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1"/>
  </bookViews>
  <sheets>
    <sheet name="Enquête flash journée" sheetId="1" r:id="rId1"/>
    <sheet name="Enquête flash semaine" sheetId="2" r:id="rId2"/>
    <sheet name="Listes déroulantes" sheetId="3" r:id="rId3"/>
    <sheet name="Feuil3" sheetId="4" r:id="rId4"/>
  </sheets>
  <definedNames>
    <definedName name="Modalités_internat">'Listes déroulantes'!$F$25:$F$27</definedName>
    <definedName name="Nb_modalités_accompagnement">'Listes déroulantes'!$A$4:$A$6</definedName>
    <definedName name="Plusieurs_modalités">'Listes déroulantes'!$A$17:$A$20</definedName>
    <definedName name="TA_nuit">'Listes déroulantes'!$D$25:$D$26</definedName>
    <definedName name="Temps_d_accompagnement">'Listes déroulantes'!$A$25:$A$28</definedName>
    <definedName name="Une_modalité">'Listes déroulantes'!$A$9:$A$13</definedName>
    <definedName name="_xlnm.Print_Area" localSheetId="0">'Enquête flash journée'!$A$1:$K$81</definedName>
    <definedName name="_xlnm.Print_Area" localSheetId="1">'Enquête flash semaine'!$A$1:$K$84</definedName>
  </definedNames>
  <calcPr fullCalcOnLoad="1"/>
</workbook>
</file>

<file path=xl/sharedStrings.xml><?xml version="1.0" encoding="utf-8"?>
<sst xmlns="http://schemas.openxmlformats.org/spreadsheetml/2006/main" count="225" uniqueCount="130">
  <si>
    <t xml:space="preserve">Au jour de l'enquête flash </t>
  </si>
  <si>
    <t>Capacité autorisée dans les modalités</t>
  </si>
  <si>
    <t>Internat</t>
  </si>
  <si>
    <t>Externat</t>
  </si>
  <si>
    <t xml:space="preserve">SESSAD de </t>
  </si>
  <si>
    <t xml:space="preserve"> Dénomination des entités autorisées composant le DITEP</t>
  </si>
  <si>
    <t xml:space="preserve">IDENTIFICATION DU DISPOSITIF </t>
  </si>
  <si>
    <t>CAFS</t>
  </si>
  <si>
    <t>ITEP internat de</t>
  </si>
  <si>
    <t>CAFS de</t>
  </si>
  <si>
    <t>ITEP externat de</t>
  </si>
  <si>
    <t>Au jour de l'enquête flash (T)</t>
  </si>
  <si>
    <t xml:space="preserve">TOTAL - Capacité du DITEP (A) </t>
  </si>
  <si>
    <t xml:space="preserve"> (A1) Internat</t>
  </si>
  <si>
    <t xml:space="preserve"> (A2) CAFS</t>
  </si>
  <si>
    <t xml:space="preserve"> (A3) Externat</t>
  </si>
  <si>
    <t xml:space="preserve"> (A4) SESSAD </t>
  </si>
  <si>
    <t>Utilisation des "places"</t>
  </si>
  <si>
    <t>Explication des écarts constatés</t>
  </si>
  <si>
    <t>Nombre d'absence(s) programmée(s) - l'absence de l'enfant est prévue (internat séquentiel…)</t>
  </si>
  <si>
    <t>Nombre d'absence (s) non programmée(s) - l'absence de l'enfant n'est pas prévue au planning</t>
  </si>
  <si>
    <t>ITEP internat</t>
  </si>
  <si>
    <t>ITEP externat</t>
  </si>
  <si>
    <t>SESSAD</t>
  </si>
  <si>
    <t>Dépannage de situations en urgence / non prévues</t>
  </si>
  <si>
    <t>….</t>
  </si>
  <si>
    <t>Suivi qualitatif des enfants (pour tous les enfants accueillis à l'instant T)</t>
  </si>
  <si>
    <t>Si une modalité, laquelle ?</t>
  </si>
  <si>
    <t>Nb modalités accompagnement</t>
  </si>
  <si>
    <t>Une modalité</t>
  </si>
  <si>
    <t>Plusieurs modalités</t>
  </si>
  <si>
    <t>Internat / SESSAD</t>
  </si>
  <si>
    <t>CAFS / SESSAD</t>
  </si>
  <si>
    <t>Externat / SESSAD</t>
  </si>
  <si>
    <t>Temps d'accompagnement direct dans les murs</t>
  </si>
  <si>
    <t>Temps d'accompagnement direct hors les murs</t>
  </si>
  <si>
    <t>Temps d'accompagnement indirect hors les murs</t>
  </si>
  <si>
    <t>de 0h30 à 2h d'intervention = 0,25 jour</t>
  </si>
  <si>
    <t>de 2h30 à 4h d'intervention = 0,5 jour</t>
  </si>
  <si>
    <t>de 4h30 à 6h d'intervention = 0,75 jour</t>
  </si>
  <si>
    <t>de 6h30 à 8h d'intervention = 1 jour</t>
  </si>
  <si>
    <t>Congé planifié par la famille en dehors des périodes de fermeture de l'établissement ou absence prévue dans le projet individualisé (hositalisation de jour à temps partiel, scolarisation à temps partiel...etc)</t>
  </si>
  <si>
    <t>Temps d'accompagnement</t>
  </si>
  <si>
    <t>Nb modalités d'accompagnement simultanées</t>
  </si>
  <si>
    <t>Si plusieurs modalités simultanées, lesquelles ?</t>
  </si>
  <si>
    <t>Définition - Absence non programmée</t>
  </si>
  <si>
    <t>Définition - Absence programmée</t>
  </si>
  <si>
    <t>TA direct dans les murs</t>
  </si>
  <si>
    <r>
      <t xml:space="preserve">TEMPS D'ACCOMPAGNEMENT (TA) - Définition: on regarde les temps d'accompagnement </t>
    </r>
    <r>
      <rPr>
        <i/>
        <sz val="11"/>
        <color indexed="10"/>
        <rFont val="Calibri"/>
        <family val="2"/>
      </rPr>
      <t xml:space="preserve">prévus / réalisés </t>
    </r>
    <r>
      <rPr>
        <i/>
        <sz val="11"/>
        <color indexed="8"/>
        <rFont val="Calibri"/>
        <family val="2"/>
      </rPr>
      <t>le jour de l'enquête</t>
    </r>
  </si>
  <si>
    <t xml:space="preserve">TA direct hors les murs </t>
  </si>
  <si>
    <t>TA indirect dans les murs (réunions de synthèse…)</t>
  </si>
  <si>
    <t>TA indirect hors les murs</t>
  </si>
  <si>
    <t>TOTAL TA sur la journée T</t>
  </si>
  <si>
    <t>Activités ou interventions réalisées par des professionnels du DITEP hors les murs</t>
  </si>
  <si>
    <t>Temps d'accompagnement indirect dans les murs</t>
  </si>
  <si>
    <t>Travail interprofessionnel interne au DITEP et travail auprès des partenaires et/ou de la famille, réalisé en dehors de la présence du jeune, mais relatif à son PPA, réalisé dans les murs d'une structure du DITEP</t>
  </si>
  <si>
    <t>Travail interprofessionnel interne au DITEP et travail auprès des partenaires et/ou de la famille, réalisé en dehors de la présence du jeune, mais relatif à son PPA, réalisé hors les murs d'une structure du DITEP</t>
  </si>
  <si>
    <t>Accueil temporaire</t>
  </si>
  <si>
    <t xml:space="preserve"> (A5) Accueil temporaire </t>
  </si>
  <si>
    <t>AT</t>
  </si>
  <si>
    <t xml:space="preserve">Nombre de place(s) vacante(s) </t>
  </si>
  <si>
    <t xml:space="preserve">Cet encadré est rempli en fonction des autorisations des structures participant au dispositif. 
Il est rempli en fonction de vos particularités locales. </t>
  </si>
  <si>
    <t>Définition - situations d'urgence</t>
  </si>
  <si>
    <t>Définition- roulement des places</t>
  </si>
  <si>
    <t>Un roulement des places est organisé (exemple: deux enfants en internat séquentiel occupent une place) - Il s'agit d'une utilisation des places autorisées en mode  file active</t>
  </si>
  <si>
    <t xml:space="preserve">Définition - accompagnement temporaire </t>
  </si>
  <si>
    <t xml:space="preserve">Roulement des places organisé </t>
  </si>
  <si>
    <t xml:space="preserve">Accompagnement temporaire d'un enfant (sur une ou plusieurs modalités) </t>
  </si>
  <si>
    <t>Définition: nombre d'enfants accompagnés = nombre d'enfants inscrits et ayant bénéficié d'au moins un accompagnement au jour de l'enquête dans le dispositif ITEP</t>
  </si>
  <si>
    <t>Taux d'occupation (nombre d'enfants accompagnés / nombre de places) : B/A</t>
  </si>
  <si>
    <t>Ecarts constatés (nombre de places - nombre d'enfants) : B-A</t>
  </si>
  <si>
    <t>TOTAL THEORIQUE: B1+B2+B3+B4+B5</t>
  </si>
  <si>
    <t>Ecart entre B et (B1+B2+B3+B4+B5)</t>
  </si>
  <si>
    <t>Si écart : explications (accompagnements simultanés…)</t>
  </si>
  <si>
    <t>2 enfants de moins = cf explications écart</t>
  </si>
  <si>
    <t>2 enfants de moins que l'agrément</t>
  </si>
  <si>
    <t>4 enfants de plus que l'agrément</t>
  </si>
  <si>
    <t>2 enfants accompagnés à la fois en internat et en SESSAD</t>
  </si>
  <si>
    <t xml:space="preserve">Définition - Place vacante </t>
  </si>
  <si>
    <t>Toute absence du jeune n'ayant pas fait l'objet d'une information préalable par la famille (le jeune ne vient pas au RDV prévu)</t>
  </si>
  <si>
    <t>Accueil non  prévue en sureffectif d' un jeune</t>
  </si>
  <si>
    <t>Résultats de l'enquête flash</t>
  </si>
  <si>
    <t>Explication des "places" disponibles (soldes "négatifs")</t>
  </si>
  <si>
    <t>Explications des écarts "négatifs" (places disponibles)</t>
  </si>
  <si>
    <t>Explications des écarts "positifs" (places en "sureffectif")</t>
  </si>
  <si>
    <t>Explication des "places" en "sureffectif" - au-delà de l'autorisation  (soldes "positifs")</t>
  </si>
  <si>
    <t xml:space="preserve">NB: Chaque ARS choisit de suivre, selon ses objectifs, es temps d'accompagnement prévus ou les temps d'accompagnement réalisés. Le tableau est modifié en conséquence afin de rendre explicite ce choix. </t>
  </si>
  <si>
    <t>Interventions et accompagnements "intra muros" du jeune accueilli</t>
  </si>
  <si>
    <t>TA en journée</t>
  </si>
  <si>
    <t>TA nuit</t>
  </si>
  <si>
    <t xml:space="preserve">Une nuitée en internat ou CAFS ou accueil temporaire = 1 </t>
  </si>
  <si>
    <t>Modalités du TA nuit (internat, accueil temporaire, CAFS)</t>
  </si>
  <si>
    <t>Modalités TA nuit</t>
  </si>
  <si>
    <t>Accueil temporaire / SESSAD</t>
  </si>
  <si>
    <t>Unité de comptabilisation de l'activité : la journée - TA journée</t>
  </si>
  <si>
    <t>Pour la nuit</t>
  </si>
  <si>
    <t>Indiquez 1 si nuit passée dans une des modalités d'internat, sinon 0</t>
  </si>
  <si>
    <t>Enfant 1 - Exemple: PPA prévoit deux nuits internat et cinq jours SESSAD. Le lundi (jour de l'enquête), l'enfant est à l'école avec un accompagnement direct du SESSAD 2h et une réunion avec ses parents est prévue en fin de journée au domicile, puis l'enfant dort à l'internat</t>
  </si>
  <si>
    <t>Enfant 2 - Exemple: PPA prévoir cinq nuits en internat - il n'a pas dormi la nuit précédant l'enquête, sans prévenir</t>
  </si>
  <si>
    <t>Enfant 3 - Exemple: PPA prévoir cinq jours en externat - le lundi , il a été à l'UE de l'ITEP le matin et l'après-midi il a eu un entretien avec la psychologue</t>
  </si>
  <si>
    <t xml:space="preserve">Pour la semaine de l'enquête flash </t>
  </si>
  <si>
    <t>Définition: nombre d'enfants accompagnés = nombre d'enfants inscrits et ayant bénéficié d'au moins un accompagnement la semaine de l'enquête dans le dispositif ITEP</t>
  </si>
  <si>
    <t>NB: en suivant les enfants sur une semaine, on ne voit pas forcément s'il y a vacances de places ou utilisation des places en file active.</t>
  </si>
  <si>
    <t>Taux d'occupation (nombre de journées effectives d'accompagnement * nombre effectif d'enfants accompagnés / nombre de journées théoriques d'accompagnement * capacité d'accueil)</t>
  </si>
  <si>
    <t>2 enfants accompagnés 4 jours / 5</t>
  </si>
  <si>
    <t>10 enfants accueillis lundi soir, puis deux sorties, 6 enfants accueillis mardi soir et deux retours domicile, deux entrées, 10 enfants accueillis mercredi, jeudi soirs</t>
  </si>
  <si>
    <t xml:space="preserve"> (B) Nombre d'enfants différents accompagnés par le DITEP</t>
  </si>
  <si>
    <t xml:space="preserve"> (B1) Nombre d'enfants différents accompagnés en Internat</t>
  </si>
  <si>
    <t xml:space="preserve"> (B2)  Nombre d'enfants différents accompagnés en CAFS</t>
  </si>
  <si>
    <t xml:space="preserve"> (B3)  Nombre d'enfants différents accompagnés en Externat</t>
  </si>
  <si>
    <t xml:space="preserve"> (B4) Nombre d'enfants différents accompagnés en SESSAD </t>
  </si>
  <si>
    <t xml:space="preserve">(B5) Nombre d'enfants différents accompagnés en accueil temporaire </t>
  </si>
  <si>
    <t xml:space="preserve">(B5) nombre d'enfants différents accompagnés en accueil temporaire </t>
  </si>
  <si>
    <t>Les ITEP doivent calculer eux-mêmes le taux d'occupation par modalité, afin d'identifier les places éventuellement disponibles, le nombre d'enfants accompagnés ne réflétant pas l'occupation des places (cf mouvement des entrées / sorties)</t>
  </si>
  <si>
    <t>Lors de la semaine de l'enquête, la place n'est attribuée à aucun enfant 
ex: sortie définitive d'un enfant - la place est vacante et jusqu'à l'admission d'un nouvel enfant</t>
  </si>
  <si>
    <t>Au jour de l'enquête, la place n'est attribuée à aucun enfant 
ex: sortie définitive d'un enfant - la place est vacante et jusqu'à l'admission d'un nouvel enfant</t>
  </si>
  <si>
    <t>Résultats de l'enquête flash / Taux d'occupation</t>
  </si>
  <si>
    <t>Explication des "places" disponibles (taux inférieurs à 100%)</t>
  </si>
  <si>
    <t xml:space="preserve">Nombre de journées / nuits vacante(s) </t>
  </si>
  <si>
    <t xml:space="preserve">Définition - Nuit / journée vacante </t>
  </si>
  <si>
    <t>cf commentaires ci-dessus, par modalités + 2 enfants accueillis en internat et en SESSAD</t>
  </si>
  <si>
    <t>20 enfants accompagnés sur 5 jours et 4 enfants accompagnés sur 3 jours: 1 enfant non prévu (en "urgence"), 2 enfants en accueil séquentiel, 1 enfant d'internat en essai d'inclusion scolaire</t>
  </si>
  <si>
    <t>Suivi qualitatif des enfants (pour tous les enfants accueillis la semaine de l'enquête)</t>
  </si>
  <si>
    <t xml:space="preserve">Accompagnement temporaire d'un enfant (sur une ou plusieurs modalités)  y compris sur des places autorisées pour un accompagnement pérenne (ex: essai d'un enfant d'internat en inclusion scolaire ordinaire, accompagnement SESSAD) . 
Moins de 90 jours </t>
  </si>
  <si>
    <r>
      <t xml:space="preserve">MODES D'ACCOMPAGNEMENT - Définition: on regarde les modes d'accompagnement </t>
    </r>
    <r>
      <rPr>
        <i/>
        <sz val="11"/>
        <color indexed="10"/>
        <rFont val="Calibri"/>
        <family val="2"/>
      </rPr>
      <t>prévus</t>
    </r>
    <r>
      <rPr>
        <i/>
        <sz val="11"/>
        <color indexed="8"/>
        <rFont val="Calibri"/>
        <family val="2"/>
      </rPr>
      <t xml:space="preserve"> au PPA de l'enfant  ou </t>
    </r>
    <r>
      <rPr>
        <i/>
        <sz val="11"/>
        <color indexed="10"/>
        <rFont val="Calibri"/>
        <family val="2"/>
      </rPr>
      <t>réalisés</t>
    </r>
    <r>
      <rPr>
        <i/>
        <sz val="11"/>
        <color indexed="8"/>
        <rFont val="Calibri"/>
        <family val="2"/>
      </rPr>
      <t xml:space="preserve"> au jour de l'enquête </t>
    </r>
  </si>
  <si>
    <t>Enfant 1 - Exemple: L'enfant est accueilli à l'internat 4 jours par semaine; la semaine de l'enquête il y a un essai d'inclusion scolaire en milieu ordinaire avec accompagnement SESSAD 3 jours cette semaine - l'enfant a été à l'école le matin et a eu deux entretiens (psychologue et ergothérapeute) la semaine; une réunion a été fait avec les parents la même semaine</t>
  </si>
  <si>
    <t>TOTAL TA sur la semaine</t>
  </si>
  <si>
    <t>Indiquez 1 pour chaque nuit passée dans une des modalités d'internat, sinon 0</t>
  </si>
  <si>
    <t>Enfant 2 - Exemple: admission d'un enfant à l'internat à compter du mercredi soir, 1 entretien le jeudi avec l'éducateur référent</t>
  </si>
  <si>
    <t>Enfant 3 - Exemple: à la demande du collège de proximité, le SESSAD est intervenu "en urgence" pour une évaluation d'un élève rencontrant d'importantes difficultés  - 1 intervention au collège, 1 entretien avec les parents à domicile, 1 entretien avec l'élève au SESSAD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</si>
</sst>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399930238723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0" fillId="0" borderId="10" xfId="0" applyBorder="1" applyAlignment="1">
      <alignment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6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47" fillId="35" borderId="10" xfId="0" applyFont="1" applyFill="1" applyBorder="1" applyAlignment="1">
      <alignment/>
    </xf>
    <xf numFmtId="0" fontId="0" fillId="35" borderId="0" xfId="0" applyFill="1" applyAlignment="1">
      <alignment horizontal="left" wrapText="1"/>
    </xf>
    <xf numFmtId="0" fontId="48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7" fillId="35" borderId="0" xfId="0" applyFont="1" applyFill="1" applyAlignment="1">
      <alignment horizontal="left"/>
    </xf>
    <xf numFmtId="0" fontId="47" fillId="35" borderId="10" xfId="0" applyFont="1" applyFill="1" applyBorder="1" applyAlignment="1">
      <alignment horizontal="left"/>
    </xf>
    <xf numFmtId="0" fontId="47" fillId="0" borderId="0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48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0" fillId="34" borderId="0" xfId="0" applyFill="1" applyAlignment="1">
      <alignment wrapText="1"/>
    </xf>
    <xf numFmtId="0" fontId="47" fillId="35" borderId="0" xfId="0" applyFont="1" applyFill="1" applyAlignment="1">
      <alignment/>
    </xf>
    <xf numFmtId="0" fontId="0" fillId="0" borderId="17" xfId="0" applyBorder="1" applyAlignment="1">
      <alignment/>
    </xf>
    <xf numFmtId="0" fontId="47" fillId="0" borderId="0" xfId="0" applyFont="1" applyFill="1" applyBorder="1" applyAlignment="1">
      <alignment/>
    </xf>
    <xf numFmtId="0" fontId="47" fillId="35" borderId="15" xfId="0" applyFont="1" applyFill="1" applyBorder="1" applyAlignment="1">
      <alignment horizontal="left" wrapText="1"/>
    </xf>
    <xf numFmtId="0" fontId="47" fillId="35" borderId="16" xfId="0" applyFont="1" applyFill="1" applyBorder="1" applyAlignment="1">
      <alignment horizontal="left" wrapText="1"/>
    </xf>
    <xf numFmtId="0" fontId="47" fillId="35" borderId="18" xfId="0" applyFont="1" applyFill="1" applyBorder="1" applyAlignment="1">
      <alignment horizontal="left" wrapText="1"/>
    </xf>
    <xf numFmtId="0" fontId="47" fillId="35" borderId="15" xfId="0" applyFont="1" applyFill="1" applyBorder="1" applyAlignment="1">
      <alignment horizontal="left"/>
    </xf>
    <xf numFmtId="0" fontId="47" fillId="35" borderId="16" xfId="0" applyFont="1" applyFill="1" applyBorder="1" applyAlignment="1">
      <alignment horizontal="left"/>
    </xf>
    <xf numFmtId="0" fontId="47" fillId="35" borderId="18" xfId="0" applyFont="1" applyFill="1" applyBorder="1" applyAlignment="1">
      <alignment horizontal="left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7" fillId="35" borderId="15" xfId="0" applyFont="1" applyFill="1" applyBorder="1" applyAlignment="1">
      <alignment horizontal="center" wrapText="1"/>
    </xf>
    <xf numFmtId="0" fontId="47" fillId="35" borderId="16" xfId="0" applyFont="1" applyFill="1" applyBorder="1" applyAlignment="1">
      <alignment horizontal="center" wrapText="1"/>
    </xf>
    <xf numFmtId="0" fontId="47" fillId="35" borderId="18" xfId="0" applyFont="1" applyFill="1" applyBorder="1" applyAlignment="1">
      <alignment horizontal="center" wrapText="1"/>
    </xf>
    <xf numFmtId="0" fontId="47" fillId="35" borderId="0" xfId="0" applyFont="1" applyFill="1" applyBorder="1" applyAlignment="1">
      <alignment horizontal="left" wrapText="1"/>
    </xf>
    <xf numFmtId="0" fontId="47" fillId="35" borderId="0" xfId="0" applyFont="1" applyFill="1" applyAlignment="1">
      <alignment horizontal="left" wrapText="1"/>
    </xf>
    <xf numFmtId="0" fontId="10" fillId="0" borderId="1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50" fillId="35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1" fillId="0" borderId="15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9" fontId="0" fillId="36" borderId="10" xfId="5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0" fillId="0" borderId="10" xfId="0" applyBorder="1" applyAlignment="1">
      <alignment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6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47" fillId="35" borderId="10" xfId="0" applyFont="1" applyFill="1" applyBorder="1" applyAlignment="1">
      <alignment/>
    </xf>
    <xf numFmtId="0" fontId="0" fillId="35" borderId="0" xfId="0" applyFill="1" applyAlignment="1">
      <alignment horizontal="left" wrapText="1"/>
    </xf>
    <xf numFmtId="0" fontId="48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7" fillId="35" borderId="0" xfId="0" applyFont="1" applyFill="1" applyAlignment="1">
      <alignment horizontal="left"/>
    </xf>
    <xf numFmtId="0" fontId="47" fillId="35" borderId="10" xfId="0" applyFont="1" applyFill="1" applyBorder="1" applyAlignment="1">
      <alignment horizontal="left"/>
    </xf>
    <xf numFmtId="0" fontId="47" fillId="0" borderId="0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48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0" fillId="34" borderId="0" xfId="0" applyFill="1" applyAlignment="1">
      <alignment wrapText="1"/>
    </xf>
    <xf numFmtId="0" fontId="47" fillId="35" borderId="0" xfId="0" applyFont="1" applyFill="1" applyAlignment="1">
      <alignment/>
    </xf>
    <xf numFmtId="0" fontId="47" fillId="35" borderId="15" xfId="0" applyFont="1" applyFill="1" applyBorder="1" applyAlignment="1">
      <alignment horizontal="left"/>
    </xf>
    <xf numFmtId="0" fontId="47" fillId="35" borderId="16" xfId="0" applyFont="1" applyFill="1" applyBorder="1" applyAlignment="1">
      <alignment horizontal="left"/>
    </xf>
    <xf numFmtId="0" fontId="47" fillId="35" borderId="18" xfId="0" applyFont="1" applyFill="1" applyBorder="1" applyAlignment="1">
      <alignment horizontal="left"/>
    </xf>
    <xf numFmtId="0" fontId="47" fillId="35" borderId="18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6" xfId="0" applyFont="1" applyBorder="1" applyAlignment="1">
      <alignment wrapText="1"/>
    </xf>
    <xf numFmtId="0" fontId="27" fillId="36" borderId="27" xfId="0" applyFont="1" applyFill="1" applyBorder="1" applyAlignment="1">
      <alignment horizontal="center" wrapText="1"/>
    </xf>
    <xf numFmtId="0" fontId="27" fillId="36" borderId="28" xfId="0" applyFont="1" applyFill="1" applyBorder="1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0" fillId="37" borderId="0" xfId="0" applyFill="1" applyBorder="1" applyAlignment="1">
      <alignment horizontal="center" wrapText="1"/>
    </xf>
    <xf numFmtId="0" fontId="27" fillId="0" borderId="29" xfId="0" applyFont="1" applyBorder="1" applyAlignment="1">
      <alignment/>
    </xf>
    <xf numFmtId="0" fontId="27" fillId="0" borderId="30" xfId="0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31" fillId="0" borderId="11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0" fillId="37" borderId="31" xfId="0" applyFill="1" applyBorder="1" applyAlignment="1">
      <alignment wrapText="1"/>
    </xf>
    <xf numFmtId="0" fontId="31" fillId="37" borderId="22" xfId="0" applyFont="1" applyFill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0" fillId="0" borderId="32" xfId="0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0" fillId="0" borderId="33" xfId="0" applyBorder="1" applyAlignment="1">
      <alignment wrapText="1"/>
    </xf>
    <xf numFmtId="0" fontId="47" fillId="35" borderId="34" xfId="0" applyFont="1" applyFill="1" applyBorder="1" applyAlignment="1">
      <alignment horizontal="left" vertical="center"/>
    </xf>
    <xf numFmtId="0" fontId="47" fillId="35" borderId="35" xfId="0" applyFont="1" applyFill="1" applyBorder="1" applyAlignment="1">
      <alignment horizontal="left" vertical="center"/>
    </xf>
    <xf numFmtId="0" fontId="47" fillId="35" borderId="25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4" fillId="0" borderId="18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0" fillId="0" borderId="15" xfId="0" applyFont="1" applyBorder="1" applyAlignment="1">
      <alignment/>
    </xf>
    <xf numFmtId="0" fontId="44" fillId="0" borderId="15" xfId="0" applyFont="1" applyBorder="1" applyAlignment="1">
      <alignment/>
    </xf>
    <xf numFmtId="9" fontId="0" fillId="0" borderId="10" xfId="50" applyFont="1" applyFill="1" applyBorder="1" applyAlignment="1">
      <alignment horizontal="center"/>
    </xf>
    <xf numFmtId="9" fontId="27" fillId="36" borderId="27" xfId="0" applyNumberFormat="1" applyFont="1" applyFill="1" applyBorder="1" applyAlignment="1">
      <alignment horizontal="center" wrapText="1"/>
    </xf>
    <xf numFmtId="9" fontId="27" fillId="36" borderId="28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2" fillId="35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31" fillId="35" borderId="0" xfId="0" applyFont="1" applyFill="1" applyAlignment="1">
      <alignment horizontal="left"/>
    </xf>
    <xf numFmtId="0" fontId="53" fillId="35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5" zoomScaleSheetLayoutView="75" zoomScalePageLayoutView="0" workbookViewId="0" topLeftCell="A60">
      <selection activeCell="A68" sqref="A68:H69"/>
    </sheetView>
  </sheetViews>
  <sheetFormatPr defaultColWidth="11.421875" defaultRowHeight="15"/>
  <cols>
    <col min="1" max="1" width="76.28125" style="0" customWidth="1"/>
    <col min="2" max="6" width="29.28125" style="0" customWidth="1"/>
    <col min="7" max="9" width="11.28125" style="0" customWidth="1"/>
    <col min="10" max="10" width="23.28125" style="0" customWidth="1"/>
    <col min="11" max="11" width="11.28125" style="152" customWidth="1"/>
  </cols>
  <sheetData>
    <row r="1" ht="15">
      <c r="A1" t="s">
        <v>0</v>
      </c>
    </row>
    <row r="2" ht="15.75" thickBot="1"/>
    <row r="3" spans="1:2" ht="15.75">
      <c r="A3" s="48" t="s">
        <v>6</v>
      </c>
      <c r="B3" s="49"/>
    </row>
    <row r="4" spans="1:6" ht="18.75" customHeight="1">
      <c r="A4" s="50" t="s">
        <v>5</v>
      </c>
      <c r="B4" s="51"/>
      <c r="D4" s="59" t="s">
        <v>61</v>
      </c>
      <c r="E4" s="59"/>
      <c r="F4" s="60"/>
    </row>
    <row r="5" spans="1:6" ht="18.75" customHeight="1">
      <c r="A5" s="5" t="s">
        <v>8</v>
      </c>
      <c r="B5" s="4"/>
      <c r="D5" s="59"/>
      <c r="E5" s="59"/>
      <c r="F5" s="60"/>
    </row>
    <row r="6" spans="1:6" ht="18.75" customHeight="1">
      <c r="A6" s="5" t="s">
        <v>9</v>
      </c>
      <c r="B6" s="4"/>
      <c r="D6" s="59"/>
      <c r="E6" s="59"/>
      <c r="F6" s="60"/>
    </row>
    <row r="7" spans="1:6" ht="18.75" customHeight="1">
      <c r="A7" s="5" t="s">
        <v>10</v>
      </c>
      <c r="B7" s="4"/>
      <c r="D7" s="59"/>
      <c r="E7" s="59"/>
      <c r="F7" s="60"/>
    </row>
    <row r="8" spans="1:6" ht="18.75" customHeight="1">
      <c r="A8" s="5" t="s">
        <v>4</v>
      </c>
      <c r="B8" s="4"/>
      <c r="D8" s="60"/>
      <c r="E8" s="60"/>
      <c r="F8" s="60"/>
    </row>
    <row r="9" spans="1:6" ht="18.75" customHeight="1">
      <c r="A9" s="57" t="s">
        <v>57</v>
      </c>
      <c r="B9" s="4"/>
      <c r="D9" s="60"/>
      <c r="E9" s="60"/>
      <c r="F9" s="60"/>
    </row>
    <row r="10" spans="1:6" ht="18.75" customHeight="1">
      <c r="A10" s="50" t="s">
        <v>1</v>
      </c>
      <c r="B10" s="51"/>
      <c r="D10" s="9"/>
      <c r="E10" s="9"/>
      <c r="F10" s="9"/>
    </row>
    <row r="11" spans="1:6" ht="18.75" customHeight="1">
      <c r="A11" s="5" t="s">
        <v>13</v>
      </c>
      <c r="B11" s="4">
        <v>10</v>
      </c>
      <c r="D11" s="9"/>
      <c r="E11" s="9"/>
      <c r="F11" s="9"/>
    </row>
    <row r="12" spans="1:6" ht="18.75" customHeight="1">
      <c r="A12" s="5" t="s">
        <v>14</v>
      </c>
      <c r="B12" s="4">
        <v>4</v>
      </c>
      <c r="D12" s="9"/>
      <c r="E12" s="9"/>
      <c r="F12" s="9"/>
    </row>
    <row r="13" spans="1:2" ht="18.75" customHeight="1">
      <c r="A13" s="5" t="s">
        <v>15</v>
      </c>
      <c r="B13" s="4">
        <v>10</v>
      </c>
    </row>
    <row r="14" spans="1:2" ht="18.75" customHeight="1">
      <c r="A14" s="5" t="s">
        <v>16</v>
      </c>
      <c r="B14" s="4">
        <v>20</v>
      </c>
    </row>
    <row r="15" spans="1:2" ht="18.75" customHeight="1">
      <c r="A15" s="58" t="s">
        <v>58</v>
      </c>
      <c r="B15" s="40">
        <v>2</v>
      </c>
    </row>
    <row r="16" spans="1:11" s="2" customFormat="1" ht="18.75" customHeight="1" thickBot="1">
      <c r="A16" s="6" t="s">
        <v>12</v>
      </c>
      <c r="B16" s="7">
        <f>SUM(B11:B15)</f>
        <v>46</v>
      </c>
      <c r="K16" s="153"/>
    </row>
    <row r="19" ht="15">
      <c r="A19" s="13" t="s">
        <v>11</v>
      </c>
    </row>
    <row r="20" ht="15">
      <c r="A20" s="13"/>
    </row>
    <row r="21" ht="33" customHeight="1">
      <c r="A21" s="14" t="s">
        <v>17</v>
      </c>
    </row>
    <row r="22" spans="1:4" ht="35.25" customHeight="1">
      <c r="A22" s="55" t="s">
        <v>68</v>
      </c>
      <c r="B22" s="55"/>
      <c r="C22" s="55"/>
      <c r="D22" s="55"/>
    </row>
    <row r="23" spans="1:11" s="21" customFormat="1" ht="33" customHeight="1">
      <c r="A23" s="16"/>
      <c r="K23" s="154"/>
    </row>
    <row r="24" spans="1:8" ht="52.5" customHeight="1">
      <c r="A24" s="1"/>
      <c r="C24" s="12" t="s">
        <v>69</v>
      </c>
      <c r="D24" s="12" t="s">
        <v>70</v>
      </c>
      <c r="E24" s="10"/>
      <c r="F24" s="10"/>
      <c r="G24" s="10"/>
      <c r="H24" s="10"/>
    </row>
    <row r="25" spans="1:5" ht="24.75" customHeight="1">
      <c r="A25" s="75" t="s">
        <v>106</v>
      </c>
      <c r="B25" s="164">
        <v>44</v>
      </c>
      <c r="C25" s="65">
        <f>B25/B16</f>
        <v>0.9565217391304348</v>
      </c>
      <c r="D25" s="64">
        <f>B25-B16</f>
        <v>-2</v>
      </c>
      <c r="E25" s="71" t="s">
        <v>74</v>
      </c>
    </row>
    <row r="26" spans="1:5" ht="24.75" customHeight="1">
      <c r="A26" s="75" t="s">
        <v>107</v>
      </c>
      <c r="B26" s="11">
        <v>8</v>
      </c>
      <c r="C26" s="65">
        <f>B26/B11</f>
        <v>0.8</v>
      </c>
      <c r="D26" s="64">
        <f>B26-B11</f>
        <v>-2</v>
      </c>
      <c r="E26" s="71" t="s">
        <v>75</v>
      </c>
    </row>
    <row r="27" spans="1:5" ht="24.75" customHeight="1">
      <c r="A27" s="75" t="s">
        <v>108</v>
      </c>
      <c r="B27" s="11">
        <v>4</v>
      </c>
      <c r="C27" s="65">
        <f>B27/B12</f>
        <v>1</v>
      </c>
      <c r="D27" s="64">
        <f>B27-B12</f>
        <v>0</v>
      </c>
      <c r="E27" s="71"/>
    </row>
    <row r="28" spans="1:5" ht="24.75" customHeight="1">
      <c r="A28" s="75" t="s">
        <v>109</v>
      </c>
      <c r="B28" s="11">
        <v>10</v>
      </c>
      <c r="C28" s="65">
        <f>B28/B13</f>
        <v>1</v>
      </c>
      <c r="D28" s="64">
        <f>B28-B13</f>
        <v>0</v>
      </c>
      <c r="E28" s="71"/>
    </row>
    <row r="29" spans="1:5" ht="24.75" customHeight="1">
      <c r="A29" s="75" t="s">
        <v>110</v>
      </c>
      <c r="B29" s="11">
        <v>24</v>
      </c>
      <c r="C29" s="65">
        <f>B29/B14</f>
        <v>1.2</v>
      </c>
      <c r="D29" s="64">
        <f>B29-B14</f>
        <v>4</v>
      </c>
      <c r="E29" s="71" t="s">
        <v>76</v>
      </c>
    </row>
    <row r="30" spans="1:5" ht="24.75" customHeight="1">
      <c r="A30" s="61" t="s">
        <v>112</v>
      </c>
      <c r="B30" s="163">
        <v>2</v>
      </c>
      <c r="C30" s="65">
        <f>B30/B15</f>
        <v>1</v>
      </c>
      <c r="D30" s="64">
        <f>B30-B15</f>
        <v>0</v>
      </c>
      <c r="E30" s="71"/>
    </row>
    <row r="31" spans="1:4" ht="24.75" customHeight="1">
      <c r="A31" s="62" t="s">
        <v>71</v>
      </c>
      <c r="B31" s="164">
        <f>B26+B27+B28+B29+B30</f>
        <v>48</v>
      </c>
      <c r="C31" s="3"/>
      <c r="D31" s="3"/>
    </row>
    <row r="32" spans="1:4" ht="24.75" customHeight="1">
      <c r="A32" s="62" t="s">
        <v>72</v>
      </c>
      <c r="B32" s="63" t="str">
        <f>IF(B25=B31,"Pas d'écart","Ecart")</f>
        <v>Ecart</v>
      </c>
      <c r="C32" s="3"/>
      <c r="D32" s="3"/>
    </row>
    <row r="33" spans="1:4" ht="50.25" customHeight="1">
      <c r="A33" s="8" t="s">
        <v>73</v>
      </c>
      <c r="B33" s="66" t="s">
        <v>77</v>
      </c>
      <c r="C33" s="67"/>
      <c r="D33" s="68"/>
    </row>
    <row r="34" spans="1:4" ht="22.5" customHeight="1">
      <c r="A34" s="18"/>
      <c r="B34" s="19"/>
      <c r="C34" s="19"/>
      <c r="D34" s="19"/>
    </row>
    <row r="36" ht="15">
      <c r="A36" s="16" t="s">
        <v>18</v>
      </c>
    </row>
    <row r="37" ht="30.75" customHeight="1">
      <c r="A37" s="73" t="s">
        <v>83</v>
      </c>
    </row>
    <row r="38" spans="1:5" ht="48.75" customHeight="1">
      <c r="A38" s="101" t="s">
        <v>78</v>
      </c>
      <c r="B38" s="52" t="s">
        <v>115</v>
      </c>
      <c r="C38" s="53"/>
      <c r="D38" s="53"/>
      <c r="E38" s="54"/>
    </row>
    <row r="39" spans="1:15" s="20" customFormat="1" ht="48.75" customHeight="1">
      <c r="A39" s="28" t="s">
        <v>45</v>
      </c>
      <c r="B39" s="70" t="s">
        <v>79</v>
      </c>
      <c r="C39" s="69"/>
      <c r="D39" s="69"/>
      <c r="E39" s="116"/>
      <c r="F39" s="34"/>
      <c r="G39" s="34"/>
      <c r="H39" s="34"/>
      <c r="I39" s="34"/>
      <c r="J39" s="34"/>
      <c r="K39" s="155"/>
      <c r="L39" s="34"/>
      <c r="M39" s="34"/>
      <c r="N39" s="34"/>
      <c r="O39" s="34"/>
    </row>
    <row r="40" spans="1:15" s="20" customFormat="1" ht="48.75" customHeight="1">
      <c r="A40" s="28" t="s">
        <v>46</v>
      </c>
      <c r="B40" s="70" t="s">
        <v>41</v>
      </c>
      <c r="C40" s="69"/>
      <c r="D40" s="69"/>
      <c r="E40" s="116"/>
      <c r="F40" s="23"/>
      <c r="G40" s="23"/>
      <c r="H40" s="23"/>
      <c r="I40" s="23"/>
      <c r="J40" s="23"/>
      <c r="K40" s="146"/>
      <c r="L40" s="23"/>
      <c r="M40" s="23"/>
      <c r="N40" s="23"/>
      <c r="O40" s="23"/>
    </row>
    <row r="41" spans="1:11" s="71" customFormat="1" ht="30.75" customHeight="1">
      <c r="A41" s="73" t="s">
        <v>84</v>
      </c>
      <c r="K41" s="152"/>
    </row>
    <row r="42" spans="1:15" s="20" customFormat="1" ht="48.75" customHeight="1">
      <c r="A42" s="101" t="s">
        <v>62</v>
      </c>
      <c r="B42" s="70" t="s">
        <v>80</v>
      </c>
      <c r="C42" s="69"/>
      <c r="D42" s="69"/>
      <c r="E42" s="116"/>
      <c r="F42" s="23"/>
      <c r="G42" s="23"/>
      <c r="H42" s="23"/>
      <c r="I42" s="23"/>
      <c r="J42" s="23"/>
      <c r="K42" s="146"/>
      <c r="L42" s="23"/>
      <c r="M42" s="23"/>
      <c r="N42" s="23"/>
      <c r="O42" s="23"/>
    </row>
    <row r="43" spans="1:15" s="20" customFormat="1" ht="48.75" customHeight="1">
      <c r="A43" s="101" t="s">
        <v>63</v>
      </c>
      <c r="B43" s="70" t="s">
        <v>64</v>
      </c>
      <c r="C43" s="69"/>
      <c r="D43" s="69"/>
      <c r="E43" s="116"/>
      <c r="F43" s="23"/>
      <c r="G43" s="23"/>
      <c r="H43" s="23"/>
      <c r="I43" s="23"/>
      <c r="J43" s="23"/>
      <c r="K43" s="146"/>
      <c r="L43" s="23"/>
      <c r="M43" s="23"/>
      <c r="N43" s="23"/>
      <c r="O43" s="23"/>
    </row>
    <row r="44" spans="1:15" s="20" customFormat="1" ht="48.75" customHeight="1">
      <c r="A44" s="101" t="s">
        <v>65</v>
      </c>
      <c r="B44" s="117" t="s">
        <v>123</v>
      </c>
      <c r="C44" s="69"/>
      <c r="D44" s="69"/>
      <c r="E44" s="116"/>
      <c r="F44" s="23"/>
      <c r="G44" s="23"/>
      <c r="H44" s="23"/>
      <c r="I44" s="23"/>
      <c r="J44" s="23"/>
      <c r="K44" s="146"/>
      <c r="L44" s="23"/>
      <c r="M44" s="23"/>
      <c r="N44" s="23"/>
      <c r="O44" s="23"/>
    </row>
    <row r="45" spans="1:15" s="93" customFormat="1" ht="39" customHeight="1" thickBot="1">
      <c r="A45" s="41"/>
      <c r="B45" s="118"/>
      <c r="C45" s="119"/>
      <c r="D45" s="119"/>
      <c r="E45" s="119"/>
      <c r="F45" s="96"/>
      <c r="G45" s="96"/>
      <c r="H45" s="96"/>
      <c r="I45" s="96"/>
      <c r="J45" s="96"/>
      <c r="K45" s="146"/>
      <c r="L45" s="96"/>
      <c r="M45" s="96"/>
      <c r="N45" s="96"/>
      <c r="O45" s="96"/>
    </row>
    <row r="46" spans="1:6" ht="36.75" customHeight="1" thickBot="1">
      <c r="A46" s="121"/>
      <c r="B46" s="122" t="s">
        <v>21</v>
      </c>
      <c r="C46" s="122" t="s">
        <v>7</v>
      </c>
      <c r="D46" s="122" t="s">
        <v>22</v>
      </c>
      <c r="E46" s="122" t="s">
        <v>23</v>
      </c>
      <c r="F46" s="123" t="s">
        <v>59</v>
      </c>
    </row>
    <row r="47" spans="1:11" s="71" customFormat="1" ht="36.75" customHeight="1" thickBot="1">
      <c r="A47" s="124" t="s">
        <v>81</v>
      </c>
      <c r="B47" s="125">
        <f>D26</f>
        <v>-2</v>
      </c>
      <c r="C47" s="125">
        <f>D27</f>
        <v>0</v>
      </c>
      <c r="D47" s="125">
        <f>D28</f>
        <v>0</v>
      </c>
      <c r="E47" s="125">
        <f>D29</f>
        <v>4</v>
      </c>
      <c r="F47" s="126">
        <f>D30</f>
        <v>0</v>
      </c>
      <c r="K47" s="152"/>
    </row>
    <row r="48" spans="1:11" s="71" customFormat="1" ht="19.5" customHeight="1">
      <c r="A48" s="130"/>
      <c r="B48" s="120"/>
      <c r="C48" s="120"/>
      <c r="D48" s="120"/>
      <c r="E48" s="120"/>
      <c r="F48" s="131"/>
      <c r="K48" s="152"/>
    </row>
    <row r="49" spans="1:11" s="71" customFormat="1" ht="31.5" customHeight="1">
      <c r="A49" s="132" t="s">
        <v>82</v>
      </c>
      <c r="B49" s="85"/>
      <c r="C49" s="85"/>
      <c r="D49" s="85"/>
      <c r="E49" s="85"/>
      <c r="F49" s="133"/>
      <c r="K49" s="152"/>
    </row>
    <row r="50" spans="1:11" s="9" customFormat="1" ht="31.5" customHeight="1">
      <c r="A50" s="134" t="s">
        <v>60</v>
      </c>
      <c r="B50" s="127">
        <v>1</v>
      </c>
      <c r="C50" s="84"/>
      <c r="D50" s="84"/>
      <c r="E50" s="84"/>
      <c r="F50" s="135"/>
      <c r="K50" s="82"/>
    </row>
    <row r="51" spans="1:11" s="9" customFormat="1" ht="31.5" customHeight="1">
      <c r="A51" s="134" t="s">
        <v>19</v>
      </c>
      <c r="B51" s="84"/>
      <c r="C51" s="84"/>
      <c r="D51" s="84"/>
      <c r="E51" s="84"/>
      <c r="F51" s="135"/>
      <c r="K51" s="82"/>
    </row>
    <row r="52" spans="1:11" s="9" customFormat="1" ht="31.5" customHeight="1">
      <c r="A52" s="134" t="s">
        <v>20</v>
      </c>
      <c r="B52" s="84">
        <v>1</v>
      </c>
      <c r="C52" s="84"/>
      <c r="D52" s="84"/>
      <c r="E52" s="84"/>
      <c r="F52" s="135"/>
      <c r="K52" s="128"/>
    </row>
    <row r="53" spans="1:11" s="81" customFormat="1" ht="9" customHeight="1">
      <c r="A53" s="136"/>
      <c r="B53" s="129"/>
      <c r="C53" s="129"/>
      <c r="D53" s="129"/>
      <c r="E53" s="129"/>
      <c r="F53" s="137"/>
      <c r="K53" s="128"/>
    </row>
    <row r="54" spans="1:11" s="81" customFormat="1" ht="31.5" customHeight="1">
      <c r="A54" s="138" t="s">
        <v>85</v>
      </c>
      <c r="B54" s="84"/>
      <c r="C54" s="84"/>
      <c r="D54" s="84"/>
      <c r="E54" s="84"/>
      <c r="F54" s="135"/>
      <c r="K54" s="128"/>
    </row>
    <row r="55" spans="1:11" s="9" customFormat="1" ht="31.5" customHeight="1">
      <c r="A55" s="134" t="s">
        <v>24</v>
      </c>
      <c r="B55" s="84"/>
      <c r="C55" s="84"/>
      <c r="D55" s="84"/>
      <c r="E55" s="84"/>
      <c r="F55" s="135"/>
      <c r="K55" s="82"/>
    </row>
    <row r="56" spans="1:11" s="9" customFormat="1" ht="31.5" customHeight="1">
      <c r="A56" s="139" t="s">
        <v>66</v>
      </c>
      <c r="B56" s="84"/>
      <c r="C56" s="84"/>
      <c r="D56" s="84"/>
      <c r="E56" s="84">
        <v>2</v>
      </c>
      <c r="F56" s="135"/>
      <c r="K56" s="82"/>
    </row>
    <row r="57" spans="1:11" s="9" customFormat="1" ht="31.5" customHeight="1" thickBot="1">
      <c r="A57" s="140" t="s">
        <v>67</v>
      </c>
      <c r="B57" s="141"/>
      <c r="C57" s="141"/>
      <c r="D57" s="141"/>
      <c r="E57" s="141">
        <v>2</v>
      </c>
      <c r="F57" s="142"/>
      <c r="K57" s="82"/>
    </row>
    <row r="58" s="9" customFormat="1" ht="42.75" customHeight="1">
      <c r="K58" s="82"/>
    </row>
    <row r="59" s="9" customFormat="1" ht="10.5" customHeight="1">
      <c r="K59" s="82"/>
    </row>
    <row r="60" spans="1:11" s="9" customFormat="1" ht="42.75" customHeight="1">
      <c r="A60" s="14" t="s">
        <v>26</v>
      </c>
      <c r="B60" s="38"/>
      <c r="C60" s="38"/>
      <c r="K60" s="82"/>
    </row>
    <row r="61" spans="1:15" s="29" customFormat="1" ht="42.75" customHeight="1">
      <c r="A61" s="112" t="s">
        <v>124</v>
      </c>
      <c r="B61" s="39"/>
      <c r="C61" s="39"/>
      <c r="D61" s="31"/>
      <c r="E61" s="31"/>
      <c r="F61" s="31"/>
      <c r="G61" s="31"/>
      <c r="H61" s="31"/>
      <c r="I61" s="31"/>
      <c r="J61" s="35"/>
      <c r="K61" s="156"/>
      <c r="L61" s="35"/>
      <c r="M61" s="35"/>
      <c r="N61" s="35"/>
      <c r="O61" s="35"/>
    </row>
    <row r="62" spans="1:15" s="29" customFormat="1" ht="42.75" customHeight="1">
      <c r="A62" s="56" t="s">
        <v>48</v>
      </c>
      <c r="B62" s="56"/>
      <c r="C62" s="56"/>
      <c r="D62" s="56"/>
      <c r="E62" s="56"/>
      <c r="F62" s="56"/>
      <c r="G62" s="56"/>
      <c r="H62" s="56"/>
      <c r="I62" s="56"/>
      <c r="J62" s="35"/>
      <c r="K62" s="156"/>
      <c r="L62" s="35"/>
      <c r="M62" s="35"/>
      <c r="N62" s="35"/>
      <c r="O62" s="35"/>
    </row>
    <row r="63" spans="1:15" s="31" customFormat="1" ht="15">
      <c r="A63" s="148" t="s">
        <v>94</v>
      </c>
      <c r="B63" s="45" t="s">
        <v>37</v>
      </c>
      <c r="C63" s="46"/>
      <c r="D63" s="47"/>
      <c r="E63" s="30"/>
      <c r="F63" s="30"/>
      <c r="G63" s="30"/>
      <c r="H63" s="30"/>
      <c r="I63" s="30"/>
      <c r="J63" s="36"/>
      <c r="K63" s="157"/>
      <c r="L63" s="36"/>
      <c r="M63" s="36"/>
      <c r="N63" s="36"/>
      <c r="O63" s="36"/>
    </row>
    <row r="64" spans="1:15" s="31" customFormat="1" ht="15">
      <c r="A64" s="149"/>
      <c r="B64" s="45" t="s">
        <v>38</v>
      </c>
      <c r="C64" s="46"/>
      <c r="D64" s="47"/>
      <c r="E64" s="30"/>
      <c r="F64" s="30"/>
      <c r="G64" s="30"/>
      <c r="H64" s="30"/>
      <c r="I64" s="30"/>
      <c r="J64" s="36"/>
      <c r="K64" s="157"/>
      <c r="L64" s="36"/>
      <c r="M64" s="36"/>
      <c r="N64" s="36"/>
      <c r="O64" s="36"/>
    </row>
    <row r="65" spans="1:15" s="31" customFormat="1" ht="15">
      <c r="A65" s="149"/>
      <c r="B65" s="45" t="s">
        <v>39</v>
      </c>
      <c r="C65" s="46"/>
      <c r="D65" s="47"/>
      <c r="E65" s="30"/>
      <c r="F65" s="30"/>
      <c r="G65" s="30"/>
      <c r="H65" s="30"/>
      <c r="I65" s="30"/>
      <c r="J65" s="36"/>
      <c r="K65" s="157"/>
      <c r="L65" s="36"/>
      <c r="M65" s="36"/>
      <c r="N65" s="36"/>
      <c r="O65" s="36"/>
    </row>
    <row r="66" spans="1:15" s="31" customFormat="1" ht="15">
      <c r="A66" s="150"/>
      <c r="B66" s="45" t="s">
        <v>40</v>
      </c>
      <c r="C66" s="46"/>
      <c r="D66" s="47"/>
      <c r="E66" s="30"/>
      <c r="F66" s="30"/>
      <c r="G66" s="30"/>
      <c r="H66" s="30"/>
      <c r="I66" s="30"/>
      <c r="J66" s="36"/>
      <c r="K66" s="157"/>
      <c r="L66" s="36"/>
      <c r="M66" s="36"/>
      <c r="N66" s="36"/>
      <c r="O66" s="36"/>
    </row>
    <row r="67" spans="1:15" s="104" customFormat="1" ht="15">
      <c r="A67" s="151" t="s">
        <v>95</v>
      </c>
      <c r="B67" s="113" t="s">
        <v>90</v>
      </c>
      <c r="C67" s="114"/>
      <c r="D67" s="115"/>
      <c r="E67" s="103"/>
      <c r="F67" s="103"/>
      <c r="G67" s="103"/>
      <c r="H67" s="103"/>
      <c r="I67" s="103"/>
      <c r="J67" s="109"/>
      <c r="K67" s="157"/>
      <c r="L67" s="109"/>
      <c r="M67" s="109"/>
      <c r="N67" s="109"/>
      <c r="O67" s="109"/>
    </row>
    <row r="68" spans="1:15" s="174" customFormat="1" ht="15">
      <c r="A68" s="175" t="s">
        <v>86</v>
      </c>
      <c r="B68" s="176"/>
      <c r="C68" s="176"/>
      <c r="D68" s="176"/>
      <c r="E68" s="176"/>
      <c r="F68" s="176"/>
      <c r="G68" s="176"/>
      <c r="H68" s="176"/>
      <c r="I68" s="171"/>
      <c r="J68" s="172"/>
      <c r="K68" s="173"/>
      <c r="L68" s="172"/>
      <c r="M68" s="172"/>
      <c r="N68" s="172"/>
      <c r="O68" s="172"/>
    </row>
    <row r="69" spans="1:15" s="31" customFormat="1" ht="15">
      <c r="A69" s="176"/>
      <c r="B69" s="176"/>
      <c r="C69" s="176"/>
      <c r="D69" s="176"/>
      <c r="E69" s="176"/>
      <c r="F69" s="176"/>
      <c r="G69" s="176"/>
      <c r="H69" s="176"/>
      <c r="I69" s="30"/>
      <c r="J69" s="36"/>
      <c r="K69" s="157"/>
      <c r="L69" s="36"/>
      <c r="M69" s="36"/>
      <c r="N69" s="36"/>
      <c r="O69" s="36"/>
    </row>
    <row r="70" spans="10:15" s="32" customFormat="1" ht="15">
      <c r="J70" s="37"/>
      <c r="K70" s="158"/>
      <c r="L70" s="37"/>
      <c r="M70" s="37"/>
      <c r="N70" s="37"/>
      <c r="O70" s="37"/>
    </row>
    <row r="71" spans="1:15" s="32" customFormat="1" ht="32.25" customHeight="1">
      <c r="A71" s="33" t="s">
        <v>34</v>
      </c>
      <c r="B71" s="45" t="s">
        <v>87</v>
      </c>
      <c r="C71" s="46"/>
      <c r="D71" s="46"/>
      <c r="E71" s="46"/>
      <c r="F71" s="46"/>
      <c r="G71" s="46"/>
      <c r="H71" s="46"/>
      <c r="I71" s="47"/>
      <c r="J71" s="23"/>
      <c r="K71" s="146"/>
      <c r="L71" s="23"/>
      <c r="M71" s="23"/>
      <c r="N71" s="23"/>
      <c r="O71" s="23"/>
    </row>
    <row r="72" spans="1:15" s="32" customFormat="1" ht="32.25" customHeight="1">
      <c r="A72" s="33" t="s">
        <v>35</v>
      </c>
      <c r="B72" s="42" t="s">
        <v>53</v>
      </c>
      <c r="C72" s="43"/>
      <c r="D72" s="43"/>
      <c r="E72" s="43"/>
      <c r="F72" s="43"/>
      <c r="G72" s="43"/>
      <c r="H72" s="43"/>
      <c r="I72" s="44"/>
      <c r="J72" s="34"/>
      <c r="K72" s="155"/>
      <c r="L72" s="34"/>
      <c r="M72" s="34"/>
      <c r="N72" s="34"/>
      <c r="O72" s="34"/>
    </row>
    <row r="73" spans="1:15" s="32" customFormat="1" ht="32.25" customHeight="1">
      <c r="A73" s="33" t="s">
        <v>54</v>
      </c>
      <c r="B73" s="42" t="s">
        <v>55</v>
      </c>
      <c r="C73" s="43"/>
      <c r="D73" s="43"/>
      <c r="E73" s="43"/>
      <c r="F73" s="43"/>
      <c r="G73" s="43"/>
      <c r="H73" s="43"/>
      <c r="I73" s="43"/>
      <c r="J73" s="34"/>
      <c r="K73" s="155"/>
      <c r="L73" s="34"/>
      <c r="M73" s="34"/>
      <c r="N73" s="34"/>
      <c r="O73" s="34"/>
    </row>
    <row r="74" spans="1:15" s="32" customFormat="1" ht="32.25" customHeight="1">
      <c r="A74" s="33" t="s">
        <v>36</v>
      </c>
      <c r="B74" s="42" t="s">
        <v>56</v>
      </c>
      <c r="C74" s="43"/>
      <c r="D74" s="43"/>
      <c r="E74" s="43"/>
      <c r="F74" s="43"/>
      <c r="G74" s="43"/>
      <c r="H74" s="43"/>
      <c r="I74" s="44"/>
      <c r="J74" s="23"/>
      <c r="K74" s="146"/>
      <c r="L74" s="23"/>
      <c r="M74" s="23"/>
      <c r="N74" s="23"/>
      <c r="O74" s="23"/>
    </row>
    <row r="75" spans="1:15" s="20" customFormat="1" ht="43.5" customHeight="1">
      <c r="A75" s="24"/>
      <c r="B75" s="22"/>
      <c r="C75" s="22"/>
      <c r="D75" s="22"/>
      <c r="E75" s="22"/>
      <c r="F75" s="22"/>
      <c r="G75" s="22"/>
      <c r="H75" s="22"/>
      <c r="I75" s="22"/>
      <c r="J75" s="23"/>
      <c r="K75" s="146"/>
      <c r="L75" s="23"/>
      <c r="M75" s="23"/>
      <c r="N75" s="23"/>
      <c r="O75" s="23"/>
    </row>
    <row r="76" spans="1:15" s="93" customFormat="1" ht="43.5" customHeight="1">
      <c r="A76" s="97"/>
      <c r="B76" s="95"/>
      <c r="C76" s="95"/>
      <c r="D76" s="95"/>
      <c r="E76" s="144" t="s">
        <v>88</v>
      </c>
      <c r="F76" s="143"/>
      <c r="G76" s="143"/>
      <c r="H76" s="143"/>
      <c r="I76" s="145"/>
      <c r="J76" s="144" t="s">
        <v>89</v>
      </c>
      <c r="K76" s="145"/>
      <c r="L76" s="96"/>
      <c r="M76" s="96"/>
      <c r="N76" s="96"/>
      <c r="O76" s="96"/>
    </row>
    <row r="77" spans="1:11" s="26" customFormat="1" ht="141.75" customHeight="1">
      <c r="A77" s="17"/>
      <c r="B77" s="25" t="s">
        <v>43</v>
      </c>
      <c r="C77" s="25" t="s">
        <v>27</v>
      </c>
      <c r="D77" s="25" t="s">
        <v>44</v>
      </c>
      <c r="E77" s="25" t="s">
        <v>47</v>
      </c>
      <c r="F77" s="25" t="s">
        <v>49</v>
      </c>
      <c r="G77" s="25" t="s">
        <v>50</v>
      </c>
      <c r="H77" s="25" t="s">
        <v>51</v>
      </c>
      <c r="I77" s="25" t="s">
        <v>52</v>
      </c>
      <c r="J77" s="98" t="s">
        <v>91</v>
      </c>
      <c r="K77" s="159" t="s">
        <v>96</v>
      </c>
    </row>
    <row r="78" spans="1:17" s="9" customFormat="1" ht="93" customHeight="1">
      <c r="A78" s="88" t="s">
        <v>97</v>
      </c>
      <c r="B78" s="15">
        <v>2</v>
      </c>
      <c r="C78" s="15"/>
      <c r="D78" s="15" t="s">
        <v>31</v>
      </c>
      <c r="E78" s="15"/>
      <c r="F78" s="15">
        <v>0.25</v>
      </c>
      <c r="G78" s="15"/>
      <c r="H78" s="15">
        <v>0.25</v>
      </c>
      <c r="I78" s="15">
        <f>H78+G78+F78+E78</f>
        <v>0.5</v>
      </c>
      <c r="J78" s="147" t="s">
        <v>2</v>
      </c>
      <c r="K78" s="160">
        <v>1</v>
      </c>
      <c r="Q78" s="27"/>
    </row>
    <row r="79" spans="1:11" s="9" customFormat="1" ht="42.75" customHeight="1">
      <c r="A79" s="88" t="s">
        <v>98</v>
      </c>
      <c r="B79" s="15">
        <v>1</v>
      </c>
      <c r="C79" s="88" t="s">
        <v>2</v>
      </c>
      <c r="D79" s="88"/>
      <c r="E79" s="88"/>
      <c r="F79" s="88"/>
      <c r="G79" s="88"/>
      <c r="H79" s="88"/>
      <c r="I79" s="88">
        <f>H79+G79+F79+E79</f>
        <v>0</v>
      </c>
      <c r="J79" s="147"/>
      <c r="K79" s="160">
        <v>0</v>
      </c>
    </row>
    <row r="80" spans="1:11" s="9" customFormat="1" ht="42.75" customHeight="1">
      <c r="A80" s="88" t="s">
        <v>99</v>
      </c>
      <c r="B80" s="15">
        <v>1</v>
      </c>
      <c r="C80" s="88" t="s">
        <v>3</v>
      </c>
      <c r="D80" s="88"/>
      <c r="E80" s="88">
        <v>0.75</v>
      </c>
      <c r="F80" s="88"/>
      <c r="G80" s="88"/>
      <c r="H80" s="88"/>
      <c r="I80" s="88">
        <f>H80+G80+F80+E80</f>
        <v>0.75</v>
      </c>
      <c r="J80" s="147"/>
      <c r="K80" s="160"/>
    </row>
    <row r="81" spans="1:11" s="9" customFormat="1" ht="42.75" customHeight="1">
      <c r="A81" s="15" t="s">
        <v>25</v>
      </c>
      <c r="B81" s="15"/>
      <c r="C81" s="88"/>
      <c r="D81" s="88"/>
      <c r="E81" s="88"/>
      <c r="F81" s="88"/>
      <c r="G81" s="88"/>
      <c r="H81" s="88"/>
      <c r="I81" s="88">
        <f>H81+G81+F81+E81</f>
        <v>0</v>
      </c>
      <c r="J81" s="147"/>
      <c r="K81" s="160"/>
    </row>
    <row r="82" s="9" customFormat="1" ht="42.75" customHeight="1">
      <c r="K82" s="82"/>
    </row>
  </sheetData>
  <sheetProtection/>
  <mergeCells count="25">
    <mergeCell ref="E76:I76"/>
    <mergeCell ref="J76:K76"/>
    <mergeCell ref="B74:I74"/>
    <mergeCell ref="B71:I71"/>
    <mergeCell ref="A3:B3"/>
    <mergeCell ref="A4:B4"/>
    <mergeCell ref="A10:B10"/>
    <mergeCell ref="B38:E38"/>
    <mergeCell ref="A22:D22"/>
    <mergeCell ref="A62:I62"/>
    <mergeCell ref="B73:I73"/>
    <mergeCell ref="B39:E39"/>
    <mergeCell ref="B40:E40"/>
    <mergeCell ref="A63:A66"/>
    <mergeCell ref="B63:D63"/>
    <mergeCell ref="B64:D64"/>
    <mergeCell ref="B65:D65"/>
    <mergeCell ref="B66:D66"/>
    <mergeCell ref="B72:I72"/>
    <mergeCell ref="D4:F9"/>
    <mergeCell ref="B42:E42"/>
    <mergeCell ref="B43:E43"/>
    <mergeCell ref="B44:E44"/>
    <mergeCell ref="A68:H69"/>
    <mergeCell ref="B33:D33"/>
  </mergeCells>
  <dataValidations count="6">
    <dataValidation type="list" allowBlank="1" showInputMessage="1" showErrorMessage="1" sqref="B78">
      <formula1>Nb_modalités_accompagnement</formula1>
    </dataValidation>
    <dataValidation type="list" allowBlank="1" showInputMessage="1" showErrorMessage="1" sqref="C78:C81">
      <formula1>Une_modalité</formula1>
    </dataValidation>
    <dataValidation type="list" allowBlank="1" showInputMessage="1" showErrorMessage="1" sqref="D78:D81">
      <formula1>Plusieurs_modalités</formula1>
    </dataValidation>
    <dataValidation type="list" allowBlank="1" showInputMessage="1" showErrorMessage="1" sqref="E78:H81">
      <formula1>Temps_d_accompagnement</formula1>
    </dataValidation>
    <dataValidation type="list" allowBlank="1" showInputMessage="1" showErrorMessage="1" sqref="J78:J81">
      <formula1>Modalités_internat</formula1>
    </dataValidation>
    <dataValidation type="list" allowBlank="1" showInputMessage="1" showErrorMessage="1" sqref="K78:K81">
      <formula1>TA_nuit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5" r:id="rId1"/>
  <rowBreaks count="2" manualBreakCount="2">
    <brk id="3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="75" zoomScaleSheetLayoutView="75" zoomScalePageLayoutView="0" workbookViewId="0" topLeftCell="A78">
      <selection activeCell="A83" sqref="A83"/>
    </sheetView>
  </sheetViews>
  <sheetFormatPr defaultColWidth="11.421875" defaultRowHeight="15"/>
  <cols>
    <col min="1" max="1" width="76.28125" style="71" customWidth="1"/>
    <col min="2" max="6" width="29.28125" style="71" customWidth="1"/>
    <col min="7" max="9" width="11.28125" style="71" customWidth="1"/>
    <col min="10" max="10" width="23.28125" style="71" customWidth="1"/>
    <col min="11" max="11" width="11.28125" style="152" customWidth="1"/>
    <col min="12" max="16384" width="11.421875" style="71" customWidth="1"/>
  </cols>
  <sheetData>
    <row r="1" ht="15">
      <c r="A1" s="71" t="s">
        <v>100</v>
      </c>
    </row>
    <row r="2" ht="15.75" thickBot="1"/>
    <row r="3" spans="1:2" ht="15.75">
      <c r="A3" s="48" t="s">
        <v>6</v>
      </c>
      <c r="B3" s="49"/>
    </row>
    <row r="4" spans="1:6" ht="18.75" customHeight="1">
      <c r="A4" s="50" t="s">
        <v>5</v>
      </c>
      <c r="B4" s="51"/>
      <c r="D4" s="59" t="s">
        <v>61</v>
      </c>
      <c r="E4" s="59"/>
      <c r="F4" s="60"/>
    </row>
    <row r="5" spans="1:6" ht="18.75" customHeight="1">
      <c r="A5" s="77" t="s">
        <v>8</v>
      </c>
      <c r="B5" s="76"/>
      <c r="D5" s="59"/>
      <c r="E5" s="59"/>
      <c r="F5" s="60"/>
    </row>
    <row r="6" spans="1:6" ht="18.75" customHeight="1">
      <c r="A6" s="77" t="s">
        <v>9</v>
      </c>
      <c r="B6" s="76"/>
      <c r="D6" s="59"/>
      <c r="E6" s="59"/>
      <c r="F6" s="60"/>
    </row>
    <row r="7" spans="1:6" ht="18.75" customHeight="1">
      <c r="A7" s="77" t="s">
        <v>10</v>
      </c>
      <c r="B7" s="76"/>
      <c r="D7" s="59"/>
      <c r="E7" s="59"/>
      <c r="F7" s="60"/>
    </row>
    <row r="8" spans="1:6" ht="18.75" customHeight="1">
      <c r="A8" s="77" t="s">
        <v>4</v>
      </c>
      <c r="B8" s="76"/>
      <c r="D8" s="60"/>
      <c r="E8" s="60"/>
      <c r="F8" s="60"/>
    </row>
    <row r="9" spans="1:6" ht="18.75" customHeight="1">
      <c r="A9" s="57" t="s">
        <v>57</v>
      </c>
      <c r="B9" s="76"/>
      <c r="D9" s="60"/>
      <c r="E9" s="60"/>
      <c r="F9" s="60"/>
    </row>
    <row r="10" spans="1:6" ht="18.75" customHeight="1">
      <c r="A10" s="50" t="s">
        <v>1</v>
      </c>
      <c r="B10" s="51"/>
      <c r="D10" s="81"/>
      <c r="E10" s="81"/>
      <c r="F10" s="81"/>
    </row>
    <row r="11" spans="1:6" ht="18.75" customHeight="1">
      <c r="A11" s="77" t="s">
        <v>13</v>
      </c>
      <c r="B11" s="76">
        <v>10</v>
      </c>
      <c r="D11" s="81"/>
      <c r="E11" s="81"/>
      <c r="F11" s="81"/>
    </row>
    <row r="12" spans="1:6" ht="18.75" customHeight="1">
      <c r="A12" s="77" t="s">
        <v>14</v>
      </c>
      <c r="B12" s="76">
        <v>4</v>
      </c>
      <c r="D12" s="81"/>
      <c r="E12" s="81"/>
      <c r="F12" s="81"/>
    </row>
    <row r="13" spans="1:2" ht="18.75" customHeight="1">
      <c r="A13" s="77" t="s">
        <v>15</v>
      </c>
      <c r="B13" s="76">
        <v>10</v>
      </c>
    </row>
    <row r="14" spans="1:2" ht="18.75" customHeight="1">
      <c r="A14" s="77" t="s">
        <v>16</v>
      </c>
      <c r="B14" s="76">
        <v>20</v>
      </c>
    </row>
    <row r="15" spans="1:2" ht="18.75" customHeight="1">
      <c r="A15" s="58" t="s">
        <v>58</v>
      </c>
      <c r="B15" s="40">
        <v>2</v>
      </c>
    </row>
    <row r="16" spans="1:11" s="73" customFormat="1" ht="18.75" customHeight="1" thickBot="1">
      <c r="A16" s="78" t="s">
        <v>12</v>
      </c>
      <c r="B16" s="79">
        <f>SUM(B11:B15)</f>
        <v>46</v>
      </c>
      <c r="K16" s="153"/>
    </row>
    <row r="19" ht="15">
      <c r="A19" s="86" t="s">
        <v>11</v>
      </c>
    </row>
    <row r="20" ht="15">
      <c r="A20" s="86"/>
    </row>
    <row r="21" ht="33" customHeight="1">
      <c r="A21" s="87" t="s">
        <v>17</v>
      </c>
    </row>
    <row r="22" spans="1:4" ht="35.25" customHeight="1">
      <c r="A22" s="55" t="s">
        <v>101</v>
      </c>
      <c r="B22" s="55"/>
      <c r="C22" s="55"/>
      <c r="D22" s="55"/>
    </row>
    <row r="23" spans="1:11" s="94" customFormat="1" ht="33" customHeight="1">
      <c r="A23" s="89"/>
      <c r="K23" s="154"/>
    </row>
    <row r="24" spans="1:8" ht="125.25" customHeight="1">
      <c r="A24" s="72"/>
      <c r="C24" s="84" t="s">
        <v>103</v>
      </c>
      <c r="D24" s="84" t="s">
        <v>70</v>
      </c>
      <c r="E24" s="82"/>
      <c r="F24" s="82"/>
      <c r="G24" s="82"/>
      <c r="H24" s="82"/>
    </row>
    <row r="25" spans="1:4" ht="24.75" customHeight="1">
      <c r="A25" s="75" t="s">
        <v>106</v>
      </c>
      <c r="B25" s="83">
        <v>50</v>
      </c>
      <c r="C25" s="165"/>
      <c r="D25" s="64">
        <f>B25-B16</f>
        <v>4</v>
      </c>
    </row>
    <row r="26" spans="1:11" ht="33.75" customHeight="1">
      <c r="A26" s="75" t="s">
        <v>107</v>
      </c>
      <c r="B26" s="83">
        <v>12</v>
      </c>
      <c r="C26" s="165">
        <f>((10*3)+(6))/(4*B11)</f>
        <v>0.9</v>
      </c>
      <c r="D26" s="64">
        <f>B26-B11</f>
        <v>2</v>
      </c>
      <c r="E26" s="169" t="s">
        <v>105</v>
      </c>
      <c r="F26" s="170"/>
      <c r="G26" s="170"/>
      <c r="H26" s="170"/>
      <c r="I26" s="170"/>
      <c r="J26" s="170"/>
      <c r="K26" s="170"/>
    </row>
    <row r="27" spans="1:4" ht="24.75" customHeight="1">
      <c r="A27" s="75" t="s">
        <v>108</v>
      </c>
      <c r="B27" s="83">
        <v>4</v>
      </c>
      <c r="C27" s="165">
        <f>(4*5)/(5*B12)</f>
        <v>1</v>
      </c>
      <c r="D27" s="64">
        <f>B27-B12</f>
        <v>0</v>
      </c>
    </row>
    <row r="28" spans="1:4" ht="24.75" customHeight="1">
      <c r="A28" s="75" t="s">
        <v>109</v>
      </c>
      <c r="B28" s="83">
        <v>10</v>
      </c>
      <c r="C28" s="165">
        <f>(10*5)/(5*B13)</f>
        <v>1</v>
      </c>
      <c r="D28" s="64">
        <f>B28-B13</f>
        <v>0</v>
      </c>
    </row>
    <row r="29" spans="1:11" ht="34.5" customHeight="1">
      <c r="A29" s="75" t="s">
        <v>110</v>
      </c>
      <c r="B29" s="83">
        <v>24</v>
      </c>
      <c r="C29" s="165">
        <f>((20*5)+(4*3))/(5*B14)</f>
        <v>1.12</v>
      </c>
      <c r="D29" s="64">
        <f>B29-B14</f>
        <v>4</v>
      </c>
      <c r="E29" s="169" t="s">
        <v>121</v>
      </c>
      <c r="F29" s="170"/>
      <c r="G29" s="170"/>
      <c r="H29" s="170"/>
      <c r="I29" s="170"/>
      <c r="J29" s="170"/>
      <c r="K29" s="170"/>
    </row>
    <row r="30" spans="1:5" ht="24.75" customHeight="1">
      <c r="A30" s="61" t="s">
        <v>111</v>
      </c>
      <c r="B30" s="163">
        <v>2</v>
      </c>
      <c r="C30" s="165">
        <f>(4*2)/(5*B15)</f>
        <v>0.8</v>
      </c>
      <c r="D30" s="64">
        <f>B30-B15</f>
        <v>0</v>
      </c>
      <c r="E30" s="71" t="s">
        <v>104</v>
      </c>
    </row>
    <row r="31" spans="1:4" ht="24.75" customHeight="1">
      <c r="A31" s="62" t="s">
        <v>71</v>
      </c>
      <c r="B31" s="83">
        <f>B26+B27+B28+B29+B30</f>
        <v>52</v>
      </c>
      <c r="C31" s="74"/>
      <c r="D31" s="74"/>
    </row>
    <row r="32" spans="1:4" ht="24.75" customHeight="1">
      <c r="A32" s="62" t="s">
        <v>72</v>
      </c>
      <c r="B32" s="63" t="str">
        <f>IF(B25=B31,"Pas d'écart","Ecart")</f>
        <v>Ecart</v>
      </c>
      <c r="C32" s="74"/>
      <c r="D32" s="74"/>
    </row>
    <row r="33" spans="1:4" ht="50.25" customHeight="1">
      <c r="A33" s="80" t="s">
        <v>73</v>
      </c>
      <c r="B33" s="66" t="s">
        <v>120</v>
      </c>
      <c r="C33" s="67"/>
      <c r="D33" s="68"/>
    </row>
    <row r="34" spans="1:4" ht="26.25" customHeight="1">
      <c r="A34" s="91"/>
      <c r="B34" s="161"/>
      <c r="C34" s="161"/>
      <c r="D34" s="161"/>
    </row>
    <row r="35" spans="1:4" ht="26.25" customHeight="1">
      <c r="A35" s="162" t="s">
        <v>102</v>
      </c>
      <c r="B35" s="161"/>
      <c r="C35" s="161"/>
      <c r="D35" s="161"/>
    </row>
    <row r="36" spans="1:4" ht="26.25" customHeight="1">
      <c r="A36" s="162" t="s">
        <v>113</v>
      </c>
      <c r="B36" s="161"/>
      <c r="C36" s="161"/>
      <c r="D36" s="161"/>
    </row>
    <row r="37" spans="1:4" ht="22.5" customHeight="1">
      <c r="A37" s="91"/>
      <c r="B37" s="92"/>
      <c r="C37" s="92"/>
      <c r="D37" s="92"/>
    </row>
    <row r="39" ht="15">
      <c r="A39" s="89" t="s">
        <v>18</v>
      </c>
    </row>
    <row r="40" ht="30.75" customHeight="1">
      <c r="A40" s="73" t="s">
        <v>83</v>
      </c>
    </row>
    <row r="41" spans="1:5" ht="48.75" customHeight="1">
      <c r="A41" s="101" t="s">
        <v>119</v>
      </c>
      <c r="B41" s="52" t="s">
        <v>114</v>
      </c>
      <c r="C41" s="53"/>
      <c r="D41" s="53"/>
      <c r="E41" s="54"/>
    </row>
    <row r="42" spans="1:15" s="93" customFormat="1" ht="48.75" customHeight="1">
      <c r="A42" s="101" t="s">
        <v>45</v>
      </c>
      <c r="B42" s="70" t="s">
        <v>79</v>
      </c>
      <c r="C42" s="69"/>
      <c r="D42" s="69"/>
      <c r="E42" s="116"/>
      <c r="F42" s="107"/>
      <c r="G42" s="107"/>
      <c r="H42" s="107"/>
      <c r="I42" s="107"/>
      <c r="J42" s="107"/>
      <c r="K42" s="155"/>
      <c r="L42" s="107"/>
      <c r="M42" s="107"/>
      <c r="N42" s="107"/>
      <c r="O42" s="107"/>
    </row>
    <row r="43" spans="1:15" s="93" customFormat="1" ht="48.75" customHeight="1">
      <c r="A43" s="101" t="s">
        <v>46</v>
      </c>
      <c r="B43" s="70" t="s">
        <v>41</v>
      </c>
      <c r="C43" s="69"/>
      <c r="D43" s="69"/>
      <c r="E43" s="116"/>
      <c r="F43" s="96"/>
      <c r="G43" s="96"/>
      <c r="H43" s="96"/>
      <c r="I43" s="96"/>
      <c r="J43" s="96"/>
      <c r="K43" s="146"/>
      <c r="L43" s="96"/>
      <c r="M43" s="96"/>
      <c r="N43" s="96"/>
      <c r="O43" s="96"/>
    </row>
    <row r="44" ht="30.75" customHeight="1">
      <c r="A44" s="73" t="s">
        <v>84</v>
      </c>
    </row>
    <row r="45" spans="1:15" s="93" customFormat="1" ht="48.75" customHeight="1">
      <c r="A45" s="101" t="s">
        <v>62</v>
      </c>
      <c r="B45" s="70" t="s">
        <v>80</v>
      </c>
      <c r="C45" s="69"/>
      <c r="D45" s="69"/>
      <c r="E45" s="116"/>
      <c r="F45" s="96"/>
      <c r="G45" s="96"/>
      <c r="H45" s="96"/>
      <c r="I45" s="96"/>
      <c r="J45" s="96"/>
      <c r="K45" s="146"/>
      <c r="L45" s="96"/>
      <c r="M45" s="96"/>
      <c r="N45" s="96"/>
      <c r="O45" s="96"/>
    </row>
    <row r="46" spans="1:15" s="93" customFormat="1" ht="48.75" customHeight="1">
      <c r="A46" s="101" t="s">
        <v>63</v>
      </c>
      <c r="B46" s="70" t="s">
        <v>64</v>
      </c>
      <c r="C46" s="69"/>
      <c r="D46" s="69"/>
      <c r="E46" s="116"/>
      <c r="F46" s="96"/>
      <c r="G46" s="96"/>
      <c r="H46" s="96"/>
      <c r="I46" s="96"/>
      <c r="J46" s="96"/>
      <c r="K46" s="146"/>
      <c r="L46" s="96"/>
      <c r="M46" s="96"/>
      <c r="N46" s="96"/>
      <c r="O46" s="96"/>
    </row>
    <row r="47" spans="1:15" s="93" customFormat="1" ht="48.75" customHeight="1">
      <c r="A47" s="101" t="s">
        <v>65</v>
      </c>
      <c r="B47" s="117" t="s">
        <v>123</v>
      </c>
      <c r="C47" s="69"/>
      <c r="D47" s="69"/>
      <c r="E47" s="116"/>
      <c r="F47" s="96"/>
      <c r="G47" s="96"/>
      <c r="H47" s="96"/>
      <c r="I47" s="96"/>
      <c r="J47" s="96"/>
      <c r="K47" s="146"/>
      <c r="L47" s="96"/>
      <c r="M47" s="96"/>
      <c r="N47" s="96"/>
      <c r="O47" s="96"/>
    </row>
    <row r="48" spans="1:15" s="93" customFormat="1" ht="39" customHeight="1" thickBot="1">
      <c r="A48" s="41"/>
      <c r="B48" s="118"/>
      <c r="C48" s="119"/>
      <c r="D48" s="119"/>
      <c r="E48" s="119"/>
      <c r="F48" s="96"/>
      <c r="G48" s="96"/>
      <c r="H48" s="96"/>
      <c r="I48" s="96"/>
      <c r="J48" s="96"/>
      <c r="K48" s="146"/>
      <c r="L48" s="96"/>
      <c r="M48" s="96"/>
      <c r="N48" s="96"/>
      <c r="O48" s="96"/>
    </row>
    <row r="49" spans="1:6" ht="36.75" customHeight="1" thickBot="1">
      <c r="A49" s="121"/>
      <c r="B49" s="122" t="s">
        <v>21</v>
      </c>
      <c r="C49" s="122" t="s">
        <v>7</v>
      </c>
      <c r="D49" s="122" t="s">
        <v>22</v>
      </c>
      <c r="E49" s="122" t="s">
        <v>23</v>
      </c>
      <c r="F49" s="123" t="s">
        <v>59</v>
      </c>
    </row>
    <row r="50" spans="1:6" ht="36.75" customHeight="1" thickBot="1">
      <c r="A50" s="124" t="s">
        <v>116</v>
      </c>
      <c r="B50" s="166">
        <f>C26</f>
        <v>0.9</v>
      </c>
      <c r="C50" s="166">
        <f>C27</f>
        <v>1</v>
      </c>
      <c r="D50" s="166">
        <f>C28</f>
        <v>1</v>
      </c>
      <c r="E50" s="166">
        <f>C29</f>
        <v>1.12</v>
      </c>
      <c r="F50" s="167">
        <f>C30</f>
        <v>0.8</v>
      </c>
    </row>
    <row r="51" spans="1:6" ht="19.5" customHeight="1">
      <c r="A51" s="130"/>
      <c r="B51" s="120"/>
      <c r="C51" s="120"/>
      <c r="D51" s="120"/>
      <c r="E51" s="120"/>
      <c r="F51" s="131"/>
    </row>
    <row r="52" spans="1:6" ht="31.5" customHeight="1">
      <c r="A52" s="132" t="s">
        <v>117</v>
      </c>
      <c r="B52" s="85"/>
      <c r="C52" s="85"/>
      <c r="D52" s="85"/>
      <c r="E52" s="85"/>
      <c r="F52" s="133"/>
    </row>
    <row r="53" spans="1:11" s="81" customFormat="1" ht="31.5" customHeight="1">
      <c r="A53" s="134" t="s">
        <v>118</v>
      </c>
      <c r="B53" s="127">
        <v>2</v>
      </c>
      <c r="C53" s="84"/>
      <c r="D53" s="84"/>
      <c r="E53" s="84"/>
      <c r="F53" s="168">
        <v>2</v>
      </c>
      <c r="K53" s="82"/>
    </row>
    <row r="54" spans="1:11" s="81" customFormat="1" ht="31.5" customHeight="1">
      <c r="A54" s="134" t="s">
        <v>19</v>
      </c>
      <c r="B54" s="84">
        <v>2</v>
      </c>
      <c r="C54" s="84"/>
      <c r="D54" s="84"/>
      <c r="E54" s="84"/>
      <c r="F54" s="135"/>
      <c r="K54" s="82"/>
    </row>
    <row r="55" spans="1:11" s="81" customFormat="1" ht="31.5" customHeight="1">
      <c r="A55" s="134" t="s">
        <v>20</v>
      </c>
      <c r="B55" s="84"/>
      <c r="C55" s="84"/>
      <c r="D55" s="84"/>
      <c r="E55" s="84"/>
      <c r="F55" s="135"/>
      <c r="K55" s="128"/>
    </row>
    <row r="56" spans="1:11" s="81" customFormat="1" ht="9" customHeight="1">
      <c r="A56" s="136"/>
      <c r="B56" s="129"/>
      <c r="C56" s="129"/>
      <c r="D56" s="129"/>
      <c r="E56" s="129"/>
      <c r="F56" s="137"/>
      <c r="K56" s="128"/>
    </row>
    <row r="57" spans="1:11" s="81" customFormat="1" ht="31.5" customHeight="1">
      <c r="A57" s="138" t="s">
        <v>85</v>
      </c>
      <c r="B57" s="84"/>
      <c r="C57" s="84"/>
      <c r="D57" s="84"/>
      <c r="E57" s="84"/>
      <c r="F57" s="135"/>
      <c r="K57" s="128"/>
    </row>
    <row r="58" spans="1:11" s="81" customFormat="1" ht="31.5" customHeight="1">
      <c r="A58" s="134" t="s">
        <v>24</v>
      </c>
      <c r="B58" s="84"/>
      <c r="C58" s="84"/>
      <c r="D58" s="84"/>
      <c r="E58" s="84">
        <v>3</v>
      </c>
      <c r="F58" s="135"/>
      <c r="K58" s="82"/>
    </row>
    <row r="59" spans="1:11" s="81" customFormat="1" ht="31.5" customHeight="1">
      <c r="A59" s="139" t="s">
        <v>66</v>
      </c>
      <c r="B59" s="84"/>
      <c r="C59" s="84"/>
      <c r="D59" s="84"/>
      <c r="E59" s="84">
        <v>6</v>
      </c>
      <c r="F59" s="135"/>
      <c r="K59" s="82"/>
    </row>
    <row r="60" spans="1:11" s="81" customFormat="1" ht="31.5" customHeight="1" thickBot="1">
      <c r="A60" s="140" t="s">
        <v>67</v>
      </c>
      <c r="B60" s="141"/>
      <c r="C60" s="141"/>
      <c r="D60" s="141"/>
      <c r="E60" s="141">
        <v>3</v>
      </c>
      <c r="F60" s="142"/>
      <c r="K60" s="82"/>
    </row>
    <row r="61" s="81" customFormat="1" ht="42.75" customHeight="1">
      <c r="K61" s="82"/>
    </row>
    <row r="62" s="81" customFormat="1" ht="10.5" customHeight="1">
      <c r="K62" s="82"/>
    </row>
    <row r="63" spans="1:11" s="81" customFormat="1" ht="42.75" customHeight="1">
      <c r="A63" s="87" t="s">
        <v>122</v>
      </c>
      <c r="B63" s="111"/>
      <c r="C63" s="111"/>
      <c r="K63" s="82"/>
    </row>
    <row r="64" spans="1:15" s="102" customFormat="1" ht="42.75" customHeight="1">
      <c r="A64" s="112" t="s">
        <v>124</v>
      </c>
      <c r="B64" s="112"/>
      <c r="C64" s="112"/>
      <c r="D64" s="104"/>
      <c r="E64" s="104"/>
      <c r="F64" s="104"/>
      <c r="G64" s="104"/>
      <c r="H64" s="104"/>
      <c r="I64" s="104"/>
      <c r="J64" s="108"/>
      <c r="K64" s="156"/>
      <c r="L64" s="108"/>
      <c r="M64" s="108"/>
      <c r="N64" s="108"/>
      <c r="O64" s="108"/>
    </row>
    <row r="65" spans="1:15" s="102" customFormat="1" ht="42.75" customHeight="1">
      <c r="A65" s="56" t="s">
        <v>48</v>
      </c>
      <c r="B65" s="56"/>
      <c r="C65" s="56"/>
      <c r="D65" s="56"/>
      <c r="E65" s="56"/>
      <c r="F65" s="56"/>
      <c r="G65" s="56"/>
      <c r="H65" s="56"/>
      <c r="I65" s="56"/>
      <c r="J65" s="108"/>
      <c r="K65" s="156"/>
      <c r="L65" s="108"/>
      <c r="M65" s="108"/>
      <c r="N65" s="108"/>
      <c r="O65" s="108"/>
    </row>
    <row r="66" spans="1:15" s="104" customFormat="1" ht="15">
      <c r="A66" s="148" t="s">
        <v>94</v>
      </c>
      <c r="B66" s="45" t="s">
        <v>37</v>
      </c>
      <c r="C66" s="46"/>
      <c r="D66" s="47"/>
      <c r="E66" s="103"/>
      <c r="F66" s="103"/>
      <c r="G66" s="103"/>
      <c r="H66" s="103"/>
      <c r="I66" s="103"/>
      <c r="J66" s="109"/>
      <c r="K66" s="157"/>
      <c r="L66" s="109"/>
      <c r="M66" s="109"/>
      <c r="N66" s="109"/>
      <c r="O66" s="109"/>
    </row>
    <row r="67" spans="1:15" s="104" customFormat="1" ht="15">
      <c r="A67" s="149"/>
      <c r="B67" s="45" t="s">
        <v>38</v>
      </c>
      <c r="C67" s="46"/>
      <c r="D67" s="47"/>
      <c r="E67" s="103"/>
      <c r="F67" s="103"/>
      <c r="G67" s="103"/>
      <c r="H67" s="103"/>
      <c r="I67" s="103"/>
      <c r="J67" s="109"/>
      <c r="K67" s="157"/>
      <c r="L67" s="109"/>
      <c r="M67" s="109"/>
      <c r="N67" s="109"/>
      <c r="O67" s="109"/>
    </row>
    <row r="68" spans="1:15" s="104" customFormat="1" ht="15">
      <c r="A68" s="149"/>
      <c r="B68" s="45" t="s">
        <v>39</v>
      </c>
      <c r="C68" s="46"/>
      <c r="D68" s="47"/>
      <c r="E68" s="103"/>
      <c r="F68" s="103"/>
      <c r="G68" s="103"/>
      <c r="H68" s="103"/>
      <c r="I68" s="103"/>
      <c r="J68" s="109"/>
      <c r="K68" s="157"/>
      <c r="L68" s="109"/>
      <c r="M68" s="109"/>
      <c r="N68" s="109"/>
      <c r="O68" s="109"/>
    </row>
    <row r="69" spans="1:15" s="104" customFormat="1" ht="15">
      <c r="A69" s="150"/>
      <c r="B69" s="45" t="s">
        <v>40</v>
      </c>
      <c r="C69" s="46"/>
      <c r="D69" s="47"/>
      <c r="E69" s="103"/>
      <c r="F69" s="103"/>
      <c r="G69" s="103"/>
      <c r="H69" s="103"/>
      <c r="I69" s="103"/>
      <c r="J69" s="109"/>
      <c r="K69" s="157"/>
      <c r="L69" s="109"/>
      <c r="M69" s="109"/>
      <c r="N69" s="109"/>
      <c r="O69" s="109"/>
    </row>
    <row r="70" spans="1:15" s="104" customFormat="1" ht="15">
      <c r="A70" s="151" t="s">
        <v>95</v>
      </c>
      <c r="B70" s="113" t="s">
        <v>90</v>
      </c>
      <c r="C70" s="114"/>
      <c r="D70" s="115"/>
      <c r="E70" s="103"/>
      <c r="F70" s="103"/>
      <c r="G70" s="103"/>
      <c r="H70" s="103"/>
      <c r="I70" s="103"/>
      <c r="J70" s="109"/>
      <c r="K70" s="157"/>
      <c r="L70" s="109"/>
      <c r="M70" s="109"/>
      <c r="N70" s="109"/>
      <c r="O70" s="109"/>
    </row>
    <row r="71" spans="1:15" s="104" customFormat="1" ht="15">
      <c r="A71" s="175" t="s">
        <v>86</v>
      </c>
      <c r="B71" s="176"/>
      <c r="C71" s="176"/>
      <c r="D71" s="176"/>
      <c r="E71" s="176"/>
      <c r="F71" s="176"/>
      <c r="G71" s="176"/>
      <c r="H71" s="176"/>
      <c r="I71" s="103"/>
      <c r="J71" s="109"/>
      <c r="K71" s="157"/>
      <c r="L71" s="109"/>
      <c r="M71" s="109"/>
      <c r="N71" s="109"/>
      <c r="O71" s="109"/>
    </row>
    <row r="72" spans="1:15" s="104" customFormat="1" ht="15">
      <c r="A72" s="176"/>
      <c r="B72" s="176"/>
      <c r="C72" s="176"/>
      <c r="D72" s="176"/>
      <c r="E72" s="176"/>
      <c r="F72" s="176"/>
      <c r="G72" s="176"/>
      <c r="H72" s="176"/>
      <c r="I72" s="103"/>
      <c r="J72" s="109"/>
      <c r="K72" s="157"/>
      <c r="L72" s="109"/>
      <c r="M72" s="109"/>
      <c r="N72" s="109"/>
      <c r="O72" s="109"/>
    </row>
    <row r="73" spans="10:15" s="105" customFormat="1" ht="15">
      <c r="J73" s="110"/>
      <c r="K73" s="158"/>
      <c r="L73" s="110"/>
      <c r="M73" s="110"/>
      <c r="N73" s="110"/>
      <c r="O73" s="110"/>
    </row>
    <row r="74" spans="1:15" s="105" customFormat="1" ht="32.25" customHeight="1">
      <c r="A74" s="106" t="s">
        <v>34</v>
      </c>
      <c r="B74" s="45" t="s">
        <v>87</v>
      </c>
      <c r="C74" s="46"/>
      <c r="D74" s="46"/>
      <c r="E74" s="46"/>
      <c r="F74" s="46"/>
      <c r="G74" s="46"/>
      <c r="H74" s="46"/>
      <c r="I74" s="47"/>
      <c r="J74" s="96"/>
      <c r="K74" s="146"/>
      <c r="L74" s="96"/>
      <c r="M74" s="96"/>
      <c r="N74" s="96"/>
      <c r="O74" s="96"/>
    </row>
    <row r="75" spans="1:15" s="105" customFormat="1" ht="32.25" customHeight="1">
      <c r="A75" s="106" t="s">
        <v>35</v>
      </c>
      <c r="B75" s="42" t="s">
        <v>53</v>
      </c>
      <c r="C75" s="43"/>
      <c r="D75" s="43"/>
      <c r="E75" s="43"/>
      <c r="F75" s="43"/>
      <c r="G75" s="43"/>
      <c r="H75" s="43"/>
      <c r="I75" s="44"/>
      <c r="J75" s="107"/>
      <c r="K75" s="155"/>
      <c r="L75" s="107"/>
      <c r="M75" s="107"/>
      <c r="N75" s="107"/>
      <c r="O75" s="107"/>
    </row>
    <row r="76" spans="1:15" s="105" customFormat="1" ht="32.25" customHeight="1">
      <c r="A76" s="106" t="s">
        <v>54</v>
      </c>
      <c r="B76" s="42" t="s">
        <v>55</v>
      </c>
      <c r="C76" s="43"/>
      <c r="D76" s="43"/>
      <c r="E76" s="43"/>
      <c r="F76" s="43"/>
      <c r="G76" s="43"/>
      <c r="H76" s="43"/>
      <c r="I76" s="43"/>
      <c r="J76" s="107"/>
      <c r="K76" s="155"/>
      <c r="L76" s="107"/>
      <c r="M76" s="107"/>
      <c r="N76" s="107"/>
      <c r="O76" s="107"/>
    </row>
    <row r="77" spans="1:15" s="105" customFormat="1" ht="32.25" customHeight="1">
      <c r="A77" s="106" t="s">
        <v>36</v>
      </c>
      <c r="B77" s="42" t="s">
        <v>56</v>
      </c>
      <c r="C77" s="43"/>
      <c r="D77" s="43"/>
      <c r="E77" s="43"/>
      <c r="F77" s="43"/>
      <c r="G77" s="43"/>
      <c r="H77" s="43"/>
      <c r="I77" s="44"/>
      <c r="J77" s="96"/>
      <c r="K77" s="146"/>
      <c r="L77" s="96"/>
      <c r="M77" s="96"/>
      <c r="N77" s="96"/>
      <c r="O77" s="96"/>
    </row>
    <row r="78" spans="1:15" s="93" customFormat="1" ht="43.5" customHeight="1">
      <c r="A78" s="97"/>
      <c r="B78" s="95"/>
      <c r="C78" s="95"/>
      <c r="D78" s="95"/>
      <c r="E78" s="95"/>
      <c r="F78" s="95"/>
      <c r="G78" s="95"/>
      <c r="H78" s="95"/>
      <c r="I78" s="95"/>
      <c r="J78" s="96"/>
      <c r="K78" s="146"/>
      <c r="L78" s="96"/>
      <c r="M78" s="96"/>
      <c r="N78" s="96"/>
      <c r="O78" s="96"/>
    </row>
    <row r="79" spans="1:15" s="93" customFormat="1" ht="43.5" customHeight="1">
      <c r="A79" s="97"/>
      <c r="B79" s="95"/>
      <c r="C79" s="95"/>
      <c r="D79" s="95"/>
      <c r="E79" s="144" t="s">
        <v>88</v>
      </c>
      <c r="F79" s="143"/>
      <c r="G79" s="143"/>
      <c r="H79" s="143"/>
      <c r="I79" s="145"/>
      <c r="J79" s="144" t="s">
        <v>89</v>
      </c>
      <c r="K79" s="145"/>
      <c r="L79" s="96"/>
      <c r="M79" s="96"/>
      <c r="N79" s="96"/>
      <c r="O79" s="96"/>
    </row>
    <row r="80" spans="1:11" s="99" customFormat="1" ht="141.75" customHeight="1">
      <c r="A80" s="90"/>
      <c r="B80" s="98" t="s">
        <v>43</v>
      </c>
      <c r="C80" s="98" t="s">
        <v>27</v>
      </c>
      <c r="D80" s="98" t="s">
        <v>44</v>
      </c>
      <c r="E80" s="98" t="s">
        <v>47</v>
      </c>
      <c r="F80" s="98" t="s">
        <v>49</v>
      </c>
      <c r="G80" s="98" t="s">
        <v>50</v>
      </c>
      <c r="H80" s="98" t="s">
        <v>51</v>
      </c>
      <c r="I80" s="98" t="s">
        <v>126</v>
      </c>
      <c r="J80" s="98" t="s">
        <v>91</v>
      </c>
      <c r="K80" s="159" t="s">
        <v>127</v>
      </c>
    </row>
    <row r="81" spans="1:17" s="81" customFormat="1" ht="93" customHeight="1">
      <c r="A81" s="88" t="s">
        <v>125</v>
      </c>
      <c r="B81" s="88">
        <v>2</v>
      </c>
      <c r="C81" s="88"/>
      <c r="D81" s="88" t="s">
        <v>31</v>
      </c>
      <c r="E81" s="88">
        <f>0.25+0.25</f>
        <v>0.5</v>
      </c>
      <c r="F81" s="88">
        <f>0.5*3</f>
        <v>1.5</v>
      </c>
      <c r="G81" s="88">
        <v>0.25</v>
      </c>
      <c r="H81" s="88"/>
      <c r="I81" s="88">
        <f>H81+G81+F81+E81</f>
        <v>2.25</v>
      </c>
      <c r="J81" s="147" t="s">
        <v>2</v>
      </c>
      <c r="K81" s="160">
        <v>4</v>
      </c>
      <c r="Q81" s="100"/>
    </row>
    <row r="82" spans="1:11" s="81" customFormat="1" ht="42.75" customHeight="1">
      <c r="A82" s="88" t="s">
        <v>128</v>
      </c>
      <c r="B82" s="88">
        <v>1</v>
      </c>
      <c r="C82" s="88" t="s">
        <v>2</v>
      </c>
      <c r="D82" s="88"/>
      <c r="E82" s="88">
        <v>0.25</v>
      </c>
      <c r="F82" s="88"/>
      <c r="G82" s="88"/>
      <c r="H82" s="88"/>
      <c r="I82" s="88"/>
      <c r="J82" s="147" t="s">
        <v>2</v>
      </c>
      <c r="K82" s="160">
        <v>2</v>
      </c>
    </row>
    <row r="83" spans="1:11" s="81" customFormat="1" ht="60" customHeight="1">
      <c r="A83" s="88" t="s">
        <v>129</v>
      </c>
      <c r="B83" s="88">
        <v>1</v>
      </c>
      <c r="C83" s="88" t="s">
        <v>23</v>
      </c>
      <c r="D83" s="88"/>
      <c r="E83" s="88">
        <v>0.25</v>
      </c>
      <c r="F83" s="88">
        <v>0.25</v>
      </c>
      <c r="G83" s="88"/>
      <c r="H83" s="88">
        <v>0.25</v>
      </c>
      <c r="I83" s="88">
        <f>H83+G83+F83+E83</f>
        <v>0.75</v>
      </c>
      <c r="J83" s="147"/>
      <c r="K83" s="160"/>
    </row>
    <row r="84" spans="1:11" s="81" customFormat="1" ht="42.75" customHeight="1">
      <c r="A84" s="88" t="s">
        <v>25</v>
      </c>
      <c r="B84" s="88"/>
      <c r="C84" s="88"/>
      <c r="D84" s="88"/>
      <c r="E84" s="88"/>
      <c r="F84" s="88"/>
      <c r="G84" s="88"/>
      <c r="H84" s="88"/>
      <c r="I84" s="88">
        <f>H84+G84+F84+E84</f>
        <v>0</v>
      </c>
      <c r="J84" s="147"/>
      <c r="K84" s="160"/>
    </row>
    <row r="85" s="81" customFormat="1" ht="42.75" customHeight="1">
      <c r="K85" s="82"/>
    </row>
  </sheetData>
  <sheetProtection/>
  <mergeCells count="27">
    <mergeCell ref="J79:K79"/>
    <mergeCell ref="E26:K26"/>
    <mergeCell ref="E29:K29"/>
    <mergeCell ref="A71:H72"/>
    <mergeCell ref="B74:I74"/>
    <mergeCell ref="B75:I75"/>
    <mergeCell ref="B76:I76"/>
    <mergeCell ref="B77:I77"/>
    <mergeCell ref="E79:I79"/>
    <mergeCell ref="A65:I65"/>
    <mergeCell ref="A66:A69"/>
    <mergeCell ref="B66:D66"/>
    <mergeCell ref="B67:D67"/>
    <mergeCell ref="B68:D68"/>
    <mergeCell ref="B69:D69"/>
    <mergeCell ref="B41:E41"/>
    <mergeCell ref="B42:E42"/>
    <mergeCell ref="B43:E43"/>
    <mergeCell ref="B45:E45"/>
    <mergeCell ref="B46:E46"/>
    <mergeCell ref="B47:E47"/>
    <mergeCell ref="A3:B3"/>
    <mergeCell ref="A4:B4"/>
    <mergeCell ref="D4:F9"/>
    <mergeCell ref="A10:B10"/>
    <mergeCell ref="A22:D22"/>
    <mergeCell ref="B33:D33"/>
  </mergeCells>
  <dataValidations count="4">
    <dataValidation type="list" allowBlank="1" showInputMessage="1" showErrorMessage="1" sqref="J81:J84">
      <formula1>Modalités_internat</formula1>
    </dataValidation>
    <dataValidation type="list" allowBlank="1" showInputMessage="1" showErrorMessage="1" sqref="D81:D84">
      <formula1>Plusieurs_modalités</formula1>
    </dataValidation>
    <dataValidation type="list" allowBlank="1" showInputMessage="1" showErrorMessage="1" sqref="C81:C84">
      <formula1>Une_modalité</formula1>
    </dataValidation>
    <dataValidation type="list" allowBlank="1" showInputMessage="1" showErrorMessage="1" sqref="B81">
      <formula1>Nb_modalités_accompagnement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5" r:id="rId1"/>
  <rowBreaks count="2" manualBreakCount="2">
    <brk id="37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28"/>
  <sheetViews>
    <sheetView zoomScalePageLayoutView="0" workbookViewId="0" topLeftCell="A1">
      <selection activeCell="C15" sqref="C15"/>
    </sheetView>
  </sheetViews>
  <sheetFormatPr defaultColWidth="11.421875" defaultRowHeight="15"/>
  <sheetData>
    <row r="3" ht="15">
      <c r="A3" t="s">
        <v>28</v>
      </c>
    </row>
    <row r="4" ht="15">
      <c r="A4">
        <v>1</v>
      </c>
    </row>
    <row r="5" ht="15">
      <c r="A5">
        <v>2</v>
      </c>
    </row>
    <row r="6" ht="15">
      <c r="A6">
        <v>3</v>
      </c>
    </row>
    <row r="8" ht="15">
      <c r="A8" t="s">
        <v>29</v>
      </c>
    </row>
    <row r="9" ht="15">
      <c r="A9" t="s">
        <v>2</v>
      </c>
    </row>
    <row r="10" ht="15">
      <c r="A10" t="s">
        <v>7</v>
      </c>
    </row>
    <row r="11" ht="15">
      <c r="A11" t="s">
        <v>3</v>
      </c>
    </row>
    <row r="12" s="71" customFormat="1" ht="15">
      <c r="A12" s="71" t="s">
        <v>23</v>
      </c>
    </row>
    <row r="13" ht="15">
      <c r="A13" s="71" t="s">
        <v>57</v>
      </c>
    </row>
    <row r="14" s="71" customFormat="1" ht="15"/>
    <row r="16" ht="15">
      <c r="A16" t="s">
        <v>30</v>
      </c>
    </row>
    <row r="17" ht="15">
      <c r="A17" t="s">
        <v>31</v>
      </c>
    </row>
    <row r="18" ht="15">
      <c r="A18" t="s">
        <v>32</v>
      </c>
    </row>
    <row r="19" s="71" customFormat="1" ht="15">
      <c r="A19" s="71" t="s">
        <v>33</v>
      </c>
    </row>
    <row r="20" s="71" customFormat="1" ht="15">
      <c r="A20" s="71" t="s">
        <v>93</v>
      </c>
    </row>
    <row r="21" s="71" customFormat="1" ht="15"/>
    <row r="24" spans="1:6" ht="15">
      <c r="A24" t="s">
        <v>42</v>
      </c>
      <c r="D24" s="71" t="s">
        <v>89</v>
      </c>
      <c r="F24" s="71" t="s">
        <v>92</v>
      </c>
    </row>
    <row r="25" spans="1:6" ht="15">
      <c r="A25">
        <v>0.25</v>
      </c>
      <c r="D25">
        <v>0</v>
      </c>
      <c r="F25" s="71" t="s">
        <v>2</v>
      </c>
    </row>
    <row r="26" spans="1:6" ht="15">
      <c r="A26">
        <v>0.5</v>
      </c>
      <c r="D26">
        <v>1</v>
      </c>
      <c r="F26" s="71" t="s">
        <v>7</v>
      </c>
    </row>
    <row r="27" spans="1:6" ht="15">
      <c r="A27">
        <v>0.75</v>
      </c>
      <c r="F27" s="71" t="s">
        <v>57</v>
      </c>
    </row>
    <row r="28" ht="15">
      <c r="A2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CNSA</dc:creator>
  <cp:keywords/>
  <dc:description/>
  <cp:lastModifiedBy>Daphné</cp:lastModifiedBy>
  <cp:lastPrinted>2015-05-17T19:47:22Z</cp:lastPrinted>
  <dcterms:created xsi:type="dcterms:W3CDTF">2015-03-17T16:48:18Z</dcterms:created>
  <dcterms:modified xsi:type="dcterms:W3CDTF">2015-05-17T20:42:38Z</dcterms:modified>
  <cp:category/>
  <cp:version/>
  <cp:contentType/>
  <cp:contentStatus/>
</cp:coreProperties>
</file>