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heets/sheet2.xml" ContentType="application/vnd.openxmlformats-officedocument.spreadsheetml.chart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hartsheets/sheet3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4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5.xml" ContentType="application/vnd.openxmlformats-officedocument.spreadsheetml.chart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ARS35-Inter-STATS-Partage\INTERNE - 0 - Travaux en cours de validation\Activité des établissements - Bilan chirurgie ambulatoire 2016\Fichier_Excel\"/>
    </mc:Choice>
  </mc:AlternateContent>
  <bookViews>
    <workbookView xWindow="0" yWindow="0" windowWidth="28800" windowHeight="12285" tabRatio="790" firstSheet="1" activeTab="20"/>
  </bookViews>
  <sheets>
    <sheet name="VARIABLE_BDD" sheetId="9" state="hidden" r:id="rId1"/>
    <sheet name="Note_ChirAmbu_Nvperimetre" sheetId="3" r:id="rId2"/>
    <sheet name="Evol_ChirAmbuAncPer" sheetId="11" state="hidden" r:id="rId3"/>
    <sheet name="Evol_ChirAmbuNvperim" sheetId="4" r:id="rId4"/>
    <sheet name="Graph1" sheetId="17" r:id="rId5"/>
    <sheet name="donnes_Graph1" sheetId="15" state="hidden" r:id="rId6"/>
    <sheet name="Taux_Cible_NP" sheetId="7" r:id="rId7"/>
    <sheet name="ChirAmbuNvperim_UM11" sheetId="12" state="hidden" r:id="rId8"/>
    <sheet name="ChirAmbuNvperim_Complement" sheetId="13" state="hidden" r:id="rId9"/>
    <sheet name="ChirAmbuNvperim_Sortie" sheetId="16" state="hidden" r:id="rId10"/>
    <sheet name="Graph2" sheetId="26" r:id="rId11"/>
    <sheet name="donnes_Graph2" sheetId="27" state="hidden" r:id="rId12"/>
    <sheet name="Note_POT_DEVP" sheetId="23" r:id="rId13"/>
    <sheet name="ChirAmbuHC" sheetId="18" r:id="rId14"/>
    <sheet name="ChirAmbuHC_NV" sheetId="19" r:id="rId15"/>
    <sheet name="ChirAmbuHC_DGOS" sheetId="20" r:id="rId16"/>
    <sheet name="Graph3" sheetId="28" r:id="rId17"/>
    <sheet name="donnes_Graph3" sheetId="29" state="hidden" r:id="rId18"/>
    <sheet name="Graph4" sheetId="34" r:id="rId19"/>
    <sheet name="donnes_Graph4" sheetId="32" state="hidden" r:id="rId20"/>
    <sheet name="Graph5" sheetId="22" r:id="rId21"/>
    <sheet name="donnes_Graph5" sheetId="21" state="hidden" r:id="rId22"/>
  </sheets>
  <externalReferences>
    <externalReference r:id="rId23"/>
  </externalReferences>
  <definedNames>
    <definedName name="_xlnm._FilterDatabase" localSheetId="5" hidden="1">donnes_Graph1!$A$2:$I$31</definedName>
    <definedName name="_xlnm._FilterDatabase" localSheetId="17" hidden="1">donnes_Graph3!$A$2:$T$30</definedName>
    <definedName name="_xlnm._FilterDatabase" localSheetId="21" hidden="1">donnes_Graph5!$A$2:$G$31</definedName>
    <definedName name="annee">#REF!</definedName>
    <definedName name="_xlnm.Print_Titles" localSheetId="13">ChirAmbuHC!$1:$4</definedName>
    <definedName name="_xlnm.Print_Titles" localSheetId="15">ChirAmbuHC_DGOS!$1:$5</definedName>
    <definedName name="_xlnm.Print_Titles" localSheetId="14">ChirAmbuHC_NV!$1:$4</definedName>
    <definedName name="_xlnm.Print_Titles" localSheetId="8">ChirAmbuNvperim_Complement!$4:$8</definedName>
    <definedName name="_xlnm.Print_Titles" localSheetId="9">ChirAmbuNvperim_Sortie!$4:$8</definedName>
    <definedName name="_xlnm.Print_Titles" localSheetId="7">ChirAmbuNvperim_UM11!$4:$7</definedName>
    <definedName name="_xlnm.Print_Titles" localSheetId="2">Evol_ChirAmbuAncPer!$4:$7</definedName>
    <definedName name="_xlnm.Print_Titles" localSheetId="3">Evol_ChirAmbuNvperim!$1:$4</definedName>
    <definedName name="nvselect">#REF!</definedName>
    <definedName name="toto">[1]GM1A17!$A$1:$BN$43</definedName>
    <definedName name="urgence">#REF!</definedName>
    <definedName name="urgence2">#REF!</definedName>
    <definedName name="urgence4">#REF!</definedName>
    <definedName name="_xlnm.Print_Area" localSheetId="13">ChirAmbuHC!$A$1:$U$88</definedName>
    <definedName name="_xlnm.Print_Area" localSheetId="15">ChirAmbuHC_DGOS!$A$1:$X$89</definedName>
    <definedName name="_xlnm.Print_Area" localSheetId="14">ChirAmbuHC_NV!$A$1:$AR$88</definedName>
    <definedName name="_xlnm.Print_Area" localSheetId="8">ChirAmbuNvperim_Complement!$B$3:$AE$93</definedName>
    <definedName name="_xlnm.Print_Area" localSheetId="9">ChirAmbuNvperim_Sortie!$B$5:$BY$92</definedName>
    <definedName name="_xlnm.Print_Area" localSheetId="7">ChirAmbuNvperim_UM11!$B$3:$N$92</definedName>
    <definedName name="_xlnm.Print_Area" localSheetId="2">Evol_ChirAmbuAncPer!$B$4:$T$91</definedName>
    <definedName name="_xlnm.Print_Area" localSheetId="3">Evol_ChirAmbuNvperim!$A$1:$N$88</definedName>
    <definedName name="_xlnm.Print_Area" localSheetId="6">Taux_Cible_NP!$A$1:$H$56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ZL1" i="9" l="1"/>
  <c r="FZK1" i="9"/>
  <c r="FZJ1" i="9"/>
  <c r="FZI1" i="9"/>
  <c r="FZH1" i="9"/>
  <c r="FZG1" i="9"/>
  <c r="FZF1" i="9"/>
  <c r="FZE1" i="9"/>
  <c r="FZD1" i="9"/>
  <c r="FZC1" i="9"/>
  <c r="FZB1" i="9"/>
  <c r="FZA1" i="9"/>
  <c r="FYZ1" i="9"/>
  <c r="FYY1" i="9"/>
  <c r="FYX1" i="9"/>
  <c r="FYW1" i="9"/>
  <c r="FYV1" i="9"/>
  <c r="FYU1" i="9"/>
  <c r="FYT1" i="9"/>
  <c r="FYS1" i="9"/>
  <c r="FYR1" i="9"/>
  <c r="FYQ1" i="9"/>
  <c r="FYP1" i="9"/>
  <c r="FYO1" i="9"/>
  <c r="FYN1" i="9"/>
  <c r="FYM1" i="9"/>
  <c r="FYL1" i="9"/>
  <c r="FYK1" i="9"/>
  <c r="FYJ1" i="9"/>
  <c r="FYI1" i="9"/>
  <c r="FYH1" i="9"/>
  <c r="FYG1" i="9"/>
  <c r="FYF1" i="9"/>
  <c r="FYE1" i="9"/>
  <c r="FYD1" i="9"/>
  <c r="FYC1" i="9"/>
  <c r="FYB1" i="9"/>
  <c r="FYA1" i="9"/>
  <c r="FXZ1" i="9"/>
  <c r="FXY1" i="9"/>
  <c r="FXX1" i="9"/>
  <c r="FXW1" i="9"/>
  <c r="FXV1" i="9"/>
  <c r="FXU1" i="9"/>
  <c r="FXT1" i="9"/>
  <c r="FXS1" i="9"/>
  <c r="FXR1" i="9"/>
  <c r="FXQ1" i="9"/>
  <c r="FXP1" i="9"/>
  <c r="FXO1" i="9"/>
  <c r="FXN1" i="9"/>
  <c r="FXM1" i="9"/>
  <c r="FXL1" i="9"/>
  <c r="FXK1" i="9"/>
  <c r="FXJ1" i="9"/>
  <c r="FXI1" i="9"/>
  <c r="FXH1" i="9"/>
  <c r="FXG1" i="9"/>
  <c r="FXF1" i="9"/>
  <c r="FXE1" i="9"/>
  <c r="FXD1" i="9"/>
  <c r="FXC1" i="9"/>
  <c r="FXB1" i="9"/>
  <c r="FXA1" i="9"/>
  <c r="FWZ1" i="9"/>
  <c r="FWY1" i="9"/>
  <c r="FWX1" i="9"/>
  <c r="FWW1" i="9"/>
  <c r="FWV1" i="9"/>
  <c r="FWU1" i="9"/>
  <c r="FWT1" i="9"/>
  <c r="FWS1" i="9"/>
  <c r="FWR1" i="9"/>
  <c r="FWQ1" i="9"/>
  <c r="FWP1" i="9"/>
  <c r="FWO1" i="9"/>
  <c r="FWN1" i="9"/>
  <c r="FWM1" i="9"/>
  <c r="FWL1" i="9"/>
  <c r="FWK1" i="9"/>
  <c r="FWJ1" i="9"/>
  <c r="FWI1" i="9"/>
  <c r="FWH1" i="9"/>
  <c r="FWG1" i="9"/>
  <c r="FWF1" i="9"/>
  <c r="FWE1" i="9"/>
  <c r="FWD1" i="9"/>
  <c r="FWC1" i="9"/>
  <c r="FWB1" i="9"/>
  <c r="FWA1" i="9"/>
  <c r="FVZ1" i="9"/>
  <c r="FVY1" i="9"/>
  <c r="FVX1" i="9"/>
  <c r="FVW1" i="9"/>
  <c r="FVV1" i="9"/>
  <c r="FVU1" i="9"/>
  <c r="FVT1" i="9"/>
  <c r="FVS1" i="9"/>
  <c r="FVR1" i="9"/>
  <c r="FVQ1" i="9"/>
  <c r="FVP1" i="9"/>
  <c r="FVO1" i="9"/>
  <c r="FVN1" i="9"/>
  <c r="FVM1" i="9"/>
  <c r="FVL1" i="9"/>
  <c r="FVK1" i="9"/>
  <c r="FVJ1" i="9"/>
  <c r="FVI1" i="9"/>
  <c r="FVH1" i="9"/>
  <c r="FVG1" i="9"/>
  <c r="FVF1" i="9"/>
  <c r="FVE1" i="9"/>
  <c r="FVD1" i="9"/>
  <c r="FVC1" i="9"/>
  <c r="FVB1" i="9"/>
  <c r="FVA1" i="9"/>
  <c r="FUZ1" i="9"/>
  <c r="FUY1" i="9"/>
  <c r="FUX1" i="9"/>
  <c r="FUW1" i="9"/>
  <c r="FUV1" i="9"/>
  <c r="FUU1" i="9"/>
  <c r="FUT1" i="9"/>
  <c r="FUS1" i="9"/>
  <c r="FUR1" i="9"/>
  <c r="FUQ1" i="9"/>
  <c r="FUP1" i="9"/>
  <c r="FUO1" i="9"/>
  <c r="FUN1" i="9"/>
  <c r="FUM1" i="9"/>
  <c r="FUL1" i="9"/>
  <c r="FUK1" i="9"/>
  <c r="FUJ1" i="9"/>
  <c r="FUI1" i="9"/>
  <c r="FUH1" i="9"/>
  <c r="FUG1" i="9"/>
  <c r="FUF1" i="9"/>
  <c r="FUE1" i="9"/>
  <c r="FUD1" i="9"/>
  <c r="FUC1" i="9"/>
  <c r="FUB1" i="9"/>
  <c r="FUA1" i="9"/>
  <c r="FTZ1" i="9"/>
  <c r="FTY1" i="9"/>
  <c r="FTX1" i="9"/>
  <c r="FTW1" i="9"/>
  <c r="FTV1" i="9"/>
  <c r="FTU1" i="9"/>
  <c r="FTT1" i="9"/>
  <c r="FTS1" i="9"/>
  <c r="FTR1" i="9"/>
  <c r="FTQ1" i="9"/>
  <c r="FTP1" i="9"/>
  <c r="FTO1" i="9"/>
  <c r="FTN1" i="9"/>
  <c r="FTM1" i="9"/>
  <c r="FTL1" i="9"/>
  <c r="FTK1" i="9"/>
  <c r="FTJ1" i="9"/>
  <c r="FTI1" i="9"/>
  <c r="FTH1" i="9"/>
  <c r="FTG1" i="9"/>
  <c r="FTF1" i="9"/>
  <c r="FTE1" i="9"/>
  <c r="FTD1" i="9"/>
  <c r="FTC1" i="9"/>
  <c r="FTB1" i="9"/>
  <c r="FTA1" i="9"/>
  <c r="FSZ1" i="9"/>
  <c r="FSY1" i="9"/>
  <c r="FSX1" i="9"/>
  <c r="FSW1" i="9"/>
  <c r="FSV1" i="9"/>
  <c r="FSU1" i="9"/>
  <c r="FST1" i="9"/>
  <c r="FSS1" i="9"/>
  <c r="FSR1" i="9"/>
  <c r="FSQ1" i="9"/>
  <c r="FSP1" i="9"/>
  <c r="FSO1" i="9"/>
  <c r="FSN1" i="9"/>
  <c r="FSM1" i="9"/>
  <c r="FSL1" i="9"/>
  <c r="FSK1" i="9"/>
  <c r="FSJ1" i="9"/>
  <c r="FSI1" i="9"/>
  <c r="FSH1" i="9"/>
  <c r="FSG1" i="9"/>
  <c r="FSF1" i="9"/>
  <c r="FSE1" i="9"/>
  <c r="FSD1" i="9"/>
  <c r="FSC1" i="9"/>
  <c r="FSB1" i="9"/>
  <c r="FSA1" i="9"/>
  <c r="FRZ1" i="9"/>
  <c r="FRY1" i="9"/>
  <c r="FRX1" i="9"/>
  <c r="FRW1" i="9"/>
  <c r="FRV1" i="9"/>
  <c r="FRU1" i="9"/>
  <c r="FRT1" i="9"/>
  <c r="FRS1" i="9"/>
  <c r="FRR1" i="9"/>
  <c r="FRQ1" i="9"/>
  <c r="FRP1" i="9"/>
  <c r="FRO1" i="9"/>
  <c r="FRN1" i="9"/>
  <c r="FRM1" i="9"/>
  <c r="FRL1" i="9"/>
  <c r="FRK1" i="9"/>
  <c r="FRJ1" i="9"/>
  <c r="FRI1" i="9"/>
  <c r="FRH1" i="9"/>
  <c r="FRG1" i="9"/>
  <c r="FRF1" i="9"/>
  <c r="FRE1" i="9"/>
  <c r="FRD1" i="9"/>
  <c r="FRC1" i="9"/>
  <c r="FRB1" i="9"/>
  <c r="FRA1" i="9"/>
  <c r="FQZ1" i="9"/>
  <c r="FQY1" i="9"/>
  <c r="FQX1" i="9"/>
  <c r="FQW1" i="9"/>
  <c r="FQV1" i="9"/>
  <c r="FQU1" i="9"/>
  <c r="FQT1" i="9"/>
  <c r="FQS1" i="9"/>
  <c r="FQR1" i="9"/>
  <c r="FQQ1" i="9"/>
  <c r="FQP1" i="9"/>
  <c r="FQO1" i="9"/>
  <c r="FQN1" i="9"/>
  <c r="FQM1" i="9"/>
  <c r="FQL1" i="9"/>
  <c r="FQK1" i="9"/>
  <c r="FQJ1" i="9"/>
  <c r="FQI1" i="9"/>
  <c r="FQH1" i="9"/>
  <c r="FQG1" i="9"/>
  <c r="FQF1" i="9"/>
  <c r="FQE1" i="9"/>
  <c r="FQD1" i="9"/>
  <c r="FQC1" i="9"/>
  <c r="FQB1" i="9"/>
  <c r="FQA1" i="9"/>
  <c r="FPZ1" i="9"/>
  <c r="FPY1" i="9"/>
  <c r="FPX1" i="9"/>
  <c r="FPW1" i="9"/>
  <c r="FPV1" i="9"/>
  <c r="FPU1" i="9"/>
  <c r="FPT1" i="9"/>
  <c r="FPS1" i="9"/>
  <c r="FPR1" i="9"/>
  <c r="FPQ1" i="9"/>
  <c r="FPP1" i="9"/>
  <c r="FPO1" i="9"/>
  <c r="FPN1" i="9"/>
  <c r="FPM1" i="9"/>
  <c r="FPL1" i="9"/>
  <c r="FPK1" i="9"/>
  <c r="FPJ1" i="9"/>
  <c r="FPI1" i="9"/>
  <c r="FPH1" i="9"/>
  <c r="FPG1" i="9"/>
  <c r="FPF1" i="9"/>
  <c r="FPE1" i="9"/>
  <c r="FPD1" i="9"/>
  <c r="FPC1" i="9"/>
  <c r="FPB1" i="9"/>
  <c r="FPA1" i="9"/>
  <c r="FOZ1" i="9"/>
  <c r="FOY1" i="9"/>
  <c r="FOX1" i="9"/>
  <c r="FOW1" i="9"/>
  <c r="FOV1" i="9"/>
  <c r="FOU1" i="9"/>
  <c r="FOT1" i="9"/>
  <c r="FOS1" i="9"/>
  <c r="FOR1" i="9"/>
  <c r="FOQ1" i="9"/>
  <c r="FOP1" i="9"/>
  <c r="FOO1" i="9"/>
  <c r="FON1" i="9"/>
  <c r="FOM1" i="9"/>
  <c r="FOL1" i="9"/>
  <c r="FOK1" i="9"/>
  <c r="FOJ1" i="9"/>
  <c r="FOI1" i="9"/>
  <c r="FOH1" i="9"/>
  <c r="FOG1" i="9"/>
  <c r="FOF1" i="9"/>
  <c r="FOE1" i="9"/>
  <c r="FOD1" i="9"/>
  <c r="FOC1" i="9"/>
  <c r="FOB1" i="9"/>
  <c r="FOA1" i="9"/>
  <c r="FNZ1" i="9"/>
  <c r="FNY1" i="9"/>
  <c r="FNX1" i="9"/>
  <c r="FNW1" i="9"/>
  <c r="FNV1" i="9"/>
  <c r="FNU1" i="9"/>
  <c r="FNT1" i="9"/>
  <c r="FNS1" i="9"/>
  <c r="FNR1" i="9"/>
  <c r="FNQ1" i="9"/>
  <c r="FNP1" i="9"/>
  <c r="FNO1" i="9"/>
  <c r="FNN1" i="9"/>
  <c r="FNM1" i="9"/>
  <c r="FNL1" i="9"/>
  <c r="FNK1" i="9"/>
  <c r="FNJ1" i="9"/>
  <c r="FNI1" i="9"/>
  <c r="FNH1" i="9"/>
  <c r="FNG1" i="9"/>
  <c r="FNF1" i="9"/>
  <c r="FNE1" i="9"/>
  <c r="FND1" i="9"/>
  <c r="FNC1" i="9"/>
  <c r="FNB1" i="9"/>
  <c r="FNA1" i="9"/>
  <c r="FMZ1" i="9"/>
  <c r="FMY1" i="9"/>
  <c r="FMX1" i="9"/>
  <c r="FMW1" i="9"/>
  <c r="FMV1" i="9"/>
  <c r="FMU1" i="9"/>
  <c r="FMT1" i="9"/>
  <c r="FMS1" i="9"/>
  <c r="FMR1" i="9"/>
  <c r="FMQ1" i="9"/>
  <c r="FMP1" i="9"/>
  <c r="FMO1" i="9"/>
  <c r="FMN1" i="9"/>
  <c r="FMM1" i="9"/>
  <c r="FML1" i="9"/>
  <c r="FMK1" i="9"/>
  <c r="FMJ1" i="9"/>
  <c r="FMI1" i="9"/>
  <c r="FMH1" i="9"/>
  <c r="FMG1" i="9"/>
  <c r="FMF1" i="9"/>
  <c r="FME1" i="9"/>
  <c r="FMD1" i="9"/>
  <c r="FMC1" i="9"/>
  <c r="FMB1" i="9"/>
  <c r="FMA1" i="9"/>
  <c r="FLZ1" i="9"/>
  <c r="FLY1" i="9"/>
  <c r="FLX1" i="9"/>
  <c r="FLW1" i="9"/>
  <c r="FLV1" i="9"/>
  <c r="FLU1" i="9"/>
  <c r="FLT1" i="9"/>
  <c r="FLS1" i="9"/>
  <c r="FLR1" i="9"/>
  <c r="FLQ1" i="9"/>
  <c r="FLP1" i="9"/>
  <c r="FLO1" i="9"/>
  <c r="FLN1" i="9"/>
  <c r="FLM1" i="9"/>
  <c r="FLL1" i="9"/>
  <c r="FLK1" i="9"/>
  <c r="FLJ1" i="9"/>
  <c r="FLI1" i="9"/>
  <c r="FLH1" i="9"/>
  <c r="FLG1" i="9"/>
  <c r="FLF1" i="9"/>
  <c r="FLE1" i="9"/>
  <c r="FLD1" i="9"/>
  <c r="FLC1" i="9"/>
  <c r="FLB1" i="9"/>
  <c r="FLA1" i="9"/>
  <c r="FKZ1" i="9"/>
  <c r="FKY1" i="9"/>
  <c r="FKX1" i="9"/>
  <c r="FKW1" i="9"/>
  <c r="FKV1" i="9"/>
  <c r="FKU1" i="9"/>
  <c r="FKT1" i="9"/>
  <c r="FKS1" i="9"/>
  <c r="FKR1" i="9"/>
  <c r="FKQ1" i="9"/>
  <c r="FKP1" i="9"/>
  <c r="FKO1" i="9"/>
  <c r="FKN1" i="9"/>
  <c r="FKM1" i="9"/>
  <c r="FKL1" i="9"/>
  <c r="FKK1" i="9"/>
  <c r="FKJ1" i="9"/>
  <c r="FKI1" i="9"/>
  <c r="FKH1" i="9"/>
  <c r="FKG1" i="9"/>
  <c r="FKF1" i="9"/>
  <c r="FKE1" i="9"/>
  <c r="FKD1" i="9"/>
  <c r="FKC1" i="9"/>
  <c r="FKB1" i="9"/>
  <c r="FKA1" i="9"/>
  <c r="FJZ1" i="9"/>
  <c r="FJY1" i="9"/>
  <c r="FJX1" i="9"/>
  <c r="FJW1" i="9"/>
  <c r="FJV1" i="9"/>
  <c r="FJU1" i="9"/>
  <c r="FJT1" i="9"/>
  <c r="FJS1" i="9"/>
  <c r="FJR1" i="9"/>
  <c r="FJQ1" i="9"/>
  <c r="FJP1" i="9"/>
  <c r="FJO1" i="9"/>
  <c r="FJN1" i="9"/>
  <c r="FJM1" i="9"/>
  <c r="FJL1" i="9"/>
  <c r="FJK1" i="9"/>
  <c r="FJJ1" i="9"/>
  <c r="FJI1" i="9"/>
  <c r="FJH1" i="9"/>
  <c r="FJG1" i="9"/>
  <c r="FJF1" i="9"/>
  <c r="FJE1" i="9"/>
  <c r="FJD1" i="9"/>
  <c r="FJC1" i="9"/>
  <c r="FJB1" i="9"/>
  <c r="FJA1" i="9"/>
  <c r="FIZ1" i="9"/>
  <c r="FIY1" i="9"/>
  <c r="FIX1" i="9"/>
  <c r="FIW1" i="9"/>
  <c r="FIV1" i="9"/>
  <c r="FIU1" i="9"/>
  <c r="FIT1" i="9"/>
  <c r="FIS1" i="9"/>
  <c r="FIR1" i="9"/>
  <c r="FIQ1" i="9"/>
  <c r="FIP1" i="9"/>
  <c r="FIO1" i="9"/>
  <c r="FIN1" i="9"/>
  <c r="FIM1" i="9"/>
  <c r="FIL1" i="9"/>
  <c r="FIK1" i="9"/>
  <c r="FIJ1" i="9"/>
  <c r="FII1" i="9"/>
  <c r="FIH1" i="9"/>
  <c r="FIG1" i="9"/>
  <c r="FIF1" i="9"/>
  <c r="FIE1" i="9"/>
  <c r="FID1" i="9"/>
  <c r="FIC1" i="9"/>
  <c r="FIB1" i="9"/>
  <c r="FIA1" i="9"/>
  <c r="FHZ1" i="9"/>
  <c r="FHY1" i="9"/>
  <c r="FHX1" i="9"/>
  <c r="FHW1" i="9"/>
  <c r="FHV1" i="9"/>
  <c r="FHU1" i="9"/>
  <c r="FHT1" i="9"/>
  <c r="FHS1" i="9"/>
  <c r="FHR1" i="9"/>
  <c r="FHQ1" i="9"/>
  <c r="FHP1" i="9"/>
  <c r="FHO1" i="9"/>
  <c r="FHN1" i="9"/>
  <c r="FHM1" i="9"/>
  <c r="FHL1" i="9"/>
  <c r="FHK1" i="9"/>
  <c r="FHJ1" i="9"/>
  <c r="FHI1" i="9"/>
  <c r="FHH1" i="9"/>
  <c r="FHG1" i="9"/>
  <c r="FHF1" i="9"/>
  <c r="FHE1" i="9"/>
  <c r="FHD1" i="9"/>
  <c r="FHC1" i="9"/>
  <c r="FHB1" i="9"/>
  <c r="FHA1" i="9"/>
  <c r="FGZ1" i="9"/>
  <c r="FGY1" i="9"/>
  <c r="FGX1" i="9"/>
  <c r="FGW1" i="9"/>
  <c r="FGV1" i="9"/>
  <c r="FGU1" i="9"/>
  <c r="FGT1" i="9"/>
  <c r="FGS1" i="9"/>
  <c r="FGR1" i="9"/>
  <c r="FGQ1" i="9"/>
  <c r="FGP1" i="9"/>
  <c r="FGO1" i="9"/>
  <c r="FGN1" i="9"/>
  <c r="FGM1" i="9"/>
  <c r="FGL1" i="9"/>
  <c r="FGK1" i="9"/>
  <c r="FGJ1" i="9"/>
  <c r="FGI1" i="9"/>
  <c r="FGH1" i="9"/>
  <c r="FGG1" i="9"/>
  <c r="FGF1" i="9"/>
  <c r="FGE1" i="9"/>
  <c r="FGD1" i="9"/>
  <c r="FGC1" i="9"/>
  <c r="FGB1" i="9"/>
  <c r="FGA1" i="9"/>
  <c r="FFZ1" i="9"/>
  <c r="FFY1" i="9"/>
  <c r="FFX1" i="9"/>
  <c r="FFW1" i="9"/>
  <c r="FFV1" i="9"/>
  <c r="FFU1" i="9"/>
  <c r="FFT1" i="9"/>
  <c r="FFS1" i="9"/>
  <c r="FFR1" i="9"/>
  <c r="FFQ1" i="9"/>
  <c r="FFP1" i="9"/>
  <c r="FFO1" i="9"/>
  <c r="FFN1" i="9"/>
  <c r="FFM1" i="9"/>
  <c r="FFL1" i="9"/>
  <c r="FFK1" i="9"/>
  <c r="FFJ1" i="9"/>
  <c r="FFI1" i="9"/>
  <c r="FFH1" i="9"/>
  <c r="FFG1" i="9"/>
  <c r="FFF1" i="9"/>
  <c r="FFE1" i="9"/>
  <c r="FFD1" i="9"/>
  <c r="FFC1" i="9"/>
  <c r="FFB1" i="9"/>
  <c r="FFA1" i="9"/>
  <c r="FEZ1" i="9"/>
  <c r="FEY1" i="9"/>
  <c r="FEX1" i="9"/>
  <c r="FEW1" i="9"/>
  <c r="FEV1" i="9"/>
  <c r="FEU1" i="9"/>
  <c r="FET1" i="9"/>
  <c r="FES1" i="9"/>
  <c r="FER1" i="9"/>
  <c r="FEQ1" i="9"/>
  <c r="FEP1" i="9"/>
  <c r="FEO1" i="9"/>
  <c r="FEN1" i="9"/>
  <c r="FEM1" i="9"/>
  <c r="FEL1" i="9"/>
  <c r="FEK1" i="9"/>
  <c r="FEJ1" i="9"/>
  <c r="FEI1" i="9"/>
  <c r="FEH1" i="9"/>
  <c r="FEG1" i="9"/>
  <c r="FEF1" i="9"/>
  <c r="FEE1" i="9"/>
  <c r="FED1" i="9"/>
  <c r="FEC1" i="9"/>
  <c r="FEB1" i="9"/>
  <c r="FEA1" i="9"/>
  <c r="FDZ1" i="9"/>
  <c r="FDY1" i="9"/>
  <c r="FDX1" i="9"/>
  <c r="FDW1" i="9"/>
  <c r="FDV1" i="9"/>
  <c r="FDU1" i="9"/>
  <c r="FDT1" i="9"/>
  <c r="FDS1" i="9"/>
  <c r="FDR1" i="9"/>
  <c r="FDQ1" i="9"/>
  <c r="FDP1" i="9"/>
  <c r="FDO1" i="9"/>
  <c r="FDN1" i="9"/>
  <c r="FDM1" i="9"/>
  <c r="FDL1" i="9"/>
  <c r="FDK1" i="9"/>
  <c r="FDJ1" i="9"/>
  <c r="FDI1" i="9"/>
  <c r="FDH1" i="9"/>
  <c r="FDG1" i="9"/>
  <c r="FDF1" i="9"/>
  <c r="FDE1" i="9"/>
  <c r="FDD1" i="9"/>
  <c r="FDC1" i="9"/>
  <c r="FDB1" i="9"/>
  <c r="FDA1" i="9"/>
  <c r="FCZ1" i="9"/>
  <c r="FCY1" i="9"/>
  <c r="FCX1" i="9"/>
  <c r="FCW1" i="9"/>
  <c r="FCV1" i="9"/>
  <c r="FCU1" i="9"/>
  <c r="FCT1" i="9"/>
  <c r="FCS1" i="9"/>
  <c r="FCR1" i="9"/>
  <c r="FCQ1" i="9"/>
  <c r="FCP1" i="9"/>
  <c r="FCO1" i="9"/>
  <c r="FCN1" i="9"/>
  <c r="FCM1" i="9"/>
  <c r="FCL1" i="9"/>
  <c r="FCK1" i="9"/>
  <c r="FCJ1" i="9"/>
  <c r="FCI1" i="9"/>
  <c r="FCH1" i="9"/>
  <c r="FCG1" i="9"/>
  <c r="FCF1" i="9"/>
  <c r="FCE1" i="9"/>
  <c r="FCD1" i="9"/>
  <c r="FCC1" i="9"/>
  <c r="FCB1" i="9"/>
  <c r="FCA1" i="9"/>
  <c r="FBZ1" i="9"/>
  <c r="FBY1" i="9"/>
  <c r="FBX1" i="9"/>
  <c r="FBW1" i="9"/>
  <c r="FBV1" i="9"/>
  <c r="FBU1" i="9"/>
  <c r="FBT1" i="9"/>
  <c r="FBS1" i="9"/>
  <c r="FBR1" i="9"/>
  <c r="FBQ1" i="9"/>
  <c r="FBP1" i="9"/>
  <c r="FBO1" i="9"/>
  <c r="FBN1" i="9"/>
  <c r="FBM1" i="9"/>
  <c r="FBL1" i="9"/>
  <c r="FBK1" i="9"/>
  <c r="FBJ1" i="9"/>
  <c r="FBI1" i="9"/>
  <c r="FBH1" i="9"/>
  <c r="FBG1" i="9"/>
  <c r="FBF1" i="9"/>
  <c r="FBE1" i="9"/>
  <c r="FBD1" i="9"/>
  <c r="FBC1" i="9"/>
  <c r="FBB1" i="9"/>
  <c r="FBA1" i="9"/>
  <c r="FAZ1" i="9"/>
  <c r="FAY1" i="9"/>
  <c r="FAX1" i="9"/>
  <c r="FAW1" i="9"/>
  <c r="FAV1" i="9"/>
  <c r="FAU1" i="9"/>
  <c r="FAT1" i="9"/>
  <c r="FAS1" i="9"/>
  <c r="FAR1" i="9"/>
  <c r="FAQ1" i="9"/>
  <c r="FAP1" i="9"/>
  <c r="FAO1" i="9"/>
  <c r="FAN1" i="9"/>
  <c r="FAM1" i="9"/>
  <c r="FAL1" i="9"/>
  <c r="FAK1" i="9"/>
  <c r="FAJ1" i="9"/>
  <c r="FAI1" i="9"/>
  <c r="FAH1" i="9"/>
  <c r="FAG1" i="9"/>
  <c r="FAF1" i="9"/>
  <c r="FAE1" i="9"/>
  <c r="FAD1" i="9"/>
  <c r="FAC1" i="9"/>
  <c r="FAB1" i="9"/>
  <c r="FAA1" i="9"/>
  <c r="EZZ1" i="9"/>
  <c r="EZY1" i="9"/>
  <c r="EZX1" i="9"/>
  <c r="EZW1" i="9"/>
  <c r="EZV1" i="9"/>
  <c r="EZU1" i="9"/>
  <c r="EZT1" i="9"/>
  <c r="EZS1" i="9"/>
  <c r="EZR1" i="9"/>
  <c r="EZQ1" i="9"/>
  <c r="EZP1" i="9"/>
  <c r="EZO1" i="9"/>
  <c r="EZN1" i="9"/>
  <c r="EZM1" i="9"/>
  <c r="EZL1" i="9"/>
  <c r="EZK1" i="9"/>
  <c r="EZJ1" i="9"/>
  <c r="EZI1" i="9"/>
  <c r="EZH1" i="9"/>
  <c r="EZG1" i="9"/>
  <c r="EZF1" i="9"/>
  <c r="EZE1" i="9"/>
  <c r="EZD1" i="9"/>
  <c r="EZC1" i="9"/>
  <c r="EZB1" i="9"/>
  <c r="EZA1" i="9"/>
  <c r="EYZ1" i="9"/>
  <c r="EYY1" i="9"/>
  <c r="EYX1" i="9"/>
  <c r="EYW1" i="9"/>
  <c r="EYV1" i="9"/>
  <c r="EYU1" i="9"/>
  <c r="EYT1" i="9"/>
  <c r="EYS1" i="9"/>
  <c r="EYR1" i="9"/>
  <c r="EYQ1" i="9"/>
  <c r="EYP1" i="9"/>
  <c r="EYO1" i="9"/>
  <c r="EYN1" i="9"/>
  <c r="EYM1" i="9"/>
  <c r="EYL1" i="9"/>
  <c r="EYK1" i="9"/>
  <c r="EYJ1" i="9"/>
  <c r="EYI1" i="9"/>
  <c r="EYH1" i="9"/>
  <c r="EYG1" i="9"/>
  <c r="EYF1" i="9"/>
  <c r="EYE1" i="9"/>
  <c r="EYD1" i="9"/>
  <c r="EYC1" i="9"/>
  <c r="EYB1" i="9"/>
  <c r="EYA1" i="9"/>
  <c r="EXZ1" i="9"/>
  <c r="EXY1" i="9"/>
  <c r="EXX1" i="9"/>
  <c r="EXW1" i="9"/>
  <c r="EXV1" i="9"/>
  <c r="EXU1" i="9"/>
  <c r="EXT1" i="9"/>
  <c r="EXS1" i="9"/>
  <c r="EXR1" i="9"/>
  <c r="EXQ1" i="9"/>
  <c r="EXP1" i="9"/>
  <c r="EXO1" i="9"/>
  <c r="EXN1" i="9"/>
  <c r="EXM1" i="9"/>
  <c r="EXL1" i="9"/>
  <c r="EXK1" i="9"/>
  <c r="EXJ1" i="9"/>
  <c r="EXI1" i="9"/>
  <c r="EXH1" i="9"/>
  <c r="EXG1" i="9"/>
  <c r="EXF1" i="9"/>
  <c r="EXE1" i="9"/>
  <c r="EXD1" i="9"/>
  <c r="EXC1" i="9"/>
  <c r="EXB1" i="9"/>
  <c r="EXA1" i="9"/>
  <c r="EWZ1" i="9"/>
  <c r="EWY1" i="9"/>
  <c r="EWX1" i="9"/>
  <c r="EWW1" i="9"/>
  <c r="EWV1" i="9"/>
  <c r="EWU1" i="9"/>
  <c r="EWT1" i="9"/>
  <c r="EWS1" i="9"/>
  <c r="EWR1" i="9"/>
  <c r="EWQ1" i="9"/>
  <c r="EWP1" i="9"/>
  <c r="EWO1" i="9"/>
  <c r="EWN1" i="9"/>
  <c r="EWM1" i="9"/>
  <c r="EWL1" i="9"/>
  <c r="EWK1" i="9"/>
  <c r="EWJ1" i="9"/>
  <c r="EWI1" i="9"/>
  <c r="EWH1" i="9"/>
  <c r="EWG1" i="9"/>
  <c r="EWF1" i="9"/>
  <c r="EWE1" i="9"/>
  <c r="EWD1" i="9"/>
  <c r="EWC1" i="9"/>
  <c r="EWB1" i="9"/>
  <c r="EWA1" i="9"/>
  <c r="EVZ1" i="9"/>
  <c r="EVY1" i="9"/>
  <c r="EVX1" i="9"/>
  <c r="EVW1" i="9"/>
  <c r="EVV1" i="9"/>
  <c r="EVU1" i="9"/>
  <c r="EVT1" i="9"/>
  <c r="EVS1" i="9"/>
  <c r="EVR1" i="9"/>
  <c r="EVQ1" i="9"/>
  <c r="EVP1" i="9"/>
  <c r="EVO1" i="9"/>
  <c r="EVN1" i="9"/>
  <c r="EVM1" i="9"/>
  <c r="EVL1" i="9"/>
  <c r="EVK1" i="9"/>
  <c r="EVJ1" i="9"/>
  <c r="EVI1" i="9"/>
  <c r="EVH1" i="9"/>
  <c r="EVG1" i="9"/>
  <c r="EVF1" i="9"/>
  <c r="EVE1" i="9"/>
  <c r="EVD1" i="9"/>
  <c r="EVC1" i="9"/>
  <c r="EVB1" i="9"/>
  <c r="EVA1" i="9"/>
  <c r="EUZ1" i="9"/>
  <c r="EUY1" i="9"/>
  <c r="EUX1" i="9"/>
  <c r="EUW1" i="9"/>
  <c r="EUV1" i="9"/>
  <c r="EUU1" i="9"/>
  <c r="EUT1" i="9"/>
  <c r="EUS1" i="9"/>
  <c r="EUR1" i="9"/>
  <c r="EUQ1" i="9"/>
  <c r="EUP1" i="9"/>
  <c r="EUO1" i="9"/>
  <c r="EUN1" i="9"/>
  <c r="EUM1" i="9"/>
  <c r="EUL1" i="9"/>
  <c r="EUK1" i="9"/>
  <c r="EUJ1" i="9"/>
  <c r="EUI1" i="9"/>
  <c r="EUH1" i="9"/>
  <c r="EUG1" i="9"/>
  <c r="EUF1" i="9"/>
  <c r="EUE1" i="9"/>
  <c r="EUD1" i="9"/>
  <c r="EUC1" i="9"/>
  <c r="EUB1" i="9"/>
  <c r="EUA1" i="9"/>
  <c r="ETZ1" i="9"/>
  <c r="ETY1" i="9"/>
  <c r="ETX1" i="9"/>
  <c r="ETW1" i="9"/>
  <c r="ETV1" i="9"/>
  <c r="ETU1" i="9"/>
  <c r="ETT1" i="9"/>
  <c r="ETS1" i="9"/>
  <c r="ETR1" i="9"/>
  <c r="ETQ1" i="9"/>
  <c r="ETP1" i="9"/>
  <c r="ETO1" i="9"/>
  <c r="ETN1" i="9"/>
  <c r="ETM1" i="9"/>
  <c r="ETL1" i="9"/>
  <c r="ETK1" i="9"/>
  <c r="ETJ1" i="9"/>
  <c r="ETI1" i="9"/>
  <c r="ETH1" i="9"/>
  <c r="ETG1" i="9"/>
  <c r="ETF1" i="9"/>
  <c r="ETE1" i="9"/>
  <c r="ETD1" i="9"/>
  <c r="ETC1" i="9"/>
  <c r="ETB1" i="9"/>
  <c r="ETA1" i="9"/>
  <c r="ESZ1" i="9"/>
  <c r="ESY1" i="9"/>
  <c r="ESX1" i="9"/>
  <c r="ESW1" i="9"/>
  <c r="ESV1" i="9"/>
  <c r="ESU1" i="9"/>
  <c r="EST1" i="9"/>
  <c r="ESS1" i="9"/>
  <c r="ESR1" i="9"/>
  <c r="ESQ1" i="9"/>
  <c r="ESP1" i="9"/>
  <c r="ESO1" i="9"/>
  <c r="ESN1" i="9"/>
  <c r="ESM1" i="9"/>
  <c r="ESL1" i="9"/>
  <c r="ESK1" i="9"/>
  <c r="ESJ1" i="9"/>
  <c r="ESI1" i="9"/>
  <c r="ESH1" i="9"/>
  <c r="ESG1" i="9"/>
  <c r="ESF1" i="9"/>
  <c r="ESE1" i="9"/>
  <c r="ESD1" i="9"/>
  <c r="ESC1" i="9"/>
  <c r="ESB1" i="9"/>
  <c r="ESA1" i="9"/>
  <c r="ERZ1" i="9"/>
  <c r="ERY1" i="9"/>
  <c r="ERX1" i="9"/>
  <c r="ERW1" i="9"/>
  <c r="ERV1" i="9"/>
  <c r="ERU1" i="9"/>
  <c r="ERT1" i="9"/>
  <c r="ERS1" i="9"/>
  <c r="ERR1" i="9"/>
  <c r="ERQ1" i="9"/>
  <c r="ERP1" i="9"/>
  <c r="ERO1" i="9"/>
  <c r="ERN1" i="9"/>
  <c r="ERM1" i="9"/>
  <c r="ERL1" i="9"/>
  <c r="ERK1" i="9"/>
  <c r="ERJ1" i="9"/>
  <c r="ERI1" i="9"/>
  <c r="ERH1" i="9"/>
  <c r="ERG1" i="9"/>
  <c r="ERF1" i="9"/>
  <c r="ERE1" i="9"/>
  <c r="ERD1" i="9"/>
  <c r="ERC1" i="9"/>
  <c r="ERB1" i="9"/>
  <c r="ERA1" i="9"/>
  <c r="EQZ1" i="9"/>
  <c r="EQY1" i="9"/>
  <c r="EQX1" i="9"/>
  <c r="EQW1" i="9"/>
  <c r="EQV1" i="9"/>
  <c r="EQU1" i="9"/>
  <c r="EQT1" i="9"/>
  <c r="EQS1" i="9"/>
  <c r="EQR1" i="9"/>
  <c r="EQQ1" i="9"/>
  <c r="EQP1" i="9"/>
  <c r="EQO1" i="9"/>
  <c r="EQN1" i="9"/>
  <c r="EQM1" i="9"/>
  <c r="EQL1" i="9"/>
  <c r="EQK1" i="9"/>
  <c r="EQJ1" i="9"/>
  <c r="EQI1" i="9"/>
  <c r="EQH1" i="9"/>
  <c r="EQG1" i="9"/>
  <c r="EQF1" i="9"/>
  <c r="EQE1" i="9"/>
  <c r="EQD1" i="9"/>
  <c r="EQC1" i="9"/>
  <c r="EQB1" i="9"/>
  <c r="EQA1" i="9"/>
  <c r="EPZ1" i="9"/>
  <c r="EPY1" i="9"/>
  <c r="EPX1" i="9"/>
  <c r="EPW1" i="9"/>
  <c r="EPV1" i="9"/>
  <c r="EPU1" i="9"/>
  <c r="EPT1" i="9"/>
  <c r="EPS1" i="9"/>
  <c r="EPR1" i="9"/>
  <c r="EPQ1" i="9"/>
  <c r="EPP1" i="9"/>
  <c r="EPO1" i="9"/>
  <c r="EPN1" i="9"/>
  <c r="EPM1" i="9"/>
  <c r="EPL1" i="9"/>
  <c r="EPK1" i="9"/>
  <c r="EPJ1" i="9"/>
  <c r="EPI1" i="9"/>
  <c r="EPH1" i="9"/>
  <c r="EPG1" i="9"/>
  <c r="EPF1" i="9"/>
  <c r="EPE1" i="9"/>
  <c r="EPD1" i="9"/>
  <c r="EPC1" i="9"/>
  <c r="EPB1" i="9"/>
  <c r="EPA1" i="9"/>
  <c r="EOZ1" i="9"/>
  <c r="EOY1" i="9"/>
  <c r="EOX1" i="9"/>
  <c r="EOW1" i="9"/>
  <c r="EOV1" i="9"/>
  <c r="EOU1" i="9"/>
  <c r="EOT1" i="9"/>
  <c r="EOS1" i="9"/>
  <c r="EOR1" i="9"/>
  <c r="EOQ1" i="9"/>
  <c r="EOP1" i="9"/>
  <c r="EOO1" i="9"/>
  <c r="EON1" i="9"/>
  <c r="EOM1" i="9"/>
  <c r="EOL1" i="9"/>
  <c r="EOK1" i="9"/>
  <c r="EOJ1" i="9"/>
  <c r="EOI1" i="9"/>
  <c r="EOH1" i="9"/>
  <c r="EOG1" i="9"/>
  <c r="EOF1" i="9"/>
  <c r="EOE1" i="9"/>
  <c r="EOD1" i="9"/>
  <c r="EOC1" i="9"/>
  <c r="EOB1" i="9"/>
  <c r="EOA1" i="9"/>
  <c r="ENZ1" i="9"/>
  <c r="ENY1" i="9"/>
  <c r="ENX1" i="9"/>
  <c r="ENW1" i="9"/>
  <c r="ENV1" i="9"/>
  <c r="ENU1" i="9"/>
  <c r="ENT1" i="9"/>
  <c r="ENS1" i="9"/>
  <c r="ENR1" i="9"/>
  <c r="ENQ1" i="9"/>
  <c r="ENP1" i="9"/>
  <c r="ENO1" i="9"/>
  <c r="ENN1" i="9"/>
  <c r="ENM1" i="9"/>
  <c r="ENL1" i="9"/>
  <c r="ENK1" i="9"/>
  <c r="ENJ1" i="9"/>
  <c r="ENI1" i="9"/>
  <c r="ENH1" i="9"/>
  <c r="ENG1" i="9"/>
  <c r="ENF1" i="9"/>
  <c r="ENE1" i="9"/>
  <c r="END1" i="9"/>
  <c r="ENC1" i="9"/>
  <c r="ENB1" i="9"/>
  <c r="ENA1" i="9"/>
  <c r="EMZ1" i="9"/>
  <c r="EMY1" i="9"/>
  <c r="EMX1" i="9"/>
  <c r="EMW1" i="9"/>
  <c r="EMV1" i="9"/>
  <c r="EMU1" i="9"/>
  <c r="EMT1" i="9"/>
  <c r="EMS1" i="9"/>
  <c r="EMR1" i="9"/>
  <c r="EMQ1" i="9"/>
  <c r="EMP1" i="9"/>
  <c r="EMO1" i="9"/>
  <c r="EMN1" i="9"/>
  <c r="EMM1" i="9"/>
  <c r="EML1" i="9"/>
  <c r="EMK1" i="9"/>
  <c r="EMJ1" i="9"/>
  <c r="EMI1" i="9"/>
  <c r="EMH1" i="9"/>
  <c r="EMG1" i="9"/>
  <c r="EMF1" i="9"/>
  <c r="EME1" i="9"/>
  <c r="EMD1" i="9"/>
  <c r="EMC1" i="9"/>
  <c r="EMB1" i="9"/>
  <c r="EMA1" i="9"/>
  <c r="ELZ1" i="9"/>
  <c r="ELY1" i="9"/>
  <c r="ELX1" i="9"/>
  <c r="ELW1" i="9"/>
  <c r="ELV1" i="9"/>
  <c r="ELU1" i="9"/>
  <c r="ELT1" i="9"/>
  <c r="ELS1" i="9"/>
  <c r="ELR1" i="9"/>
  <c r="ELQ1" i="9"/>
  <c r="ELP1" i="9"/>
  <c r="ELO1" i="9"/>
  <c r="ELN1" i="9"/>
  <c r="ELM1" i="9"/>
  <c r="ELL1" i="9"/>
  <c r="ELK1" i="9"/>
  <c r="ELJ1" i="9"/>
  <c r="ELI1" i="9"/>
  <c r="ELH1" i="9"/>
  <c r="ELG1" i="9"/>
  <c r="ELF1" i="9"/>
  <c r="ELE1" i="9"/>
  <c r="ELD1" i="9"/>
  <c r="ELC1" i="9"/>
  <c r="ELB1" i="9"/>
  <c r="ELA1" i="9"/>
  <c r="EKZ1" i="9"/>
  <c r="EKY1" i="9"/>
  <c r="EKX1" i="9"/>
  <c r="EKW1" i="9"/>
  <c r="EKV1" i="9"/>
  <c r="EKU1" i="9"/>
  <c r="EKT1" i="9"/>
  <c r="EKS1" i="9"/>
  <c r="EKR1" i="9"/>
  <c r="EKQ1" i="9"/>
  <c r="EKP1" i="9"/>
  <c r="EKO1" i="9"/>
  <c r="EKN1" i="9"/>
  <c r="EKM1" i="9"/>
  <c r="EKL1" i="9"/>
  <c r="EKK1" i="9"/>
  <c r="EKJ1" i="9"/>
  <c r="EKI1" i="9"/>
  <c r="EKH1" i="9"/>
  <c r="EKG1" i="9"/>
  <c r="EKF1" i="9"/>
  <c r="EKE1" i="9"/>
  <c r="EKD1" i="9"/>
  <c r="EKC1" i="9"/>
  <c r="EKB1" i="9"/>
  <c r="EKA1" i="9"/>
  <c r="EJZ1" i="9"/>
  <c r="EJY1" i="9"/>
  <c r="EJX1" i="9"/>
  <c r="EJW1" i="9"/>
  <c r="EJV1" i="9"/>
  <c r="EJU1" i="9"/>
  <c r="EJT1" i="9"/>
  <c r="EJS1" i="9"/>
  <c r="EJR1" i="9"/>
  <c r="EJQ1" i="9"/>
  <c r="EJP1" i="9"/>
  <c r="EJO1" i="9"/>
  <c r="EJN1" i="9"/>
  <c r="EJM1" i="9"/>
  <c r="EJL1" i="9"/>
  <c r="EJK1" i="9"/>
  <c r="EJJ1" i="9"/>
  <c r="EJI1" i="9"/>
  <c r="EJH1" i="9"/>
  <c r="EJG1" i="9"/>
  <c r="EJF1" i="9"/>
  <c r="EJE1" i="9"/>
  <c r="EJD1" i="9"/>
  <c r="EJC1" i="9"/>
  <c r="EJB1" i="9"/>
  <c r="EJA1" i="9"/>
  <c r="EIZ1" i="9"/>
  <c r="EIY1" i="9"/>
  <c r="EIX1" i="9"/>
  <c r="EIW1" i="9"/>
  <c r="EIV1" i="9"/>
  <c r="EIU1" i="9"/>
  <c r="EIT1" i="9"/>
  <c r="EIS1" i="9"/>
  <c r="EIR1" i="9"/>
  <c r="EIQ1" i="9"/>
  <c r="EIP1" i="9"/>
  <c r="EIO1" i="9"/>
  <c r="EIN1" i="9"/>
  <c r="EIM1" i="9"/>
  <c r="EIL1" i="9"/>
  <c r="EIK1" i="9"/>
  <c r="EIJ1" i="9"/>
  <c r="EII1" i="9"/>
  <c r="EIH1" i="9"/>
  <c r="EIG1" i="9"/>
  <c r="EIF1" i="9"/>
  <c r="EIE1" i="9"/>
  <c r="EID1" i="9"/>
  <c r="EIC1" i="9"/>
  <c r="EIB1" i="9"/>
  <c r="EIA1" i="9"/>
  <c r="EHZ1" i="9"/>
  <c r="EHY1" i="9"/>
  <c r="EHX1" i="9"/>
  <c r="EHW1" i="9"/>
  <c r="EHV1" i="9"/>
  <c r="EHU1" i="9"/>
  <c r="EHT1" i="9"/>
  <c r="EHS1" i="9"/>
  <c r="EHR1" i="9"/>
  <c r="EHQ1" i="9"/>
  <c r="EHP1" i="9"/>
  <c r="EHO1" i="9"/>
  <c r="EHN1" i="9"/>
  <c r="EHM1" i="9"/>
  <c r="EHL1" i="9"/>
  <c r="EHK1" i="9"/>
  <c r="EHJ1" i="9"/>
  <c r="EHI1" i="9"/>
  <c r="EHH1" i="9"/>
  <c r="EHG1" i="9"/>
  <c r="EHF1" i="9"/>
  <c r="EHE1" i="9"/>
  <c r="EHD1" i="9"/>
  <c r="EHC1" i="9"/>
  <c r="EHB1" i="9"/>
  <c r="EHA1" i="9"/>
  <c r="EGZ1" i="9"/>
  <c r="EGY1" i="9"/>
  <c r="EGX1" i="9"/>
  <c r="EGW1" i="9"/>
  <c r="EGV1" i="9"/>
  <c r="EGU1" i="9"/>
  <c r="EGT1" i="9"/>
  <c r="EGS1" i="9"/>
  <c r="EGR1" i="9"/>
  <c r="EGQ1" i="9"/>
  <c r="EGP1" i="9"/>
  <c r="EGO1" i="9"/>
  <c r="EGN1" i="9"/>
  <c r="EGM1" i="9"/>
  <c r="EGL1" i="9"/>
  <c r="EGK1" i="9"/>
  <c r="EGJ1" i="9"/>
  <c r="EGI1" i="9"/>
  <c r="EGH1" i="9"/>
  <c r="EGG1" i="9"/>
  <c r="EGF1" i="9"/>
  <c r="EGE1" i="9"/>
  <c r="EGD1" i="9"/>
  <c r="EGC1" i="9"/>
  <c r="EGB1" i="9"/>
  <c r="EGA1" i="9"/>
  <c r="EFZ1" i="9"/>
  <c r="EFY1" i="9"/>
  <c r="EFX1" i="9"/>
  <c r="EFW1" i="9"/>
  <c r="EFV1" i="9"/>
  <c r="EFU1" i="9"/>
  <c r="EFT1" i="9"/>
  <c r="EFS1" i="9"/>
  <c r="EFR1" i="9"/>
  <c r="EFQ1" i="9"/>
  <c r="EFP1" i="9"/>
  <c r="EFO1" i="9"/>
  <c r="EFN1" i="9"/>
  <c r="EFM1" i="9"/>
  <c r="EFL1" i="9"/>
  <c r="EFK1" i="9"/>
  <c r="EFJ1" i="9"/>
  <c r="EFI1" i="9"/>
  <c r="EFH1" i="9"/>
  <c r="EFG1" i="9"/>
  <c r="EFF1" i="9"/>
  <c r="EFE1" i="9"/>
  <c r="EFD1" i="9"/>
  <c r="EFC1" i="9"/>
  <c r="EFB1" i="9"/>
  <c r="EFA1" i="9"/>
  <c r="EEZ1" i="9"/>
  <c r="EEY1" i="9"/>
  <c r="EEX1" i="9"/>
  <c r="EEW1" i="9"/>
  <c r="EEV1" i="9"/>
  <c r="EEU1" i="9"/>
  <c r="EET1" i="9"/>
  <c r="EES1" i="9"/>
  <c r="EER1" i="9"/>
  <c r="EEQ1" i="9"/>
  <c r="EEP1" i="9"/>
  <c r="EEO1" i="9"/>
  <c r="EEN1" i="9"/>
  <c r="EEM1" i="9"/>
  <c r="EEL1" i="9"/>
  <c r="EEK1" i="9"/>
  <c r="EEJ1" i="9"/>
  <c r="EEI1" i="9"/>
  <c r="EEH1" i="9"/>
  <c r="EEG1" i="9"/>
  <c r="EEF1" i="9"/>
  <c r="EEE1" i="9"/>
  <c r="EED1" i="9"/>
  <c r="EEC1" i="9"/>
  <c r="EEB1" i="9"/>
  <c r="EEA1" i="9"/>
  <c r="EDZ1" i="9"/>
  <c r="EDY1" i="9"/>
  <c r="EDX1" i="9"/>
  <c r="EDW1" i="9"/>
  <c r="EDV1" i="9"/>
  <c r="EDU1" i="9"/>
  <c r="EDT1" i="9"/>
  <c r="EDS1" i="9"/>
  <c r="EDR1" i="9"/>
  <c r="EDQ1" i="9"/>
  <c r="EDP1" i="9"/>
  <c r="EDO1" i="9"/>
  <c r="EDN1" i="9"/>
  <c r="EDM1" i="9"/>
  <c r="EDL1" i="9"/>
  <c r="EDK1" i="9"/>
  <c r="EDJ1" i="9"/>
  <c r="EDI1" i="9"/>
  <c r="EDH1" i="9"/>
  <c r="EDG1" i="9"/>
  <c r="EDF1" i="9"/>
  <c r="EDE1" i="9"/>
  <c r="EDD1" i="9"/>
  <c r="EDC1" i="9"/>
  <c r="EDB1" i="9"/>
  <c r="EDA1" i="9"/>
  <c r="ECZ1" i="9"/>
  <c r="ECY1" i="9"/>
  <c r="ECX1" i="9"/>
  <c r="ECW1" i="9"/>
  <c r="ECV1" i="9"/>
  <c r="ECU1" i="9"/>
  <c r="ECT1" i="9"/>
  <c r="ECS1" i="9"/>
  <c r="ECR1" i="9"/>
  <c r="ECQ1" i="9"/>
  <c r="ECP1" i="9"/>
  <c r="ECO1" i="9"/>
  <c r="ECN1" i="9"/>
  <c r="ECM1" i="9"/>
  <c r="ECL1" i="9"/>
  <c r="ECK1" i="9"/>
  <c r="ECJ1" i="9"/>
  <c r="ECI1" i="9"/>
  <c r="ECH1" i="9"/>
  <c r="ECG1" i="9"/>
  <c r="ECF1" i="9"/>
  <c r="ECE1" i="9"/>
  <c r="ECD1" i="9"/>
  <c r="ECC1" i="9"/>
  <c r="ECB1" i="9"/>
  <c r="ECA1" i="9"/>
  <c r="EBZ1" i="9"/>
  <c r="EBY1" i="9"/>
  <c r="EBX1" i="9"/>
  <c r="EBW1" i="9"/>
  <c r="EBV1" i="9"/>
  <c r="EBU1" i="9"/>
  <c r="EBT1" i="9"/>
  <c r="EBS1" i="9"/>
  <c r="EBR1" i="9"/>
  <c r="EBQ1" i="9"/>
  <c r="EBP1" i="9"/>
  <c r="EBO1" i="9"/>
  <c r="EBN1" i="9"/>
  <c r="EBM1" i="9"/>
  <c r="EBL1" i="9"/>
  <c r="EBK1" i="9"/>
  <c r="EBJ1" i="9"/>
  <c r="EBI1" i="9"/>
  <c r="EBH1" i="9"/>
  <c r="EBG1" i="9"/>
  <c r="EBF1" i="9"/>
  <c r="EBE1" i="9"/>
  <c r="EBD1" i="9"/>
  <c r="EBC1" i="9"/>
  <c r="EBB1" i="9"/>
  <c r="EBA1" i="9"/>
  <c r="EAZ1" i="9"/>
  <c r="EAY1" i="9"/>
  <c r="EAX1" i="9"/>
  <c r="EAW1" i="9"/>
  <c r="EAV1" i="9"/>
  <c r="EAU1" i="9"/>
  <c r="EAT1" i="9"/>
  <c r="EAS1" i="9"/>
  <c r="EAR1" i="9"/>
  <c r="EAQ1" i="9"/>
  <c r="EAP1" i="9"/>
  <c r="EAO1" i="9"/>
  <c r="EAN1" i="9"/>
  <c r="EAM1" i="9"/>
  <c r="EAL1" i="9"/>
  <c r="EAK1" i="9"/>
  <c r="EAJ1" i="9"/>
  <c r="EAI1" i="9"/>
  <c r="EAH1" i="9"/>
  <c r="EAG1" i="9"/>
  <c r="EAF1" i="9"/>
  <c r="EAE1" i="9"/>
  <c r="EAD1" i="9"/>
  <c r="EAC1" i="9"/>
  <c r="EAB1" i="9"/>
  <c r="EAA1" i="9"/>
  <c r="DZZ1" i="9"/>
  <c r="DZY1" i="9"/>
  <c r="DZX1" i="9"/>
  <c r="DZW1" i="9"/>
  <c r="DZV1" i="9"/>
  <c r="DZU1" i="9"/>
  <c r="DZT1" i="9"/>
  <c r="DZS1" i="9"/>
  <c r="DZR1" i="9"/>
  <c r="DZQ1" i="9"/>
  <c r="DZP1" i="9"/>
  <c r="DZO1" i="9"/>
  <c r="DZN1" i="9"/>
  <c r="DZM1" i="9"/>
  <c r="DZL1" i="9"/>
  <c r="DZK1" i="9"/>
  <c r="DZJ1" i="9"/>
  <c r="DZI1" i="9"/>
  <c r="DZH1" i="9"/>
  <c r="DZG1" i="9"/>
  <c r="DZF1" i="9"/>
  <c r="DZE1" i="9"/>
  <c r="DZD1" i="9"/>
  <c r="DZC1" i="9"/>
  <c r="DZB1" i="9"/>
  <c r="DZA1" i="9"/>
  <c r="DYZ1" i="9"/>
  <c r="DYY1" i="9"/>
  <c r="DYX1" i="9"/>
  <c r="DYW1" i="9"/>
  <c r="DYV1" i="9"/>
  <c r="DYU1" i="9"/>
  <c r="DYT1" i="9"/>
  <c r="DYS1" i="9"/>
  <c r="DYR1" i="9"/>
  <c r="DYQ1" i="9"/>
  <c r="DYP1" i="9"/>
  <c r="DYO1" i="9"/>
  <c r="DYN1" i="9"/>
  <c r="DYM1" i="9"/>
  <c r="DYL1" i="9"/>
  <c r="DYK1" i="9"/>
  <c r="DYJ1" i="9"/>
  <c r="DYI1" i="9"/>
  <c r="DYH1" i="9"/>
  <c r="DYG1" i="9"/>
  <c r="DYF1" i="9"/>
  <c r="DYE1" i="9"/>
  <c r="DYD1" i="9"/>
  <c r="DYC1" i="9"/>
  <c r="DYB1" i="9"/>
  <c r="DYA1" i="9"/>
  <c r="DXZ1" i="9"/>
  <c r="DXY1" i="9"/>
  <c r="DXX1" i="9"/>
  <c r="DXW1" i="9"/>
  <c r="DXV1" i="9"/>
  <c r="DXU1" i="9"/>
  <c r="DXT1" i="9"/>
  <c r="DXS1" i="9"/>
  <c r="DXR1" i="9"/>
  <c r="DXQ1" i="9"/>
  <c r="DXP1" i="9"/>
  <c r="DXO1" i="9"/>
  <c r="DXN1" i="9"/>
  <c r="DXM1" i="9"/>
  <c r="DXL1" i="9"/>
  <c r="DXK1" i="9"/>
  <c r="DXJ1" i="9"/>
  <c r="DXI1" i="9"/>
  <c r="DXH1" i="9"/>
  <c r="DXG1" i="9"/>
  <c r="DXF1" i="9"/>
  <c r="DXE1" i="9"/>
  <c r="DXD1" i="9"/>
  <c r="DXC1" i="9"/>
  <c r="DXB1" i="9"/>
  <c r="DXA1" i="9"/>
  <c r="DWZ1" i="9"/>
  <c r="DWY1" i="9"/>
  <c r="DWX1" i="9"/>
  <c r="DWW1" i="9"/>
  <c r="DWV1" i="9"/>
  <c r="DWU1" i="9"/>
  <c r="DWT1" i="9"/>
  <c r="DWS1" i="9"/>
  <c r="DWR1" i="9"/>
  <c r="DWQ1" i="9"/>
  <c r="DWP1" i="9"/>
  <c r="DWO1" i="9"/>
  <c r="DWN1" i="9"/>
  <c r="DWM1" i="9"/>
  <c r="DWL1" i="9"/>
  <c r="DWK1" i="9"/>
  <c r="DWJ1" i="9"/>
  <c r="DWI1" i="9"/>
  <c r="DWH1" i="9"/>
  <c r="DWG1" i="9"/>
  <c r="DWF1" i="9"/>
  <c r="DWE1" i="9"/>
  <c r="DWD1" i="9"/>
  <c r="DWC1" i="9"/>
  <c r="DWB1" i="9"/>
  <c r="DWA1" i="9"/>
  <c r="DVZ1" i="9"/>
  <c r="DVY1" i="9"/>
  <c r="DVX1" i="9"/>
  <c r="DVW1" i="9"/>
  <c r="DVV1" i="9"/>
  <c r="DVU1" i="9"/>
  <c r="DVT1" i="9"/>
  <c r="DVS1" i="9"/>
  <c r="DVR1" i="9"/>
  <c r="DVQ1" i="9"/>
  <c r="DVP1" i="9"/>
  <c r="DVO1" i="9"/>
  <c r="DVN1" i="9"/>
  <c r="DVM1" i="9"/>
  <c r="DVL1" i="9"/>
  <c r="DVK1" i="9"/>
  <c r="DVJ1" i="9"/>
  <c r="DVI1" i="9"/>
  <c r="DVH1" i="9"/>
  <c r="DVG1" i="9"/>
  <c r="DVF1" i="9"/>
  <c r="DVE1" i="9"/>
  <c r="DVD1" i="9"/>
  <c r="DVC1" i="9"/>
  <c r="DVB1" i="9"/>
  <c r="DVA1" i="9"/>
  <c r="DUZ1" i="9"/>
  <c r="DUY1" i="9"/>
  <c r="DUX1" i="9"/>
  <c r="DUW1" i="9"/>
  <c r="DUV1" i="9"/>
  <c r="DUU1" i="9"/>
  <c r="DUT1" i="9"/>
  <c r="DUS1" i="9"/>
  <c r="DUR1" i="9"/>
  <c r="DUQ1" i="9"/>
  <c r="DUP1" i="9"/>
  <c r="DUO1" i="9"/>
  <c r="DUN1" i="9"/>
  <c r="DUM1" i="9"/>
  <c r="DUL1" i="9"/>
  <c r="DUK1" i="9"/>
  <c r="DUJ1" i="9"/>
  <c r="DUI1" i="9"/>
  <c r="DUH1" i="9"/>
  <c r="DUG1" i="9"/>
  <c r="DUF1" i="9"/>
  <c r="DUE1" i="9"/>
  <c r="DUD1" i="9"/>
  <c r="DUC1" i="9"/>
  <c r="DUB1" i="9"/>
  <c r="DUA1" i="9"/>
  <c r="DTZ1" i="9"/>
  <c r="DTY1" i="9"/>
  <c r="DTX1" i="9"/>
  <c r="DTW1" i="9"/>
  <c r="DTV1" i="9"/>
  <c r="DTU1" i="9"/>
  <c r="DTT1" i="9"/>
  <c r="DTS1" i="9"/>
  <c r="DTR1" i="9"/>
  <c r="DTQ1" i="9"/>
  <c r="DTP1" i="9"/>
  <c r="DTO1" i="9"/>
  <c r="DTN1" i="9"/>
  <c r="DTM1" i="9"/>
  <c r="DTL1" i="9"/>
  <c r="DTK1" i="9"/>
  <c r="DTJ1" i="9"/>
  <c r="DTI1" i="9"/>
  <c r="DTH1" i="9"/>
  <c r="DTG1" i="9"/>
  <c r="DTF1" i="9"/>
  <c r="DTE1" i="9"/>
  <c r="DTD1" i="9"/>
  <c r="DTC1" i="9"/>
  <c r="DTB1" i="9"/>
  <c r="DTA1" i="9"/>
  <c r="DSZ1" i="9"/>
  <c r="DSY1" i="9"/>
  <c r="DSX1" i="9"/>
  <c r="DSW1" i="9"/>
  <c r="DSV1" i="9"/>
  <c r="DSU1" i="9"/>
  <c r="DST1" i="9"/>
  <c r="DSS1" i="9"/>
  <c r="DSR1" i="9"/>
  <c r="DSQ1" i="9"/>
  <c r="DSP1" i="9"/>
  <c r="DSO1" i="9"/>
  <c r="DSN1" i="9"/>
  <c r="DSM1" i="9"/>
  <c r="DSL1" i="9"/>
  <c r="DSK1" i="9"/>
  <c r="DSJ1" i="9"/>
  <c r="DSI1" i="9"/>
  <c r="DSH1" i="9"/>
  <c r="DSG1" i="9"/>
  <c r="DSF1" i="9"/>
  <c r="DSE1" i="9"/>
  <c r="DSD1" i="9"/>
  <c r="DSC1" i="9"/>
  <c r="DSB1" i="9"/>
  <c r="DSA1" i="9"/>
  <c r="DRZ1" i="9"/>
  <c r="DRY1" i="9"/>
  <c r="DRX1" i="9"/>
  <c r="DRW1" i="9"/>
  <c r="DRV1" i="9"/>
  <c r="DRU1" i="9"/>
  <c r="DRT1" i="9"/>
  <c r="DRS1" i="9"/>
  <c r="DRR1" i="9"/>
  <c r="DRQ1" i="9"/>
  <c r="DRP1" i="9"/>
  <c r="DRO1" i="9"/>
  <c r="DRN1" i="9"/>
  <c r="DRM1" i="9"/>
  <c r="DRL1" i="9"/>
  <c r="DRK1" i="9"/>
  <c r="DRJ1" i="9"/>
  <c r="DRI1" i="9"/>
  <c r="DRH1" i="9"/>
  <c r="DRG1" i="9"/>
  <c r="DRF1" i="9"/>
  <c r="DRE1" i="9"/>
  <c r="DRD1" i="9"/>
  <c r="DRC1" i="9"/>
  <c r="DRB1" i="9"/>
  <c r="DRA1" i="9"/>
  <c r="DQZ1" i="9"/>
  <c r="DQY1" i="9"/>
  <c r="DQX1" i="9"/>
  <c r="DQW1" i="9"/>
  <c r="DQV1" i="9"/>
  <c r="DQU1" i="9"/>
  <c r="DQT1" i="9"/>
  <c r="DQS1" i="9"/>
  <c r="DQR1" i="9"/>
  <c r="DQQ1" i="9"/>
  <c r="DQP1" i="9"/>
  <c r="DQO1" i="9"/>
  <c r="DQN1" i="9"/>
  <c r="DQM1" i="9"/>
  <c r="DQL1" i="9"/>
  <c r="DQK1" i="9"/>
  <c r="DQJ1" i="9"/>
  <c r="DQI1" i="9"/>
  <c r="DQH1" i="9"/>
  <c r="DQG1" i="9"/>
  <c r="DQF1" i="9"/>
  <c r="DQE1" i="9"/>
  <c r="DQD1" i="9"/>
  <c r="DQC1" i="9"/>
  <c r="DQB1" i="9"/>
  <c r="DQA1" i="9"/>
  <c r="DPZ1" i="9"/>
  <c r="DPY1" i="9"/>
  <c r="DPX1" i="9"/>
  <c r="DPW1" i="9"/>
  <c r="DPV1" i="9"/>
  <c r="DPU1" i="9"/>
  <c r="DPT1" i="9"/>
  <c r="DPS1" i="9"/>
  <c r="DPR1" i="9"/>
  <c r="DPQ1" i="9"/>
  <c r="DPP1" i="9"/>
  <c r="DPO1" i="9"/>
  <c r="DPN1" i="9"/>
  <c r="DPM1" i="9"/>
  <c r="DPL1" i="9"/>
  <c r="DPK1" i="9"/>
  <c r="DPJ1" i="9"/>
  <c r="DPI1" i="9"/>
  <c r="DPH1" i="9"/>
  <c r="DPG1" i="9"/>
  <c r="DPF1" i="9"/>
  <c r="DPE1" i="9"/>
  <c r="DPD1" i="9"/>
  <c r="DPC1" i="9"/>
  <c r="DPB1" i="9"/>
  <c r="DPA1" i="9"/>
  <c r="DOZ1" i="9"/>
  <c r="DOY1" i="9"/>
  <c r="DOX1" i="9"/>
  <c r="DOW1" i="9"/>
  <c r="DOV1" i="9"/>
  <c r="DOU1" i="9"/>
  <c r="DOT1" i="9"/>
  <c r="DOS1" i="9"/>
  <c r="DOR1" i="9"/>
  <c r="DOQ1" i="9"/>
  <c r="DOP1" i="9"/>
  <c r="DOO1" i="9"/>
  <c r="DON1" i="9"/>
  <c r="DOM1" i="9"/>
  <c r="DOL1" i="9"/>
  <c r="DOK1" i="9"/>
  <c r="DOJ1" i="9"/>
  <c r="DOI1" i="9"/>
  <c r="DOH1" i="9"/>
  <c r="DOG1" i="9"/>
  <c r="DOF1" i="9"/>
  <c r="DOE1" i="9"/>
  <c r="DOD1" i="9"/>
  <c r="DOC1" i="9"/>
  <c r="DOB1" i="9"/>
  <c r="DOA1" i="9"/>
  <c r="DNZ1" i="9"/>
  <c r="DNY1" i="9"/>
  <c r="DNX1" i="9"/>
  <c r="DNW1" i="9"/>
  <c r="DNV1" i="9"/>
  <c r="DNU1" i="9"/>
  <c r="DNT1" i="9"/>
  <c r="DNS1" i="9"/>
  <c r="DNR1" i="9"/>
  <c r="DNQ1" i="9"/>
  <c r="DNP1" i="9"/>
  <c r="DNO1" i="9"/>
  <c r="DNN1" i="9"/>
  <c r="DNM1" i="9"/>
  <c r="DNL1" i="9"/>
  <c r="DNK1" i="9"/>
  <c r="DNJ1" i="9"/>
  <c r="DNI1" i="9"/>
  <c r="DNH1" i="9"/>
  <c r="DNG1" i="9"/>
  <c r="DNF1" i="9"/>
  <c r="DNE1" i="9"/>
  <c r="DND1" i="9"/>
  <c r="DNC1" i="9"/>
  <c r="DNB1" i="9"/>
  <c r="DNA1" i="9"/>
  <c r="DMZ1" i="9"/>
  <c r="DMY1" i="9"/>
  <c r="DMX1" i="9"/>
  <c r="DMW1" i="9"/>
  <c r="DMV1" i="9"/>
  <c r="DMU1" i="9"/>
  <c r="DMT1" i="9"/>
  <c r="DMS1" i="9"/>
  <c r="DMR1" i="9"/>
  <c r="DMQ1" i="9"/>
  <c r="DMP1" i="9"/>
  <c r="DMO1" i="9"/>
  <c r="DMN1" i="9"/>
  <c r="DMM1" i="9"/>
  <c r="DML1" i="9"/>
  <c r="DMK1" i="9"/>
  <c r="DMJ1" i="9"/>
  <c r="DMI1" i="9"/>
  <c r="DMH1" i="9"/>
  <c r="DMG1" i="9"/>
  <c r="DMF1" i="9"/>
  <c r="DME1" i="9"/>
  <c r="DMD1" i="9"/>
  <c r="DMC1" i="9"/>
  <c r="DMB1" i="9"/>
  <c r="DMA1" i="9"/>
  <c r="DLZ1" i="9"/>
  <c r="DLY1" i="9"/>
  <c r="DLX1" i="9"/>
  <c r="DLW1" i="9"/>
  <c r="DLV1" i="9"/>
  <c r="DLU1" i="9"/>
  <c r="DLT1" i="9"/>
  <c r="DLS1" i="9"/>
  <c r="DLR1" i="9"/>
  <c r="DLQ1" i="9"/>
  <c r="DLP1" i="9"/>
  <c r="DLO1" i="9"/>
  <c r="DLN1" i="9"/>
  <c r="DLM1" i="9"/>
  <c r="DLL1" i="9"/>
  <c r="DLK1" i="9"/>
  <c r="DLJ1" i="9"/>
  <c r="DLI1" i="9"/>
  <c r="DLH1" i="9"/>
  <c r="DLG1" i="9"/>
  <c r="DLF1" i="9"/>
  <c r="DLE1" i="9"/>
  <c r="DLD1" i="9"/>
  <c r="DLC1" i="9"/>
  <c r="DLB1" i="9"/>
  <c r="DLA1" i="9"/>
  <c r="DKZ1" i="9"/>
  <c r="DKY1" i="9"/>
  <c r="DKX1" i="9"/>
  <c r="DKW1" i="9"/>
  <c r="DKV1" i="9"/>
  <c r="DKU1" i="9"/>
  <c r="DKT1" i="9"/>
  <c r="DKS1" i="9"/>
  <c r="DKR1" i="9"/>
  <c r="DKQ1" i="9"/>
  <c r="DKP1" i="9"/>
  <c r="DKO1" i="9"/>
  <c r="DKN1" i="9"/>
  <c r="DKM1" i="9"/>
  <c r="DKL1" i="9"/>
  <c r="DKK1" i="9"/>
  <c r="DKJ1" i="9"/>
  <c r="DKI1" i="9"/>
  <c r="DKH1" i="9"/>
  <c r="DKG1" i="9"/>
  <c r="DKF1" i="9"/>
  <c r="DKE1" i="9"/>
  <c r="DKD1" i="9"/>
  <c r="DKC1" i="9"/>
  <c r="DKB1" i="9"/>
  <c r="DKA1" i="9"/>
  <c r="DJZ1" i="9"/>
  <c r="DJY1" i="9"/>
  <c r="DJX1" i="9"/>
  <c r="DJW1" i="9"/>
  <c r="DJV1" i="9"/>
  <c r="DJU1" i="9"/>
  <c r="DJT1" i="9"/>
  <c r="DJS1" i="9"/>
  <c r="DJR1" i="9"/>
  <c r="DJQ1" i="9"/>
  <c r="DJP1" i="9"/>
  <c r="DJO1" i="9"/>
  <c r="DJN1" i="9"/>
  <c r="DJM1" i="9"/>
  <c r="DJL1" i="9"/>
  <c r="DJK1" i="9"/>
  <c r="DJJ1" i="9"/>
  <c r="DJI1" i="9"/>
  <c r="DJH1" i="9"/>
  <c r="DJG1" i="9"/>
  <c r="DJF1" i="9"/>
  <c r="DJE1" i="9"/>
  <c r="DJD1" i="9"/>
  <c r="DJC1" i="9"/>
  <c r="DJB1" i="9"/>
  <c r="DJA1" i="9"/>
  <c r="DIZ1" i="9"/>
  <c r="DIY1" i="9"/>
  <c r="DIX1" i="9"/>
  <c r="DIW1" i="9"/>
  <c r="DIV1" i="9"/>
  <c r="DIU1" i="9"/>
  <c r="DIT1" i="9"/>
  <c r="DIS1" i="9"/>
  <c r="DIR1" i="9"/>
  <c r="DIQ1" i="9"/>
  <c r="DIP1" i="9"/>
  <c r="DIO1" i="9"/>
  <c r="DIN1" i="9"/>
  <c r="DIM1" i="9"/>
  <c r="DIL1" i="9"/>
  <c r="DIK1" i="9"/>
  <c r="DIJ1" i="9"/>
  <c r="DII1" i="9"/>
  <c r="DIH1" i="9"/>
  <c r="DIG1" i="9"/>
  <c r="DIF1" i="9"/>
  <c r="DIE1" i="9"/>
  <c r="DID1" i="9"/>
  <c r="DIC1" i="9"/>
  <c r="DIB1" i="9"/>
  <c r="DIA1" i="9"/>
  <c r="DHZ1" i="9"/>
  <c r="DHY1" i="9"/>
  <c r="DHX1" i="9"/>
  <c r="DHW1" i="9"/>
  <c r="DHV1" i="9"/>
  <c r="DHU1" i="9"/>
  <c r="DHT1" i="9"/>
  <c r="DHS1" i="9"/>
  <c r="DHR1" i="9"/>
  <c r="DHQ1" i="9"/>
  <c r="DHP1" i="9"/>
  <c r="DHO1" i="9"/>
  <c r="DHN1" i="9"/>
  <c r="DHM1" i="9"/>
  <c r="DHL1" i="9"/>
  <c r="DHK1" i="9"/>
  <c r="DHJ1" i="9"/>
  <c r="DHI1" i="9"/>
  <c r="DHH1" i="9"/>
  <c r="DHG1" i="9"/>
  <c r="DHF1" i="9"/>
  <c r="DHE1" i="9"/>
  <c r="DHD1" i="9"/>
  <c r="DHC1" i="9"/>
  <c r="DHB1" i="9"/>
  <c r="DHA1" i="9"/>
  <c r="DGZ1" i="9"/>
  <c r="DGY1" i="9"/>
  <c r="DGX1" i="9"/>
  <c r="DGW1" i="9"/>
  <c r="DGV1" i="9"/>
  <c r="DGU1" i="9"/>
  <c r="DGT1" i="9"/>
  <c r="DGS1" i="9"/>
  <c r="DGR1" i="9"/>
  <c r="DGQ1" i="9"/>
  <c r="DGP1" i="9"/>
  <c r="DGO1" i="9"/>
  <c r="DGN1" i="9"/>
  <c r="DGM1" i="9"/>
  <c r="DGL1" i="9"/>
  <c r="DGK1" i="9"/>
  <c r="DGJ1" i="9"/>
  <c r="DGI1" i="9"/>
  <c r="DGH1" i="9"/>
  <c r="DGG1" i="9"/>
  <c r="DGF1" i="9"/>
  <c r="DGE1" i="9"/>
  <c r="DGD1" i="9"/>
  <c r="DGC1" i="9"/>
  <c r="DGB1" i="9"/>
  <c r="DGA1" i="9"/>
  <c r="DFZ1" i="9"/>
  <c r="DFY1" i="9"/>
  <c r="DFX1" i="9"/>
  <c r="DFW1" i="9"/>
  <c r="DFV1" i="9"/>
  <c r="DFU1" i="9"/>
  <c r="DFT1" i="9"/>
  <c r="DFS1" i="9"/>
  <c r="DFR1" i="9"/>
  <c r="DFQ1" i="9"/>
  <c r="DFP1" i="9"/>
  <c r="DFO1" i="9"/>
  <c r="DFN1" i="9"/>
  <c r="DFM1" i="9"/>
  <c r="DFL1" i="9"/>
  <c r="DFK1" i="9"/>
  <c r="DFJ1" i="9"/>
  <c r="DFI1" i="9"/>
  <c r="DFH1" i="9"/>
  <c r="DFG1" i="9"/>
  <c r="DFF1" i="9"/>
  <c r="DFE1" i="9"/>
  <c r="DFD1" i="9"/>
  <c r="DFC1" i="9"/>
  <c r="DFB1" i="9"/>
  <c r="DFA1" i="9"/>
  <c r="DEZ1" i="9"/>
  <c r="DEY1" i="9"/>
  <c r="DEX1" i="9"/>
  <c r="DEW1" i="9"/>
  <c r="DEV1" i="9"/>
  <c r="DEU1" i="9"/>
  <c r="DET1" i="9"/>
  <c r="DES1" i="9"/>
  <c r="DER1" i="9"/>
  <c r="DEQ1" i="9"/>
  <c r="DEP1" i="9"/>
  <c r="DEO1" i="9"/>
  <c r="DEN1" i="9"/>
  <c r="DEM1" i="9"/>
  <c r="DEL1" i="9"/>
  <c r="DEK1" i="9"/>
  <c r="DEJ1" i="9"/>
  <c r="DEI1" i="9"/>
  <c r="DEH1" i="9"/>
  <c r="DEG1" i="9"/>
  <c r="DEF1" i="9"/>
  <c r="DEE1" i="9"/>
  <c r="DED1" i="9"/>
  <c r="DEC1" i="9"/>
  <c r="DEB1" i="9"/>
  <c r="DEA1" i="9"/>
  <c r="DDZ1" i="9"/>
  <c r="DDY1" i="9"/>
  <c r="DDX1" i="9"/>
  <c r="DDW1" i="9"/>
  <c r="DDV1" i="9"/>
  <c r="DDU1" i="9"/>
  <c r="DDT1" i="9"/>
  <c r="DDS1" i="9"/>
  <c r="DDR1" i="9"/>
  <c r="DDQ1" i="9"/>
  <c r="DDP1" i="9"/>
  <c r="DDO1" i="9"/>
  <c r="DDN1" i="9"/>
  <c r="DDM1" i="9"/>
  <c r="DDL1" i="9"/>
  <c r="DDK1" i="9"/>
  <c r="DDJ1" i="9"/>
  <c r="DDI1" i="9"/>
  <c r="DDH1" i="9"/>
  <c r="DDG1" i="9"/>
  <c r="DDF1" i="9"/>
  <c r="DDE1" i="9"/>
  <c r="DDD1" i="9"/>
  <c r="DDC1" i="9"/>
  <c r="DDB1" i="9"/>
  <c r="DDA1" i="9"/>
  <c r="DCZ1" i="9"/>
  <c r="DCY1" i="9"/>
  <c r="DCX1" i="9"/>
  <c r="DCW1" i="9"/>
  <c r="DCV1" i="9"/>
  <c r="DCU1" i="9"/>
  <c r="DCT1" i="9"/>
  <c r="DCS1" i="9"/>
  <c r="DCR1" i="9"/>
  <c r="DCQ1" i="9"/>
  <c r="DCP1" i="9"/>
  <c r="DCO1" i="9"/>
  <c r="DCN1" i="9"/>
  <c r="DCM1" i="9"/>
  <c r="DCL1" i="9"/>
  <c r="DCK1" i="9"/>
  <c r="DCJ1" i="9"/>
  <c r="DCI1" i="9"/>
  <c r="DCH1" i="9"/>
  <c r="DCG1" i="9"/>
  <c r="DCF1" i="9"/>
  <c r="DCE1" i="9"/>
  <c r="DCD1" i="9"/>
  <c r="DCC1" i="9"/>
  <c r="DCB1" i="9"/>
  <c r="DCA1" i="9"/>
  <c r="DBZ1" i="9"/>
  <c r="DBY1" i="9"/>
  <c r="DBX1" i="9"/>
  <c r="DBW1" i="9"/>
  <c r="DBV1" i="9"/>
  <c r="DBU1" i="9"/>
  <c r="DBT1" i="9"/>
  <c r="DBS1" i="9"/>
  <c r="DBR1" i="9"/>
  <c r="DBQ1" i="9"/>
  <c r="DBP1" i="9"/>
  <c r="DBO1" i="9"/>
  <c r="DBN1" i="9"/>
  <c r="DBM1" i="9"/>
  <c r="DBL1" i="9"/>
  <c r="DBK1" i="9"/>
  <c r="DBJ1" i="9"/>
  <c r="DBI1" i="9"/>
  <c r="DBH1" i="9"/>
  <c r="DBG1" i="9"/>
  <c r="DBF1" i="9"/>
  <c r="DBE1" i="9"/>
  <c r="DBD1" i="9"/>
  <c r="DBC1" i="9"/>
  <c r="DBB1" i="9"/>
  <c r="DBA1" i="9"/>
  <c r="DAZ1" i="9"/>
  <c r="DAY1" i="9"/>
  <c r="DAX1" i="9"/>
  <c r="DAW1" i="9"/>
  <c r="DAV1" i="9"/>
  <c r="DAU1" i="9"/>
  <c r="DAT1" i="9"/>
  <c r="DAS1" i="9"/>
  <c r="DAR1" i="9"/>
  <c r="DAQ1" i="9"/>
  <c r="DAP1" i="9"/>
  <c r="DAO1" i="9"/>
  <c r="DAN1" i="9"/>
  <c r="DAM1" i="9"/>
  <c r="DAL1" i="9"/>
  <c r="DAK1" i="9"/>
  <c r="DAJ1" i="9"/>
  <c r="DAI1" i="9"/>
  <c r="DAH1" i="9"/>
  <c r="DAG1" i="9"/>
  <c r="DAF1" i="9"/>
  <c r="DAE1" i="9"/>
  <c r="DAD1" i="9"/>
  <c r="DAC1" i="9"/>
  <c r="DAB1" i="9"/>
  <c r="DAA1" i="9"/>
  <c r="CZZ1" i="9"/>
  <c r="CZY1" i="9"/>
  <c r="CZX1" i="9"/>
  <c r="CZW1" i="9"/>
  <c r="CZV1" i="9"/>
  <c r="CZU1" i="9"/>
  <c r="CZT1" i="9"/>
  <c r="CZS1" i="9"/>
  <c r="CZR1" i="9"/>
  <c r="CZQ1" i="9"/>
  <c r="CZP1" i="9"/>
  <c r="CZO1" i="9"/>
  <c r="CZN1" i="9"/>
  <c r="CZM1" i="9"/>
  <c r="CZL1" i="9"/>
  <c r="CZK1" i="9"/>
  <c r="CZJ1" i="9"/>
  <c r="CZI1" i="9"/>
  <c r="CZH1" i="9"/>
  <c r="CZG1" i="9"/>
  <c r="CZF1" i="9"/>
  <c r="CZE1" i="9"/>
  <c r="CZD1" i="9"/>
  <c r="CZC1" i="9"/>
  <c r="CZB1" i="9"/>
  <c r="CZA1" i="9"/>
  <c r="CYZ1" i="9"/>
  <c r="CYY1" i="9"/>
  <c r="CYX1" i="9"/>
  <c r="CYW1" i="9"/>
  <c r="CYV1" i="9"/>
  <c r="CYU1" i="9"/>
  <c r="CYT1" i="9"/>
  <c r="CYS1" i="9"/>
  <c r="CYR1" i="9"/>
  <c r="CYQ1" i="9"/>
  <c r="CYP1" i="9"/>
  <c r="CYO1" i="9"/>
  <c r="CYN1" i="9"/>
  <c r="CYM1" i="9"/>
  <c r="CYL1" i="9"/>
  <c r="CYK1" i="9"/>
  <c r="CYJ1" i="9"/>
  <c r="CYI1" i="9"/>
  <c r="CYH1" i="9"/>
  <c r="CYG1" i="9"/>
  <c r="CYF1" i="9"/>
  <c r="CYE1" i="9"/>
  <c r="CYD1" i="9"/>
  <c r="CYC1" i="9"/>
  <c r="CYB1" i="9"/>
  <c r="CYA1" i="9"/>
  <c r="CXZ1" i="9"/>
  <c r="CXY1" i="9"/>
  <c r="CXX1" i="9"/>
  <c r="CXW1" i="9"/>
  <c r="CXV1" i="9"/>
  <c r="CXU1" i="9"/>
  <c r="CXT1" i="9"/>
  <c r="CXS1" i="9"/>
  <c r="CXR1" i="9"/>
  <c r="CXQ1" i="9"/>
  <c r="CXP1" i="9"/>
  <c r="CXO1" i="9"/>
  <c r="CXN1" i="9"/>
  <c r="CXM1" i="9"/>
  <c r="CXL1" i="9"/>
  <c r="CXK1" i="9"/>
  <c r="CXJ1" i="9"/>
  <c r="CXI1" i="9"/>
  <c r="CXH1" i="9"/>
  <c r="CXG1" i="9"/>
  <c r="CXF1" i="9"/>
  <c r="CXE1" i="9"/>
  <c r="CXD1" i="9"/>
  <c r="CXC1" i="9"/>
  <c r="CXB1" i="9"/>
  <c r="CXA1" i="9"/>
  <c r="CWZ1" i="9"/>
  <c r="CWY1" i="9"/>
  <c r="CWX1" i="9"/>
  <c r="CWW1" i="9"/>
  <c r="CWV1" i="9"/>
  <c r="CWU1" i="9"/>
  <c r="CWT1" i="9"/>
  <c r="CWS1" i="9"/>
  <c r="CWR1" i="9"/>
  <c r="CWQ1" i="9"/>
  <c r="CWP1" i="9"/>
  <c r="CWO1" i="9"/>
  <c r="CWN1" i="9"/>
  <c r="CWM1" i="9"/>
  <c r="CWL1" i="9"/>
  <c r="CWK1" i="9"/>
  <c r="CWJ1" i="9"/>
  <c r="CWI1" i="9"/>
  <c r="CWH1" i="9"/>
  <c r="CWG1" i="9"/>
  <c r="CWF1" i="9"/>
  <c r="CWE1" i="9"/>
  <c r="CWD1" i="9"/>
  <c r="CWC1" i="9"/>
  <c r="CWB1" i="9"/>
  <c r="CWA1" i="9"/>
  <c r="CVZ1" i="9"/>
  <c r="CVY1" i="9"/>
  <c r="CVX1" i="9"/>
  <c r="CVW1" i="9"/>
  <c r="CVV1" i="9"/>
  <c r="CVU1" i="9"/>
  <c r="CVT1" i="9"/>
  <c r="CVS1" i="9"/>
  <c r="CVR1" i="9"/>
  <c r="CVQ1" i="9"/>
  <c r="CVP1" i="9"/>
  <c r="CVO1" i="9"/>
  <c r="CVN1" i="9"/>
  <c r="CVM1" i="9"/>
  <c r="CVL1" i="9"/>
  <c r="CVK1" i="9"/>
  <c r="CVJ1" i="9"/>
  <c r="CVI1" i="9"/>
  <c r="CVH1" i="9"/>
  <c r="CVG1" i="9"/>
  <c r="CVF1" i="9"/>
  <c r="CVE1" i="9"/>
  <c r="CVD1" i="9"/>
  <c r="CVC1" i="9"/>
  <c r="CVB1" i="9"/>
  <c r="CVA1" i="9"/>
  <c r="CUZ1" i="9"/>
  <c r="CUY1" i="9"/>
  <c r="CUX1" i="9"/>
  <c r="CUW1" i="9"/>
  <c r="CUV1" i="9"/>
  <c r="CUU1" i="9"/>
  <c r="CUT1" i="9"/>
  <c r="CUS1" i="9"/>
  <c r="CUR1" i="9"/>
  <c r="CUQ1" i="9"/>
  <c r="CUP1" i="9"/>
  <c r="CUO1" i="9"/>
  <c r="CUN1" i="9"/>
  <c r="CUM1" i="9"/>
  <c r="CUL1" i="9"/>
  <c r="CUK1" i="9"/>
  <c r="CUJ1" i="9"/>
  <c r="CUI1" i="9"/>
  <c r="CUH1" i="9"/>
  <c r="CUG1" i="9"/>
  <c r="CUF1" i="9"/>
  <c r="CUE1" i="9"/>
  <c r="CUD1" i="9"/>
  <c r="CUC1" i="9"/>
  <c r="CUB1" i="9"/>
  <c r="CUA1" i="9"/>
  <c r="CTZ1" i="9"/>
  <c r="CTY1" i="9"/>
  <c r="CTX1" i="9"/>
  <c r="CTW1" i="9"/>
  <c r="CTV1" i="9"/>
  <c r="CTU1" i="9"/>
  <c r="CTT1" i="9"/>
  <c r="CTS1" i="9"/>
  <c r="CTR1" i="9"/>
  <c r="CTQ1" i="9"/>
  <c r="CTP1" i="9"/>
  <c r="CTO1" i="9"/>
  <c r="CTN1" i="9"/>
  <c r="CTM1" i="9"/>
  <c r="CTL1" i="9"/>
  <c r="CTK1" i="9"/>
  <c r="CTJ1" i="9"/>
  <c r="CTI1" i="9"/>
  <c r="CTH1" i="9"/>
  <c r="CTG1" i="9"/>
  <c r="CTF1" i="9"/>
  <c r="CTE1" i="9"/>
  <c r="CTD1" i="9"/>
  <c r="CTC1" i="9"/>
  <c r="CTB1" i="9"/>
  <c r="CTA1" i="9"/>
  <c r="CSZ1" i="9"/>
  <c r="CSY1" i="9"/>
  <c r="CSX1" i="9"/>
  <c r="CSW1" i="9"/>
  <c r="CSV1" i="9"/>
  <c r="CSU1" i="9"/>
  <c r="CST1" i="9"/>
  <c r="CSS1" i="9"/>
  <c r="CSR1" i="9"/>
  <c r="CSQ1" i="9"/>
  <c r="CSP1" i="9"/>
  <c r="CSO1" i="9"/>
  <c r="CSN1" i="9"/>
  <c r="CSM1" i="9"/>
  <c r="CSL1" i="9"/>
  <c r="CSK1" i="9"/>
  <c r="CSJ1" i="9"/>
  <c r="CSI1" i="9"/>
  <c r="CSH1" i="9"/>
  <c r="CSG1" i="9"/>
  <c r="CSF1" i="9"/>
  <c r="CSE1" i="9"/>
  <c r="CSD1" i="9"/>
  <c r="CSC1" i="9"/>
  <c r="CSB1" i="9"/>
  <c r="CSA1" i="9"/>
  <c r="CRZ1" i="9"/>
  <c r="CRY1" i="9"/>
  <c r="CRX1" i="9"/>
  <c r="CRW1" i="9"/>
  <c r="CRV1" i="9"/>
  <c r="CRU1" i="9"/>
  <c r="CRT1" i="9"/>
  <c r="CRS1" i="9"/>
  <c r="CRR1" i="9"/>
  <c r="CRQ1" i="9"/>
  <c r="CRP1" i="9"/>
  <c r="CRO1" i="9"/>
  <c r="CRN1" i="9"/>
  <c r="CRM1" i="9"/>
  <c r="CRL1" i="9"/>
  <c r="CRK1" i="9"/>
  <c r="CRJ1" i="9"/>
  <c r="CRI1" i="9"/>
  <c r="CRH1" i="9"/>
  <c r="CRG1" i="9"/>
  <c r="CRF1" i="9"/>
  <c r="CRE1" i="9"/>
  <c r="CRD1" i="9"/>
  <c r="CRC1" i="9"/>
  <c r="CRB1" i="9"/>
  <c r="CRA1" i="9"/>
  <c r="CQZ1" i="9"/>
  <c r="CQY1" i="9"/>
  <c r="CQX1" i="9"/>
  <c r="CQW1" i="9"/>
  <c r="CQV1" i="9"/>
  <c r="CQU1" i="9"/>
  <c r="CQT1" i="9"/>
  <c r="CQS1" i="9"/>
  <c r="CQR1" i="9"/>
  <c r="CQQ1" i="9"/>
  <c r="CQP1" i="9"/>
  <c r="CQO1" i="9"/>
  <c r="CQN1" i="9"/>
  <c r="CQM1" i="9"/>
  <c r="CQL1" i="9"/>
  <c r="CQK1" i="9"/>
  <c r="CQJ1" i="9"/>
  <c r="CQI1" i="9"/>
  <c r="CQH1" i="9"/>
  <c r="CQG1" i="9"/>
  <c r="CQF1" i="9"/>
  <c r="CQE1" i="9"/>
  <c r="CQD1" i="9"/>
  <c r="CQC1" i="9"/>
  <c r="CQB1" i="9"/>
  <c r="CQA1" i="9"/>
  <c r="CPZ1" i="9"/>
  <c r="CPY1" i="9"/>
  <c r="CPX1" i="9"/>
  <c r="CPW1" i="9"/>
  <c r="CPV1" i="9"/>
  <c r="CPU1" i="9"/>
  <c r="CPT1" i="9"/>
  <c r="CPS1" i="9"/>
  <c r="CPR1" i="9"/>
  <c r="CPQ1" i="9"/>
  <c r="CPP1" i="9"/>
  <c r="CPO1" i="9"/>
  <c r="CPN1" i="9"/>
  <c r="CPM1" i="9"/>
  <c r="CPL1" i="9"/>
  <c r="CPK1" i="9"/>
  <c r="CPJ1" i="9"/>
  <c r="CPI1" i="9"/>
  <c r="CPH1" i="9"/>
  <c r="CPG1" i="9"/>
  <c r="CPF1" i="9"/>
  <c r="CPE1" i="9"/>
  <c r="CPD1" i="9"/>
  <c r="CPC1" i="9"/>
  <c r="CPB1" i="9"/>
  <c r="CPA1" i="9"/>
  <c r="COZ1" i="9"/>
  <c r="COY1" i="9"/>
  <c r="COX1" i="9"/>
  <c r="COW1" i="9"/>
  <c r="COV1" i="9"/>
  <c r="COU1" i="9"/>
  <c r="COT1" i="9"/>
  <c r="COS1" i="9"/>
  <c r="COR1" i="9"/>
  <c r="COQ1" i="9"/>
  <c r="COP1" i="9"/>
  <c r="COO1" i="9"/>
  <c r="CON1" i="9"/>
  <c r="COM1" i="9"/>
  <c r="COL1" i="9"/>
  <c r="COK1" i="9"/>
  <c r="COJ1" i="9"/>
  <c r="COI1" i="9"/>
  <c r="COH1" i="9"/>
  <c r="COG1" i="9"/>
  <c r="COF1" i="9"/>
  <c r="COE1" i="9"/>
  <c r="COD1" i="9"/>
  <c r="COC1" i="9"/>
  <c r="COB1" i="9"/>
  <c r="COA1" i="9"/>
  <c r="CNZ1" i="9"/>
  <c r="CNY1" i="9"/>
  <c r="CNX1" i="9"/>
  <c r="CNW1" i="9"/>
  <c r="CNV1" i="9"/>
  <c r="CNU1" i="9"/>
  <c r="CNT1" i="9"/>
  <c r="CNS1" i="9"/>
  <c r="CNR1" i="9"/>
  <c r="CNQ1" i="9"/>
  <c r="CNP1" i="9"/>
  <c r="CNO1" i="9"/>
  <c r="CNN1" i="9"/>
  <c r="CNM1" i="9"/>
  <c r="CNL1" i="9"/>
  <c r="CNK1" i="9"/>
  <c r="CNJ1" i="9"/>
  <c r="CNI1" i="9"/>
  <c r="CNH1" i="9"/>
  <c r="CNG1" i="9"/>
  <c r="CNF1" i="9"/>
  <c r="CNE1" i="9"/>
  <c r="CND1" i="9"/>
  <c r="CNC1" i="9"/>
  <c r="CNB1" i="9"/>
  <c r="CNA1" i="9"/>
  <c r="CMZ1" i="9"/>
  <c r="CMY1" i="9"/>
  <c r="CMX1" i="9"/>
  <c r="CMW1" i="9"/>
  <c r="CMV1" i="9"/>
  <c r="CMU1" i="9"/>
  <c r="CMT1" i="9"/>
  <c r="CMS1" i="9"/>
  <c r="CMR1" i="9"/>
  <c r="CMQ1" i="9"/>
  <c r="CMP1" i="9"/>
  <c r="CMO1" i="9"/>
  <c r="CMN1" i="9"/>
  <c r="CMM1" i="9"/>
  <c r="CML1" i="9"/>
  <c r="CMK1" i="9"/>
  <c r="CMJ1" i="9"/>
  <c r="CMI1" i="9"/>
  <c r="CMH1" i="9"/>
  <c r="CMG1" i="9"/>
  <c r="CMF1" i="9"/>
  <c r="CME1" i="9"/>
  <c r="CMD1" i="9"/>
  <c r="CMC1" i="9"/>
  <c r="CMB1" i="9"/>
  <c r="CMA1" i="9"/>
  <c r="CLZ1" i="9"/>
  <c r="CLY1" i="9"/>
  <c r="CLX1" i="9"/>
  <c r="CLW1" i="9"/>
  <c r="CLV1" i="9"/>
  <c r="CLU1" i="9"/>
  <c r="CLT1" i="9"/>
  <c r="CLS1" i="9"/>
  <c r="CLR1" i="9"/>
  <c r="CLQ1" i="9"/>
  <c r="CLP1" i="9"/>
  <c r="CLO1" i="9"/>
  <c r="CLN1" i="9"/>
  <c r="CLM1" i="9"/>
  <c r="CLL1" i="9"/>
  <c r="CLK1" i="9"/>
  <c r="CLJ1" i="9"/>
  <c r="CLI1" i="9"/>
  <c r="CLH1" i="9"/>
  <c r="CLG1" i="9"/>
  <c r="CLF1" i="9"/>
  <c r="CLE1" i="9"/>
  <c r="CLD1" i="9"/>
  <c r="CLC1" i="9"/>
  <c r="CLB1" i="9"/>
  <c r="CLA1" i="9"/>
  <c r="CKZ1" i="9"/>
  <c r="CKY1" i="9"/>
  <c r="CKX1" i="9"/>
  <c r="CKW1" i="9"/>
  <c r="CKV1" i="9"/>
  <c r="CKU1" i="9"/>
  <c r="CKT1" i="9"/>
  <c r="CKS1" i="9"/>
  <c r="CKR1" i="9"/>
  <c r="CKQ1" i="9"/>
  <c r="CKP1" i="9"/>
  <c r="CKO1" i="9"/>
  <c r="CKN1" i="9"/>
  <c r="CKM1" i="9"/>
  <c r="CKL1" i="9"/>
  <c r="CKK1" i="9"/>
  <c r="CKJ1" i="9"/>
  <c r="CKI1" i="9"/>
  <c r="CKH1" i="9"/>
  <c r="CKG1" i="9"/>
  <c r="CKF1" i="9"/>
  <c r="CKE1" i="9"/>
  <c r="CKD1" i="9"/>
  <c r="CKC1" i="9"/>
  <c r="CKB1" i="9"/>
  <c r="CKA1" i="9"/>
  <c r="CJZ1" i="9"/>
  <c r="CJY1" i="9"/>
  <c r="CJX1" i="9"/>
  <c r="CJW1" i="9"/>
  <c r="CJV1" i="9"/>
  <c r="CJU1" i="9"/>
  <c r="CJT1" i="9"/>
  <c r="CJS1" i="9"/>
  <c r="CJR1" i="9"/>
  <c r="CJQ1" i="9"/>
  <c r="CJP1" i="9"/>
  <c r="CJO1" i="9"/>
  <c r="CJN1" i="9"/>
  <c r="CJM1" i="9"/>
  <c r="CJL1" i="9"/>
  <c r="CJK1" i="9"/>
  <c r="CJJ1" i="9"/>
  <c r="CJI1" i="9"/>
  <c r="CJH1" i="9"/>
  <c r="CJG1" i="9"/>
  <c r="CJF1" i="9"/>
  <c r="CJE1" i="9"/>
  <c r="CJD1" i="9"/>
  <c r="CJC1" i="9"/>
  <c r="CJB1" i="9"/>
  <c r="CJA1" i="9"/>
  <c r="CIZ1" i="9"/>
  <c r="CIY1" i="9"/>
  <c r="CIX1" i="9"/>
  <c r="CIW1" i="9"/>
  <c r="CIV1" i="9"/>
  <c r="CIU1" i="9"/>
  <c r="CIT1" i="9"/>
  <c r="CIS1" i="9"/>
  <c r="CIR1" i="9"/>
  <c r="CIQ1" i="9"/>
  <c r="CIP1" i="9"/>
  <c r="CIO1" i="9"/>
  <c r="CIN1" i="9"/>
  <c r="CIM1" i="9"/>
  <c r="CIL1" i="9"/>
  <c r="CIK1" i="9"/>
  <c r="CIJ1" i="9"/>
  <c r="CII1" i="9"/>
  <c r="CIH1" i="9"/>
  <c r="CIG1" i="9"/>
  <c r="CIF1" i="9"/>
  <c r="CIE1" i="9"/>
  <c r="CID1" i="9"/>
  <c r="CIC1" i="9"/>
  <c r="CIB1" i="9"/>
  <c r="CIA1" i="9"/>
  <c r="CHZ1" i="9"/>
  <c r="CHY1" i="9"/>
  <c r="CHX1" i="9"/>
  <c r="CHW1" i="9"/>
  <c r="CHV1" i="9"/>
  <c r="CHU1" i="9"/>
  <c r="CHT1" i="9"/>
  <c r="CHS1" i="9"/>
  <c r="CHR1" i="9"/>
  <c r="CHQ1" i="9"/>
  <c r="CHP1" i="9"/>
  <c r="CHO1" i="9"/>
  <c r="CHN1" i="9"/>
  <c r="CHM1" i="9"/>
  <c r="CHL1" i="9"/>
  <c r="CHK1" i="9"/>
  <c r="CHJ1" i="9"/>
  <c r="CHI1" i="9"/>
  <c r="CHH1" i="9"/>
  <c r="CHG1" i="9"/>
  <c r="CHF1" i="9"/>
  <c r="CHE1" i="9"/>
  <c r="CHD1" i="9"/>
  <c r="CHC1" i="9"/>
  <c r="CHB1" i="9"/>
  <c r="CHA1" i="9"/>
  <c r="CGZ1" i="9"/>
  <c r="CGY1" i="9"/>
  <c r="CGX1" i="9"/>
  <c r="CGW1" i="9"/>
  <c r="CGV1" i="9"/>
  <c r="CGU1" i="9"/>
  <c r="CGT1" i="9"/>
  <c r="CGS1" i="9"/>
  <c r="CGR1" i="9"/>
  <c r="CGQ1" i="9"/>
  <c r="CGP1" i="9"/>
  <c r="CGO1" i="9"/>
  <c r="CGN1" i="9"/>
  <c r="CGM1" i="9"/>
  <c r="CGL1" i="9"/>
  <c r="CGK1" i="9"/>
  <c r="CGJ1" i="9"/>
  <c r="CGI1" i="9"/>
  <c r="CGH1" i="9"/>
  <c r="CGG1" i="9"/>
  <c r="CGF1" i="9"/>
  <c r="CGE1" i="9"/>
  <c r="CGD1" i="9"/>
  <c r="CGC1" i="9"/>
  <c r="CGB1" i="9"/>
  <c r="CGA1" i="9"/>
  <c r="CFZ1" i="9"/>
  <c r="CFY1" i="9"/>
  <c r="CFX1" i="9"/>
  <c r="CFW1" i="9"/>
  <c r="CFV1" i="9"/>
  <c r="CFU1" i="9"/>
  <c r="CFT1" i="9"/>
  <c r="CFS1" i="9"/>
  <c r="CFR1" i="9"/>
  <c r="CFQ1" i="9"/>
  <c r="CFP1" i="9"/>
  <c r="CFO1" i="9"/>
  <c r="CFN1" i="9"/>
  <c r="CFM1" i="9"/>
  <c r="CFL1" i="9"/>
  <c r="CFK1" i="9"/>
  <c r="CFJ1" i="9"/>
  <c r="CFI1" i="9"/>
  <c r="CFH1" i="9"/>
  <c r="CFG1" i="9"/>
  <c r="CFF1" i="9"/>
  <c r="CFE1" i="9"/>
  <c r="CFD1" i="9"/>
  <c r="CFC1" i="9"/>
  <c r="CFB1" i="9"/>
  <c r="CFA1" i="9"/>
  <c r="CEZ1" i="9"/>
  <c r="CEY1" i="9"/>
  <c r="CEX1" i="9"/>
  <c r="CEW1" i="9"/>
  <c r="CEV1" i="9"/>
  <c r="CEU1" i="9"/>
  <c r="CET1" i="9"/>
  <c r="CES1" i="9"/>
  <c r="CER1" i="9"/>
  <c r="CEQ1" i="9"/>
  <c r="CEP1" i="9"/>
  <c r="CEO1" i="9"/>
  <c r="CEN1" i="9"/>
  <c r="CEM1" i="9"/>
  <c r="CEL1" i="9"/>
  <c r="CEK1" i="9"/>
  <c r="CEJ1" i="9"/>
  <c r="CEI1" i="9"/>
  <c r="CEH1" i="9"/>
  <c r="CEG1" i="9"/>
  <c r="CEF1" i="9"/>
  <c r="CEE1" i="9"/>
  <c r="CED1" i="9"/>
  <c r="CEC1" i="9"/>
  <c r="CEB1" i="9"/>
  <c r="CEA1" i="9"/>
  <c r="CDZ1" i="9"/>
  <c r="CDY1" i="9"/>
  <c r="CDX1" i="9"/>
  <c r="CDW1" i="9"/>
  <c r="CDV1" i="9"/>
  <c r="CDU1" i="9"/>
  <c r="CDT1" i="9"/>
  <c r="CDS1" i="9"/>
  <c r="CDR1" i="9"/>
  <c r="CDQ1" i="9"/>
  <c r="CDP1" i="9"/>
  <c r="CDO1" i="9"/>
  <c r="CDN1" i="9"/>
  <c r="CDM1" i="9"/>
  <c r="CDL1" i="9"/>
  <c r="CDK1" i="9"/>
  <c r="CDJ1" i="9"/>
  <c r="CDI1" i="9"/>
  <c r="CDH1" i="9"/>
  <c r="CDG1" i="9"/>
  <c r="CDF1" i="9"/>
  <c r="CDE1" i="9"/>
  <c r="CDD1" i="9"/>
  <c r="CDC1" i="9"/>
  <c r="CDB1" i="9"/>
  <c r="CDA1" i="9"/>
  <c r="CCZ1" i="9"/>
  <c r="CCY1" i="9"/>
  <c r="CCX1" i="9"/>
  <c r="CCW1" i="9"/>
  <c r="CCV1" i="9"/>
  <c r="CCU1" i="9"/>
  <c r="CCT1" i="9"/>
  <c r="CCS1" i="9"/>
  <c r="CCR1" i="9"/>
  <c r="CCQ1" i="9"/>
  <c r="CCP1" i="9"/>
  <c r="CCO1" i="9"/>
  <c r="CCN1" i="9"/>
  <c r="CCM1" i="9"/>
  <c r="CCL1" i="9"/>
  <c r="CCK1" i="9"/>
  <c r="CCJ1" i="9"/>
  <c r="CCI1" i="9"/>
  <c r="CCH1" i="9"/>
  <c r="CCG1" i="9"/>
  <c r="CCF1" i="9"/>
  <c r="CCE1" i="9"/>
  <c r="CCD1" i="9"/>
  <c r="CCC1" i="9"/>
  <c r="CCB1" i="9"/>
  <c r="CCA1" i="9"/>
  <c r="CBZ1" i="9"/>
  <c r="CBY1" i="9"/>
  <c r="CBX1" i="9"/>
  <c r="CBW1" i="9"/>
  <c r="CBV1" i="9"/>
  <c r="CBU1" i="9"/>
  <c r="CBT1" i="9"/>
  <c r="CBS1" i="9"/>
  <c r="CBR1" i="9"/>
  <c r="CBQ1" i="9"/>
  <c r="CBP1" i="9"/>
  <c r="CBO1" i="9"/>
  <c r="CBN1" i="9"/>
  <c r="CBM1" i="9"/>
  <c r="CBL1" i="9"/>
  <c r="CBK1" i="9"/>
  <c r="CBJ1" i="9"/>
  <c r="CBI1" i="9"/>
  <c r="CBH1" i="9"/>
  <c r="CBG1" i="9"/>
  <c r="CBF1" i="9"/>
  <c r="CBE1" i="9"/>
  <c r="CBD1" i="9"/>
  <c r="CBC1" i="9"/>
  <c r="CBB1" i="9"/>
  <c r="CBA1" i="9"/>
  <c r="CAZ1" i="9"/>
  <c r="CAY1" i="9"/>
  <c r="CAX1" i="9"/>
  <c r="CAW1" i="9"/>
  <c r="CAV1" i="9"/>
  <c r="CAU1" i="9"/>
  <c r="CAT1" i="9"/>
  <c r="CAS1" i="9"/>
  <c r="CAR1" i="9"/>
  <c r="CAQ1" i="9"/>
  <c r="CAP1" i="9"/>
  <c r="CAO1" i="9"/>
  <c r="CAN1" i="9"/>
  <c r="CAM1" i="9"/>
  <c r="CAL1" i="9"/>
  <c r="CAK1" i="9"/>
  <c r="CAJ1" i="9"/>
  <c r="CAI1" i="9"/>
  <c r="CAH1" i="9"/>
  <c r="CAG1" i="9"/>
  <c r="CAF1" i="9"/>
  <c r="CAE1" i="9"/>
  <c r="CAD1" i="9"/>
  <c r="CAC1" i="9"/>
  <c r="CAB1" i="9"/>
  <c r="CAA1" i="9"/>
  <c r="BZZ1" i="9"/>
  <c r="BZY1" i="9"/>
  <c r="BZX1" i="9"/>
  <c r="BZW1" i="9"/>
  <c r="BZV1" i="9"/>
  <c r="BZU1" i="9"/>
  <c r="BZT1" i="9"/>
  <c r="BZS1" i="9"/>
  <c r="BZR1" i="9"/>
  <c r="BZQ1" i="9"/>
  <c r="BZP1" i="9"/>
  <c r="BZO1" i="9"/>
  <c r="BZN1" i="9"/>
  <c r="BZM1" i="9"/>
  <c r="BZL1" i="9"/>
  <c r="BZK1" i="9"/>
  <c r="BZJ1" i="9"/>
  <c r="BZI1" i="9"/>
  <c r="BZH1" i="9"/>
  <c r="BZG1" i="9"/>
  <c r="BZF1" i="9"/>
  <c r="BZE1" i="9"/>
  <c r="BZD1" i="9"/>
  <c r="BZC1" i="9"/>
  <c r="BZB1" i="9"/>
  <c r="BZA1" i="9"/>
  <c r="BYZ1" i="9"/>
  <c r="BYY1" i="9"/>
  <c r="BYX1" i="9"/>
  <c r="BYW1" i="9"/>
  <c r="BYV1" i="9"/>
  <c r="BYU1" i="9"/>
  <c r="BYT1" i="9"/>
  <c r="BYS1" i="9"/>
  <c r="BYR1" i="9"/>
  <c r="BYQ1" i="9"/>
  <c r="BYP1" i="9"/>
  <c r="BYO1" i="9"/>
  <c r="BYN1" i="9"/>
  <c r="BYM1" i="9"/>
  <c r="BYL1" i="9"/>
  <c r="BYK1" i="9"/>
  <c r="BYJ1" i="9"/>
  <c r="BYI1" i="9"/>
  <c r="BYH1" i="9"/>
  <c r="BYG1" i="9"/>
  <c r="BYF1" i="9"/>
  <c r="BYE1" i="9"/>
  <c r="BYD1" i="9"/>
  <c r="BYC1" i="9"/>
  <c r="BYB1" i="9"/>
  <c r="BYA1" i="9"/>
  <c r="BXZ1" i="9"/>
  <c r="BXY1" i="9"/>
  <c r="BXX1" i="9"/>
  <c r="BXW1" i="9"/>
  <c r="BXV1" i="9"/>
  <c r="BXU1" i="9"/>
  <c r="BXT1" i="9"/>
  <c r="BXS1" i="9"/>
  <c r="BXR1" i="9"/>
  <c r="BXQ1" i="9"/>
  <c r="BXP1" i="9"/>
  <c r="BXO1" i="9"/>
  <c r="BXN1" i="9"/>
  <c r="BXM1" i="9"/>
  <c r="BXL1" i="9"/>
  <c r="BXK1" i="9"/>
  <c r="BXJ1" i="9"/>
  <c r="BXI1" i="9"/>
  <c r="BXH1" i="9"/>
  <c r="BXG1" i="9"/>
  <c r="BXF1" i="9"/>
  <c r="BXE1" i="9"/>
  <c r="BXD1" i="9"/>
  <c r="BXC1" i="9"/>
  <c r="BXB1" i="9"/>
  <c r="BXA1" i="9"/>
  <c r="BWZ1" i="9"/>
  <c r="BWY1" i="9"/>
  <c r="BWX1" i="9"/>
  <c r="BWW1" i="9"/>
  <c r="BWV1" i="9"/>
  <c r="BWU1" i="9"/>
  <c r="BWT1" i="9"/>
  <c r="BWS1" i="9"/>
  <c r="BWR1" i="9"/>
  <c r="BWQ1" i="9"/>
  <c r="BWP1" i="9"/>
  <c r="BWO1" i="9"/>
  <c r="BWN1" i="9"/>
  <c r="BWM1" i="9"/>
  <c r="BWL1" i="9"/>
  <c r="BWK1" i="9"/>
  <c r="BWJ1" i="9"/>
  <c r="BWI1" i="9"/>
  <c r="BWH1" i="9"/>
  <c r="BWG1" i="9"/>
  <c r="BWF1" i="9"/>
  <c r="BWE1" i="9"/>
  <c r="BWD1" i="9"/>
  <c r="BWC1" i="9"/>
  <c r="BWB1" i="9"/>
  <c r="BWA1" i="9"/>
  <c r="BVZ1" i="9"/>
  <c r="BVY1" i="9"/>
  <c r="BVX1" i="9"/>
  <c r="BVW1" i="9"/>
  <c r="BVV1" i="9"/>
  <c r="BVU1" i="9"/>
  <c r="BVT1" i="9"/>
  <c r="BVS1" i="9"/>
  <c r="BVR1" i="9"/>
  <c r="BVQ1" i="9"/>
  <c r="BVP1" i="9"/>
  <c r="BVO1" i="9"/>
  <c r="BVN1" i="9"/>
  <c r="BVM1" i="9"/>
  <c r="BVL1" i="9"/>
  <c r="BVK1" i="9"/>
  <c r="BVJ1" i="9"/>
  <c r="BVI1" i="9"/>
  <c r="BVH1" i="9"/>
  <c r="BVG1" i="9"/>
  <c r="BVF1" i="9"/>
  <c r="BVE1" i="9"/>
  <c r="BVD1" i="9"/>
  <c r="BVC1" i="9"/>
  <c r="BVB1" i="9"/>
  <c r="BVA1" i="9"/>
  <c r="BUZ1" i="9"/>
  <c r="BUY1" i="9"/>
  <c r="BUX1" i="9"/>
  <c r="BUW1" i="9"/>
  <c r="BUV1" i="9"/>
  <c r="BUU1" i="9"/>
  <c r="BUT1" i="9"/>
  <c r="BUS1" i="9"/>
  <c r="BUR1" i="9"/>
  <c r="BUQ1" i="9"/>
  <c r="BUP1" i="9"/>
  <c r="BUO1" i="9"/>
  <c r="BUN1" i="9"/>
  <c r="BUM1" i="9"/>
  <c r="BUL1" i="9"/>
  <c r="BUK1" i="9"/>
  <c r="BUJ1" i="9"/>
  <c r="BUI1" i="9"/>
  <c r="BUH1" i="9"/>
  <c r="BUG1" i="9"/>
  <c r="BUF1" i="9"/>
  <c r="BUE1" i="9"/>
  <c r="BUD1" i="9"/>
  <c r="BUC1" i="9"/>
  <c r="BUB1" i="9"/>
  <c r="BUA1" i="9"/>
  <c r="BTZ1" i="9"/>
  <c r="BTY1" i="9"/>
  <c r="BTX1" i="9"/>
  <c r="BTW1" i="9"/>
  <c r="BTV1" i="9"/>
  <c r="BTU1" i="9"/>
  <c r="BTT1" i="9"/>
  <c r="BTS1" i="9"/>
  <c r="BTR1" i="9"/>
  <c r="BTQ1" i="9"/>
  <c r="BTP1" i="9"/>
  <c r="BTO1" i="9"/>
  <c r="BTN1" i="9"/>
  <c r="BTM1" i="9"/>
  <c r="BTL1" i="9"/>
  <c r="BTK1" i="9"/>
  <c r="BTJ1" i="9"/>
  <c r="BTI1" i="9"/>
  <c r="BTH1" i="9"/>
  <c r="BTG1" i="9"/>
  <c r="BTF1" i="9"/>
  <c r="BTE1" i="9"/>
  <c r="BTD1" i="9"/>
  <c r="BTC1" i="9"/>
  <c r="BTB1" i="9"/>
  <c r="BTA1" i="9"/>
  <c r="BSZ1" i="9"/>
  <c r="BSY1" i="9"/>
  <c r="BSX1" i="9"/>
  <c r="BSW1" i="9"/>
  <c r="BSV1" i="9"/>
  <c r="BSU1" i="9"/>
  <c r="BST1" i="9"/>
  <c r="BSS1" i="9"/>
  <c r="BSR1" i="9"/>
  <c r="BSQ1" i="9"/>
  <c r="BSP1" i="9"/>
  <c r="BSO1" i="9"/>
  <c r="BSN1" i="9"/>
  <c r="BSM1" i="9"/>
  <c r="BSL1" i="9"/>
  <c r="BSK1" i="9"/>
  <c r="BSJ1" i="9"/>
  <c r="BSI1" i="9"/>
  <c r="BSH1" i="9"/>
  <c r="BSG1" i="9"/>
  <c r="BSF1" i="9"/>
  <c r="BSE1" i="9"/>
  <c r="BSD1" i="9"/>
  <c r="BSC1" i="9"/>
  <c r="BSB1" i="9"/>
  <c r="BSA1" i="9"/>
  <c r="BRZ1" i="9"/>
  <c r="BRY1" i="9"/>
  <c r="BRX1" i="9"/>
  <c r="BRW1" i="9"/>
  <c r="BRV1" i="9"/>
  <c r="BRU1" i="9"/>
  <c r="BRT1" i="9"/>
  <c r="BRS1" i="9"/>
  <c r="BRR1" i="9"/>
  <c r="BRQ1" i="9"/>
  <c r="BRP1" i="9"/>
  <c r="BRO1" i="9"/>
  <c r="BRN1" i="9"/>
  <c r="BRM1" i="9"/>
  <c r="BRL1" i="9"/>
  <c r="BRK1" i="9"/>
  <c r="BRJ1" i="9"/>
  <c r="BRI1" i="9"/>
  <c r="BRH1" i="9"/>
  <c r="BRG1" i="9"/>
  <c r="BRF1" i="9"/>
  <c r="BRE1" i="9"/>
  <c r="BRD1" i="9"/>
  <c r="BRC1" i="9"/>
  <c r="BRB1" i="9"/>
  <c r="BRA1" i="9"/>
  <c r="BQZ1" i="9"/>
  <c r="BQY1" i="9"/>
  <c r="BQX1" i="9"/>
  <c r="BQW1" i="9"/>
  <c r="BQV1" i="9"/>
  <c r="BQU1" i="9"/>
  <c r="BQT1" i="9"/>
  <c r="BQS1" i="9"/>
  <c r="BQR1" i="9"/>
  <c r="BQQ1" i="9"/>
  <c r="BQP1" i="9"/>
  <c r="BQO1" i="9"/>
  <c r="BQN1" i="9"/>
  <c r="BQM1" i="9"/>
  <c r="BQL1" i="9"/>
  <c r="BQK1" i="9"/>
  <c r="BQJ1" i="9"/>
  <c r="BQI1" i="9"/>
  <c r="BQH1" i="9"/>
  <c r="BQG1" i="9"/>
  <c r="BQF1" i="9"/>
  <c r="BQE1" i="9"/>
  <c r="BQD1" i="9"/>
  <c r="BQC1" i="9"/>
  <c r="BQB1" i="9"/>
  <c r="BQA1" i="9"/>
  <c r="BPZ1" i="9"/>
  <c r="BPY1" i="9"/>
  <c r="BPX1" i="9"/>
  <c r="BPW1" i="9"/>
  <c r="BPV1" i="9"/>
  <c r="BPU1" i="9"/>
  <c r="BPT1" i="9"/>
  <c r="BPS1" i="9"/>
  <c r="BPR1" i="9"/>
  <c r="BPQ1" i="9"/>
  <c r="BPP1" i="9"/>
  <c r="BPO1" i="9"/>
  <c r="BPN1" i="9"/>
  <c r="BPM1" i="9"/>
  <c r="BPL1" i="9"/>
  <c r="BPK1" i="9"/>
  <c r="BPJ1" i="9"/>
  <c r="BPI1" i="9"/>
  <c r="BPH1" i="9"/>
  <c r="BPG1" i="9"/>
  <c r="BPF1" i="9"/>
  <c r="BPE1" i="9"/>
  <c r="BPD1" i="9"/>
  <c r="BPC1" i="9"/>
  <c r="BPB1" i="9"/>
  <c r="BPA1" i="9"/>
  <c r="BOZ1" i="9"/>
  <c r="BOY1" i="9"/>
  <c r="BOX1" i="9"/>
  <c r="BOW1" i="9"/>
  <c r="BOV1" i="9"/>
  <c r="BOU1" i="9"/>
  <c r="BOT1" i="9"/>
  <c r="BOS1" i="9"/>
  <c r="BOR1" i="9"/>
  <c r="BOQ1" i="9"/>
  <c r="BOP1" i="9"/>
  <c r="BOO1" i="9"/>
  <c r="BON1" i="9"/>
  <c r="BOM1" i="9"/>
  <c r="BOL1" i="9"/>
  <c r="BOK1" i="9"/>
  <c r="BOJ1" i="9"/>
  <c r="BOI1" i="9"/>
  <c r="BOH1" i="9"/>
  <c r="BOG1" i="9"/>
  <c r="BOF1" i="9"/>
  <c r="BOE1" i="9"/>
  <c r="BOD1" i="9"/>
  <c r="BOC1" i="9"/>
  <c r="BOB1" i="9"/>
  <c r="BOA1" i="9"/>
  <c r="BNZ1" i="9"/>
  <c r="BNY1" i="9"/>
  <c r="BNX1" i="9"/>
  <c r="BNW1" i="9"/>
  <c r="BNV1" i="9"/>
  <c r="BNU1" i="9"/>
  <c r="BNT1" i="9"/>
  <c r="BNS1" i="9"/>
  <c r="BNR1" i="9"/>
  <c r="BNQ1" i="9"/>
  <c r="BNP1" i="9"/>
  <c r="BNO1" i="9"/>
  <c r="BNN1" i="9"/>
  <c r="BNM1" i="9"/>
  <c r="BNL1" i="9"/>
  <c r="BNK1" i="9"/>
  <c r="BNJ1" i="9"/>
  <c r="BNI1" i="9"/>
  <c r="BNH1" i="9"/>
  <c r="BNG1" i="9"/>
  <c r="BNF1" i="9"/>
  <c r="BNE1" i="9"/>
  <c r="BND1" i="9"/>
  <c r="BNC1" i="9"/>
  <c r="BNB1" i="9"/>
  <c r="BNA1" i="9"/>
  <c r="BMZ1" i="9"/>
  <c r="BMY1" i="9"/>
  <c r="BMX1" i="9"/>
  <c r="BMW1" i="9"/>
  <c r="BMV1" i="9"/>
  <c r="BMU1" i="9"/>
  <c r="BMT1" i="9"/>
  <c r="BMS1" i="9"/>
  <c r="BMR1" i="9"/>
  <c r="BMQ1" i="9"/>
  <c r="BMP1" i="9"/>
  <c r="BMO1" i="9"/>
  <c r="BMN1" i="9"/>
  <c r="BMM1" i="9"/>
  <c r="BML1" i="9"/>
  <c r="BMK1" i="9"/>
  <c r="BMJ1" i="9"/>
  <c r="BMI1" i="9"/>
  <c r="BMH1" i="9"/>
  <c r="BMG1" i="9"/>
  <c r="BMF1" i="9"/>
  <c r="BME1" i="9"/>
  <c r="BMD1" i="9"/>
  <c r="BMC1" i="9"/>
  <c r="BMB1" i="9"/>
  <c r="BMA1" i="9"/>
  <c r="BLZ1" i="9"/>
  <c r="BLY1" i="9"/>
  <c r="BLX1" i="9"/>
  <c r="BLW1" i="9"/>
  <c r="BLV1" i="9"/>
  <c r="BLU1" i="9"/>
  <c r="BLT1" i="9"/>
  <c r="BLS1" i="9"/>
  <c r="BLR1" i="9"/>
  <c r="BLQ1" i="9"/>
  <c r="BLP1" i="9"/>
  <c r="BLO1" i="9"/>
  <c r="BLN1" i="9"/>
  <c r="BLM1" i="9"/>
  <c r="BLL1" i="9"/>
  <c r="BLK1" i="9"/>
  <c r="BLJ1" i="9"/>
  <c r="BLI1" i="9"/>
  <c r="BLH1" i="9"/>
  <c r="BLG1" i="9"/>
  <c r="BLF1" i="9"/>
  <c r="BLE1" i="9"/>
  <c r="BLD1" i="9"/>
  <c r="BLC1" i="9"/>
  <c r="BLB1" i="9"/>
  <c r="BLA1" i="9"/>
  <c r="BKZ1" i="9"/>
  <c r="BKY1" i="9"/>
  <c r="BKX1" i="9"/>
  <c r="BKW1" i="9"/>
  <c r="BKV1" i="9"/>
  <c r="BKU1" i="9"/>
  <c r="BKT1" i="9"/>
  <c r="BKS1" i="9"/>
  <c r="BKR1" i="9"/>
  <c r="BKQ1" i="9"/>
  <c r="BKP1" i="9"/>
  <c r="BKO1" i="9"/>
  <c r="BKN1" i="9"/>
  <c r="BKM1" i="9"/>
  <c r="BKL1" i="9"/>
  <c r="BKK1" i="9"/>
  <c r="BKJ1" i="9"/>
  <c r="BKI1" i="9"/>
  <c r="BKH1" i="9"/>
  <c r="BKG1" i="9"/>
  <c r="BKF1" i="9"/>
  <c r="BKE1" i="9"/>
  <c r="BKD1" i="9"/>
  <c r="BKC1" i="9"/>
  <c r="BKB1" i="9"/>
  <c r="BKA1" i="9"/>
  <c r="BJZ1" i="9"/>
  <c r="BJY1" i="9"/>
  <c r="BJX1" i="9"/>
  <c r="BJW1" i="9"/>
  <c r="BJV1" i="9"/>
  <c r="BJU1" i="9"/>
  <c r="BJT1" i="9"/>
  <c r="BJS1" i="9"/>
  <c r="BJR1" i="9"/>
  <c r="BJQ1" i="9"/>
  <c r="BJP1" i="9"/>
  <c r="BJO1" i="9"/>
  <c r="BJN1" i="9"/>
  <c r="BJM1" i="9"/>
  <c r="BJL1" i="9"/>
  <c r="BJK1" i="9"/>
  <c r="BJJ1" i="9"/>
  <c r="BJI1" i="9"/>
  <c r="BJH1" i="9"/>
  <c r="BJG1" i="9"/>
  <c r="BJF1" i="9"/>
  <c r="BJE1" i="9"/>
  <c r="BJD1" i="9"/>
  <c r="BJC1" i="9"/>
  <c r="BJB1" i="9"/>
  <c r="BJA1" i="9"/>
  <c r="BIZ1" i="9"/>
  <c r="BIY1" i="9"/>
  <c r="BIX1" i="9"/>
  <c r="BIW1" i="9"/>
  <c r="BIV1" i="9"/>
  <c r="BIU1" i="9"/>
  <c r="BIT1" i="9"/>
  <c r="BIS1" i="9"/>
  <c r="BIR1" i="9"/>
  <c r="BIQ1" i="9"/>
  <c r="BIP1" i="9"/>
  <c r="BIO1" i="9"/>
  <c r="BIN1" i="9"/>
  <c r="BIM1" i="9"/>
  <c r="BIL1" i="9"/>
  <c r="BIK1" i="9"/>
  <c r="BIJ1" i="9"/>
  <c r="BII1" i="9"/>
  <c r="BIH1" i="9"/>
  <c r="BIG1" i="9"/>
  <c r="BIF1" i="9"/>
  <c r="BIE1" i="9"/>
  <c r="BID1" i="9"/>
  <c r="BIC1" i="9"/>
  <c r="BIB1" i="9"/>
  <c r="BIA1" i="9"/>
  <c r="BHZ1" i="9"/>
  <c r="BHY1" i="9"/>
  <c r="BHX1" i="9"/>
  <c r="BHW1" i="9"/>
  <c r="BHV1" i="9"/>
  <c r="BHU1" i="9"/>
  <c r="BHT1" i="9"/>
  <c r="BHS1" i="9"/>
  <c r="BHR1" i="9"/>
  <c r="BHQ1" i="9"/>
  <c r="BHP1" i="9"/>
  <c r="BHO1" i="9"/>
  <c r="BHN1" i="9"/>
  <c r="BHM1" i="9"/>
  <c r="BHL1" i="9"/>
  <c r="BHK1" i="9"/>
  <c r="BHJ1" i="9"/>
  <c r="BHI1" i="9"/>
  <c r="BHH1" i="9"/>
  <c r="BHG1" i="9"/>
  <c r="BHF1" i="9"/>
  <c r="BHE1" i="9"/>
  <c r="BHD1" i="9"/>
  <c r="BHC1" i="9"/>
  <c r="BHB1" i="9"/>
  <c r="BHA1" i="9"/>
  <c r="BGZ1" i="9"/>
  <c r="BGY1" i="9"/>
  <c r="BGX1" i="9"/>
  <c r="BGW1" i="9"/>
  <c r="BGV1" i="9"/>
  <c r="BGU1" i="9"/>
  <c r="BGT1" i="9"/>
  <c r="BGS1" i="9"/>
  <c r="BGR1" i="9"/>
  <c r="BGQ1" i="9"/>
  <c r="BGP1" i="9"/>
  <c r="BGO1" i="9"/>
  <c r="BGN1" i="9"/>
  <c r="BGM1" i="9"/>
  <c r="BGL1" i="9"/>
  <c r="BGK1" i="9"/>
  <c r="BGJ1" i="9"/>
  <c r="BGI1" i="9"/>
  <c r="BGH1" i="9"/>
  <c r="BGG1" i="9"/>
  <c r="BGF1" i="9"/>
  <c r="BGE1" i="9"/>
  <c r="BGD1" i="9"/>
  <c r="BGC1" i="9"/>
  <c r="BGB1" i="9"/>
  <c r="BGA1" i="9"/>
  <c r="BFZ1" i="9"/>
  <c r="BFY1" i="9"/>
  <c r="BFX1" i="9"/>
  <c r="BFW1" i="9"/>
  <c r="BFV1" i="9"/>
  <c r="BFU1" i="9"/>
  <c r="BFT1" i="9"/>
  <c r="BFS1" i="9"/>
  <c r="BFR1" i="9"/>
  <c r="BFQ1" i="9"/>
  <c r="BFP1" i="9"/>
  <c r="BFO1" i="9"/>
  <c r="BFN1" i="9"/>
  <c r="BFM1" i="9"/>
  <c r="BFL1" i="9"/>
  <c r="BFK1" i="9"/>
  <c r="BFJ1" i="9"/>
  <c r="BFI1" i="9"/>
  <c r="BFH1" i="9"/>
  <c r="BFG1" i="9"/>
  <c r="BFF1" i="9"/>
  <c r="BFE1" i="9"/>
  <c r="BFD1" i="9"/>
  <c r="BFC1" i="9"/>
  <c r="BFB1" i="9"/>
  <c r="BFA1" i="9"/>
  <c r="BEZ1" i="9"/>
  <c r="BEY1" i="9"/>
  <c r="BEX1" i="9"/>
  <c r="BEW1" i="9"/>
  <c r="BEV1" i="9"/>
  <c r="BEU1" i="9"/>
  <c r="BET1" i="9"/>
  <c r="BES1" i="9"/>
  <c r="BER1" i="9"/>
  <c r="BEQ1" i="9"/>
  <c r="BEP1" i="9"/>
  <c r="BEO1" i="9"/>
  <c r="BEN1" i="9"/>
  <c r="BEM1" i="9"/>
  <c r="BEL1" i="9"/>
  <c r="BEK1" i="9"/>
  <c r="BEJ1" i="9"/>
  <c r="BEI1" i="9"/>
  <c r="BEH1" i="9"/>
  <c r="BEG1" i="9"/>
  <c r="BEF1" i="9"/>
  <c r="BEE1" i="9"/>
  <c r="BED1" i="9"/>
  <c r="BEC1" i="9"/>
  <c r="BEB1" i="9"/>
  <c r="BEA1" i="9"/>
  <c r="BDZ1" i="9"/>
  <c r="BDY1" i="9"/>
  <c r="BDX1" i="9"/>
  <c r="BDW1" i="9"/>
  <c r="BDV1" i="9"/>
  <c r="BDU1" i="9"/>
  <c r="BDT1" i="9"/>
  <c r="BDS1" i="9"/>
  <c r="BDR1" i="9"/>
  <c r="BDQ1" i="9"/>
  <c r="BDP1" i="9"/>
  <c r="BDO1" i="9"/>
  <c r="BDN1" i="9"/>
  <c r="BDM1" i="9"/>
  <c r="BDL1" i="9"/>
  <c r="BDK1" i="9"/>
  <c r="BDJ1" i="9"/>
  <c r="BDI1" i="9"/>
  <c r="BDH1" i="9"/>
  <c r="BDG1" i="9"/>
  <c r="BDF1" i="9"/>
  <c r="BDE1" i="9"/>
  <c r="BDD1" i="9"/>
  <c r="BDC1" i="9"/>
  <c r="BDB1" i="9"/>
  <c r="BDA1" i="9"/>
  <c r="BCZ1" i="9"/>
  <c r="BCY1" i="9"/>
  <c r="BCX1" i="9"/>
  <c r="BCW1" i="9"/>
  <c r="BCV1" i="9"/>
  <c r="BCU1" i="9"/>
  <c r="BCT1" i="9"/>
  <c r="BCS1" i="9"/>
  <c r="BCR1" i="9"/>
  <c r="BCQ1" i="9"/>
  <c r="BCP1" i="9"/>
  <c r="BCO1" i="9"/>
  <c r="BCN1" i="9"/>
  <c r="BCM1" i="9"/>
  <c r="BCL1" i="9"/>
  <c r="BCK1" i="9"/>
  <c r="BCJ1" i="9"/>
  <c r="BCI1" i="9"/>
  <c r="BCH1" i="9"/>
  <c r="BCG1" i="9"/>
  <c r="BCF1" i="9"/>
  <c r="BCE1" i="9"/>
  <c r="BCD1" i="9"/>
  <c r="BCC1" i="9"/>
  <c r="BCB1" i="9"/>
  <c r="BCA1" i="9"/>
  <c r="BBZ1" i="9"/>
  <c r="BBY1" i="9"/>
  <c r="BBX1" i="9"/>
  <c r="BBW1" i="9"/>
  <c r="BBV1" i="9"/>
  <c r="BBU1" i="9"/>
  <c r="BBT1" i="9"/>
  <c r="BBS1" i="9"/>
  <c r="BBR1" i="9"/>
  <c r="BBQ1" i="9"/>
  <c r="BBP1" i="9"/>
  <c r="BBO1" i="9"/>
  <c r="BBN1" i="9"/>
  <c r="BBM1" i="9"/>
  <c r="BBL1" i="9"/>
  <c r="BBK1" i="9"/>
  <c r="BBJ1" i="9"/>
  <c r="BBI1" i="9"/>
  <c r="BBH1" i="9"/>
  <c r="BBG1" i="9"/>
  <c r="BBF1" i="9"/>
  <c r="BBE1" i="9"/>
  <c r="BBD1" i="9"/>
  <c r="BBC1" i="9"/>
  <c r="BBB1" i="9"/>
  <c r="BBA1" i="9"/>
  <c r="BAZ1" i="9"/>
  <c r="BAY1" i="9"/>
  <c r="BAX1" i="9"/>
  <c r="BAW1" i="9"/>
  <c r="BAV1" i="9"/>
  <c r="BAU1" i="9"/>
  <c r="BAT1" i="9"/>
  <c r="BAS1" i="9"/>
  <c r="BAR1" i="9"/>
  <c r="BAQ1" i="9"/>
  <c r="BAP1" i="9"/>
  <c r="BAO1" i="9"/>
  <c r="BAN1" i="9"/>
  <c r="BAM1" i="9"/>
  <c r="BAL1" i="9"/>
  <c r="BAK1" i="9"/>
  <c r="BAJ1" i="9"/>
  <c r="BAI1" i="9"/>
  <c r="BAH1" i="9"/>
  <c r="BAG1" i="9"/>
  <c r="BAF1" i="9"/>
  <c r="BAE1" i="9"/>
  <c r="BAD1" i="9"/>
  <c r="BAC1" i="9"/>
  <c r="BAB1" i="9"/>
  <c r="BAA1" i="9"/>
  <c r="AZZ1" i="9"/>
  <c r="AZY1" i="9"/>
  <c r="AZX1" i="9"/>
  <c r="AZW1" i="9"/>
  <c r="AZV1" i="9"/>
  <c r="AZU1" i="9"/>
  <c r="AZT1" i="9"/>
  <c r="AZS1" i="9"/>
  <c r="AZR1" i="9"/>
  <c r="AZQ1" i="9"/>
  <c r="AZP1" i="9"/>
  <c r="AZO1" i="9"/>
  <c r="AZN1" i="9"/>
  <c r="AZM1" i="9"/>
  <c r="AZL1" i="9"/>
  <c r="AZK1" i="9"/>
  <c r="AZJ1" i="9"/>
  <c r="AZI1" i="9"/>
  <c r="AZH1" i="9"/>
  <c r="AZG1" i="9"/>
  <c r="AZF1" i="9"/>
  <c r="AZE1" i="9"/>
  <c r="AZD1" i="9"/>
  <c r="AZC1" i="9"/>
  <c r="AZB1" i="9"/>
  <c r="AZA1" i="9"/>
  <c r="AYZ1" i="9"/>
  <c r="AYY1" i="9"/>
  <c r="AYX1" i="9"/>
  <c r="AYW1" i="9"/>
  <c r="AYV1" i="9"/>
  <c r="AYU1" i="9"/>
  <c r="AYT1" i="9"/>
  <c r="AYS1" i="9"/>
  <c r="AYR1" i="9"/>
  <c r="AYQ1" i="9"/>
  <c r="AYP1" i="9"/>
  <c r="AYO1" i="9"/>
  <c r="AYN1" i="9"/>
  <c r="AYM1" i="9"/>
  <c r="AYL1" i="9"/>
  <c r="AYK1" i="9"/>
  <c r="AYJ1" i="9"/>
  <c r="AYI1" i="9"/>
  <c r="AYH1" i="9"/>
  <c r="AYG1" i="9"/>
  <c r="AYF1" i="9"/>
  <c r="AYE1" i="9"/>
  <c r="AYD1" i="9"/>
  <c r="AYC1" i="9"/>
  <c r="AYB1" i="9"/>
  <c r="AYA1" i="9"/>
  <c r="AXZ1" i="9"/>
  <c r="AXY1" i="9"/>
  <c r="AXX1" i="9"/>
  <c r="AXW1" i="9"/>
  <c r="AXV1" i="9"/>
  <c r="AXU1" i="9"/>
  <c r="AXT1" i="9"/>
  <c r="AXS1" i="9"/>
  <c r="AXR1" i="9"/>
  <c r="AXQ1" i="9"/>
  <c r="AXP1" i="9"/>
  <c r="AXO1" i="9"/>
  <c r="AXN1" i="9"/>
  <c r="AXM1" i="9"/>
  <c r="AXL1" i="9"/>
  <c r="AXK1" i="9"/>
  <c r="AXJ1" i="9"/>
  <c r="AXI1" i="9"/>
  <c r="AXH1" i="9"/>
  <c r="AXG1" i="9"/>
  <c r="AXF1" i="9"/>
  <c r="AXE1" i="9"/>
  <c r="AXD1" i="9"/>
  <c r="AXC1" i="9"/>
  <c r="AXB1" i="9"/>
  <c r="AXA1" i="9"/>
  <c r="AWZ1" i="9"/>
  <c r="AWY1" i="9"/>
  <c r="AWX1" i="9"/>
  <c r="AWW1" i="9"/>
  <c r="AWV1" i="9"/>
  <c r="AWU1" i="9"/>
  <c r="AWT1" i="9"/>
  <c r="AWS1" i="9"/>
  <c r="AWR1" i="9"/>
  <c r="AWQ1" i="9"/>
  <c r="AWP1" i="9"/>
  <c r="AWO1" i="9"/>
  <c r="AWN1" i="9"/>
  <c r="AWM1" i="9"/>
  <c r="AWL1" i="9"/>
  <c r="AWK1" i="9"/>
  <c r="AWJ1" i="9"/>
  <c r="AWI1" i="9"/>
  <c r="AWH1" i="9"/>
  <c r="AWG1" i="9"/>
  <c r="AWF1" i="9"/>
  <c r="AWE1" i="9"/>
  <c r="AWD1" i="9"/>
  <c r="AWC1" i="9"/>
  <c r="AWB1" i="9"/>
  <c r="AWA1" i="9"/>
  <c r="AVZ1" i="9"/>
  <c r="AVY1" i="9"/>
  <c r="AVX1" i="9"/>
  <c r="AVW1" i="9"/>
  <c r="AVV1" i="9"/>
  <c r="AVU1" i="9"/>
  <c r="AVT1" i="9"/>
  <c r="AVS1" i="9"/>
  <c r="AVR1" i="9"/>
  <c r="AVQ1" i="9"/>
  <c r="AVP1" i="9"/>
  <c r="AVO1" i="9"/>
  <c r="AVN1" i="9"/>
  <c r="AVM1" i="9"/>
  <c r="AVL1" i="9"/>
  <c r="AVK1" i="9"/>
  <c r="AVJ1" i="9"/>
  <c r="AVI1" i="9"/>
  <c r="AVH1" i="9"/>
  <c r="AVG1" i="9"/>
  <c r="AVF1" i="9"/>
  <c r="AVE1" i="9"/>
  <c r="AVD1" i="9"/>
  <c r="AVC1" i="9"/>
  <c r="AVB1" i="9"/>
  <c r="AVA1" i="9"/>
  <c r="AUZ1" i="9"/>
  <c r="AUY1" i="9"/>
  <c r="AUX1" i="9"/>
  <c r="AUW1" i="9"/>
  <c r="AUV1" i="9"/>
  <c r="AUU1" i="9"/>
  <c r="AUT1" i="9"/>
  <c r="AUS1" i="9"/>
  <c r="AUR1" i="9"/>
  <c r="AUQ1" i="9"/>
  <c r="AUP1" i="9"/>
  <c r="AUO1" i="9"/>
  <c r="AUN1" i="9"/>
  <c r="AUM1" i="9"/>
  <c r="AUL1" i="9"/>
  <c r="AUK1" i="9"/>
  <c r="AUJ1" i="9"/>
  <c r="AUI1" i="9"/>
  <c r="AUH1" i="9"/>
  <c r="AUG1" i="9"/>
  <c r="AUF1" i="9"/>
  <c r="AUE1" i="9"/>
  <c r="AUD1" i="9"/>
  <c r="AUC1" i="9"/>
  <c r="AUB1" i="9"/>
  <c r="AUA1" i="9"/>
  <c r="ATZ1" i="9"/>
  <c r="ATY1" i="9"/>
  <c r="ATX1" i="9"/>
  <c r="ATW1" i="9"/>
  <c r="ATV1" i="9"/>
  <c r="ATU1" i="9"/>
  <c r="ATT1" i="9"/>
  <c r="ATS1" i="9"/>
  <c r="ATR1" i="9"/>
  <c r="ATQ1" i="9"/>
  <c r="ATP1" i="9"/>
  <c r="ATO1" i="9"/>
  <c r="ATN1" i="9"/>
  <c r="ATM1" i="9"/>
  <c r="ATL1" i="9"/>
  <c r="ATK1" i="9"/>
  <c r="ATJ1" i="9"/>
  <c r="ATI1" i="9"/>
  <c r="ATH1" i="9"/>
  <c r="ATG1" i="9"/>
  <c r="ATF1" i="9"/>
  <c r="ATE1" i="9"/>
  <c r="ATD1" i="9"/>
  <c r="ATC1" i="9"/>
  <c r="ATB1" i="9"/>
  <c r="ATA1" i="9"/>
  <c r="ASZ1" i="9"/>
  <c r="ASY1" i="9"/>
  <c r="ASX1" i="9"/>
  <c r="ASW1" i="9"/>
  <c r="ASV1" i="9"/>
  <c r="ASU1" i="9"/>
  <c r="AST1" i="9"/>
  <c r="ASS1" i="9"/>
  <c r="ASR1" i="9"/>
  <c r="ASQ1" i="9"/>
  <c r="ASP1" i="9"/>
  <c r="ASO1" i="9"/>
  <c r="ASN1" i="9"/>
  <c r="ASM1" i="9"/>
  <c r="ASL1" i="9"/>
  <c r="ASK1" i="9"/>
  <c r="ASJ1" i="9"/>
  <c r="ASI1" i="9"/>
  <c r="ASH1" i="9"/>
  <c r="ASG1" i="9"/>
  <c r="ASF1" i="9"/>
  <c r="ASE1" i="9"/>
  <c r="ASD1" i="9"/>
  <c r="ASC1" i="9"/>
  <c r="ASB1" i="9"/>
  <c r="ASA1" i="9"/>
  <c r="ARZ1" i="9"/>
  <c r="ARY1" i="9"/>
  <c r="ARX1" i="9"/>
  <c r="ARW1" i="9"/>
  <c r="ARV1" i="9"/>
  <c r="ARU1" i="9"/>
  <c r="ART1" i="9"/>
  <c r="ARS1" i="9"/>
  <c r="ARR1" i="9"/>
  <c r="ARQ1" i="9"/>
  <c r="ARP1" i="9"/>
  <c r="ARO1" i="9"/>
  <c r="ARN1" i="9"/>
  <c r="ARM1" i="9"/>
  <c r="ARL1" i="9"/>
  <c r="ARK1" i="9"/>
  <c r="ARJ1" i="9"/>
  <c r="ARI1" i="9"/>
  <c r="ARH1" i="9"/>
  <c r="ARG1" i="9"/>
  <c r="ARF1" i="9"/>
  <c r="ARE1" i="9"/>
  <c r="ARD1" i="9"/>
  <c r="ARC1" i="9"/>
  <c r="ARB1" i="9"/>
  <c r="ARA1" i="9"/>
  <c r="AQZ1" i="9"/>
  <c r="AQY1" i="9"/>
  <c r="AQX1" i="9"/>
  <c r="AQW1" i="9"/>
  <c r="AQV1" i="9"/>
  <c r="AQU1" i="9"/>
  <c r="AQT1" i="9"/>
  <c r="AQS1" i="9"/>
  <c r="AQR1" i="9"/>
  <c r="AQQ1" i="9"/>
  <c r="AQP1" i="9"/>
  <c r="AQO1" i="9"/>
  <c r="AQN1" i="9"/>
  <c r="AQM1" i="9"/>
  <c r="AQL1" i="9"/>
  <c r="AQK1" i="9"/>
  <c r="AQJ1" i="9"/>
  <c r="AQI1" i="9"/>
  <c r="AQH1" i="9"/>
  <c r="AQG1" i="9"/>
  <c r="AQF1" i="9"/>
  <c r="AQE1" i="9"/>
  <c r="AQD1" i="9"/>
  <c r="AQC1" i="9"/>
  <c r="AQB1" i="9"/>
  <c r="AQA1" i="9"/>
  <c r="APZ1" i="9"/>
  <c r="APY1" i="9"/>
  <c r="APX1" i="9"/>
  <c r="APW1" i="9"/>
  <c r="APV1" i="9"/>
  <c r="APU1" i="9"/>
  <c r="APT1" i="9"/>
  <c r="APS1" i="9"/>
  <c r="APR1" i="9"/>
  <c r="APQ1" i="9"/>
  <c r="APP1" i="9"/>
  <c r="APO1" i="9"/>
  <c r="APN1" i="9"/>
  <c r="APM1" i="9"/>
  <c r="APL1" i="9"/>
  <c r="APK1" i="9"/>
  <c r="APJ1" i="9"/>
  <c r="API1" i="9"/>
  <c r="APH1" i="9"/>
  <c r="APG1" i="9"/>
  <c r="APF1" i="9"/>
  <c r="APE1" i="9"/>
  <c r="APD1" i="9"/>
  <c r="APC1" i="9"/>
  <c r="APB1" i="9"/>
  <c r="APA1" i="9"/>
  <c r="AOZ1" i="9"/>
  <c r="AOY1" i="9"/>
  <c r="AOX1" i="9"/>
  <c r="AOW1" i="9"/>
  <c r="AOV1" i="9"/>
  <c r="AOU1" i="9"/>
  <c r="AOT1" i="9"/>
  <c r="AOS1" i="9"/>
  <c r="AOR1" i="9"/>
  <c r="AOQ1" i="9"/>
  <c r="AOP1" i="9"/>
  <c r="AOO1" i="9"/>
  <c r="AON1" i="9"/>
  <c r="AOM1" i="9"/>
  <c r="AOL1" i="9"/>
  <c r="AOK1" i="9"/>
  <c r="AOJ1" i="9"/>
  <c r="AOI1" i="9"/>
  <c r="AOH1" i="9"/>
  <c r="AOG1" i="9"/>
  <c r="AOF1" i="9"/>
  <c r="AOE1" i="9"/>
  <c r="AOD1" i="9"/>
  <c r="AOC1" i="9"/>
  <c r="AOB1" i="9"/>
  <c r="AOA1" i="9"/>
  <c r="ANZ1" i="9"/>
  <c r="ANY1" i="9"/>
  <c r="ANX1" i="9"/>
  <c r="ANW1" i="9"/>
  <c r="ANV1" i="9"/>
  <c r="ANU1" i="9"/>
  <c r="ANT1" i="9"/>
  <c r="ANS1" i="9"/>
  <c r="ANR1" i="9"/>
  <c r="ANQ1" i="9"/>
  <c r="ANP1" i="9"/>
  <c r="ANO1" i="9"/>
  <c r="ANN1" i="9"/>
  <c r="ANM1" i="9"/>
  <c r="ANL1" i="9"/>
  <c r="ANK1" i="9"/>
  <c r="ANJ1" i="9"/>
  <c r="ANI1" i="9"/>
  <c r="ANH1" i="9"/>
  <c r="ANG1" i="9"/>
  <c r="ANF1" i="9"/>
  <c r="ANE1" i="9"/>
  <c r="AND1" i="9"/>
  <c r="ANC1" i="9"/>
  <c r="ANB1" i="9"/>
  <c r="ANA1" i="9"/>
  <c r="AMZ1" i="9"/>
  <c r="AMY1" i="9"/>
  <c r="AMX1" i="9"/>
  <c r="AMW1" i="9"/>
  <c r="AMV1" i="9"/>
  <c r="AMU1" i="9"/>
  <c r="AMT1" i="9"/>
  <c r="AMS1" i="9"/>
  <c r="AMR1" i="9"/>
  <c r="AMQ1" i="9"/>
  <c r="AMP1" i="9"/>
  <c r="AMO1" i="9"/>
  <c r="AMN1" i="9"/>
  <c r="AMM1" i="9"/>
  <c r="AML1" i="9"/>
  <c r="AMK1" i="9"/>
  <c r="AMJ1" i="9"/>
  <c r="AMI1" i="9"/>
  <c r="AMH1" i="9"/>
  <c r="AMG1" i="9"/>
  <c r="AMF1" i="9"/>
  <c r="AME1" i="9"/>
  <c r="AMD1" i="9"/>
  <c r="AMC1" i="9"/>
  <c r="AMB1" i="9"/>
  <c r="AMA1" i="9"/>
  <c r="ALZ1" i="9"/>
  <c r="ALY1" i="9"/>
  <c r="ALX1" i="9"/>
  <c r="ALW1" i="9"/>
  <c r="ALV1" i="9"/>
  <c r="ALU1" i="9"/>
  <c r="ALT1" i="9"/>
  <c r="ALS1" i="9"/>
  <c r="ALR1" i="9"/>
  <c r="ALQ1" i="9"/>
  <c r="ALP1" i="9"/>
  <c r="ALO1" i="9"/>
  <c r="ALN1" i="9"/>
  <c r="ALM1" i="9"/>
  <c r="ALL1" i="9"/>
  <c r="ALK1" i="9"/>
  <c r="ALJ1" i="9"/>
  <c r="ALI1" i="9"/>
  <c r="ALH1" i="9"/>
  <c r="ALG1" i="9"/>
  <c r="ALF1" i="9"/>
  <c r="ALE1" i="9"/>
  <c r="ALD1" i="9"/>
  <c r="ALC1" i="9"/>
  <c r="ALB1" i="9"/>
  <c r="ALA1" i="9"/>
  <c r="AKZ1" i="9"/>
  <c r="AKY1" i="9"/>
  <c r="AKX1" i="9"/>
  <c r="AKW1" i="9"/>
  <c r="AKV1" i="9"/>
  <c r="AKU1" i="9"/>
  <c r="AKT1" i="9"/>
  <c r="AKS1" i="9"/>
  <c r="AKR1" i="9"/>
  <c r="AKQ1" i="9"/>
  <c r="AKP1" i="9"/>
  <c r="AKO1" i="9"/>
  <c r="AKN1" i="9"/>
  <c r="AKM1" i="9"/>
  <c r="AKL1" i="9"/>
  <c r="AKK1" i="9"/>
  <c r="AKJ1" i="9"/>
  <c r="AKI1" i="9"/>
  <c r="AKH1" i="9"/>
  <c r="AKG1" i="9"/>
  <c r="AKF1" i="9"/>
  <c r="AKE1" i="9"/>
  <c r="AKD1" i="9"/>
  <c r="AKC1" i="9"/>
  <c r="AKB1" i="9"/>
  <c r="AKA1" i="9"/>
  <c r="AJZ1" i="9"/>
  <c r="AJY1" i="9"/>
  <c r="AJX1" i="9"/>
  <c r="AJW1" i="9"/>
  <c r="AJV1" i="9"/>
  <c r="AJU1" i="9"/>
  <c r="AJT1" i="9"/>
  <c r="AJS1" i="9"/>
  <c r="AJR1" i="9"/>
  <c r="AJQ1" i="9"/>
  <c r="AJP1" i="9"/>
  <c r="AJO1" i="9"/>
  <c r="AJN1" i="9"/>
  <c r="AJM1" i="9"/>
  <c r="AJL1" i="9"/>
  <c r="AJK1" i="9"/>
  <c r="AJJ1" i="9"/>
  <c r="AJI1" i="9"/>
  <c r="AJH1" i="9"/>
  <c r="AJG1" i="9"/>
  <c r="AJF1" i="9"/>
  <c r="AJE1" i="9"/>
  <c r="AJD1" i="9"/>
  <c r="AJC1" i="9"/>
  <c r="AJB1" i="9"/>
  <c r="AJA1" i="9"/>
  <c r="AIZ1" i="9"/>
  <c r="AIY1" i="9"/>
  <c r="AIX1" i="9"/>
  <c r="AIW1" i="9"/>
  <c r="AIV1" i="9"/>
  <c r="AIU1" i="9"/>
  <c r="AIT1" i="9"/>
  <c r="AIS1" i="9"/>
  <c r="AIR1" i="9"/>
  <c r="AIQ1" i="9"/>
  <c r="AIP1" i="9"/>
  <c r="AIO1" i="9"/>
  <c r="AIN1" i="9"/>
  <c r="AIM1" i="9"/>
  <c r="AIL1" i="9"/>
  <c r="AIK1" i="9"/>
  <c r="AIJ1" i="9"/>
  <c r="AII1" i="9"/>
  <c r="AIH1" i="9"/>
  <c r="AIG1" i="9"/>
  <c r="AIF1" i="9"/>
  <c r="AIE1" i="9"/>
  <c r="AID1" i="9"/>
  <c r="AIC1" i="9"/>
  <c r="AIB1" i="9"/>
  <c r="AIA1" i="9"/>
  <c r="AHZ1" i="9"/>
  <c r="AHY1" i="9"/>
  <c r="AHX1" i="9"/>
  <c r="AHW1" i="9"/>
  <c r="AHV1" i="9"/>
  <c r="AHU1" i="9"/>
  <c r="AHT1" i="9"/>
  <c r="AHS1" i="9"/>
  <c r="AHR1" i="9"/>
  <c r="AHQ1" i="9"/>
  <c r="AHP1" i="9"/>
  <c r="AHO1" i="9"/>
  <c r="AHN1" i="9"/>
  <c r="AHM1" i="9"/>
  <c r="AHL1" i="9"/>
  <c r="AHK1" i="9"/>
  <c r="AHJ1" i="9"/>
  <c r="AHI1" i="9"/>
  <c r="AHH1" i="9"/>
  <c r="AHG1" i="9"/>
  <c r="AHF1" i="9"/>
  <c r="AHE1" i="9"/>
  <c r="AHD1" i="9"/>
  <c r="AHC1" i="9"/>
  <c r="AHB1" i="9"/>
  <c r="AHA1" i="9"/>
  <c r="AGZ1" i="9"/>
  <c r="AGY1" i="9"/>
  <c r="AGX1" i="9"/>
  <c r="AGW1" i="9"/>
  <c r="AGV1" i="9"/>
  <c r="AGU1" i="9"/>
  <c r="AGT1" i="9"/>
  <c r="AGS1" i="9"/>
  <c r="AGR1" i="9"/>
  <c r="AGQ1" i="9"/>
  <c r="AGP1" i="9"/>
  <c r="AGO1" i="9"/>
  <c r="AGN1" i="9"/>
  <c r="AGM1" i="9"/>
  <c r="AGL1" i="9"/>
  <c r="AGK1" i="9"/>
  <c r="AGJ1" i="9"/>
  <c r="AGI1" i="9"/>
  <c r="AGH1" i="9"/>
  <c r="AGG1" i="9"/>
  <c r="AGF1" i="9"/>
  <c r="AGE1" i="9"/>
  <c r="AGD1" i="9"/>
  <c r="AGC1" i="9"/>
  <c r="AGB1" i="9"/>
  <c r="AGA1" i="9"/>
  <c r="AFZ1" i="9"/>
  <c r="AFY1" i="9"/>
  <c r="AFX1" i="9"/>
  <c r="AFW1" i="9"/>
  <c r="AFV1" i="9"/>
  <c r="AFU1" i="9"/>
  <c r="AFT1" i="9"/>
  <c r="AFS1" i="9"/>
  <c r="AFR1" i="9"/>
  <c r="AFQ1" i="9"/>
  <c r="AFP1" i="9"/>
  <c r="AFO1" i="9"/>
  <c r="AFN1" i="9"/>
  <c r="AFM1" i="9"/>
  <c r="AFL1" i="9"/>
  <c r="AFK1" i="9"/>
  <c r="AFJ1" i="9"/>
  <c r="AFI1" i="9"/>
  <c r="AFH1" i="9"/>
  <c r="AFG1" i="9"/>
  <c r="AFF1" i="9"/>
  <c r="AFE1" i="9"/>
  <c r="AFD1" i="9"/>
  <c r="AFC1" i="9"/>
  <c r="AFB1" i="9"/>
  <c r="AFA1" i="9"/>
  <c r="AEZ1" i="9"/>
  <c r="AEY1" i="9"/>
  <c r="AEX1" i="9"/>
  <c r="AEW1" i="9"/>
  <c r="AEV1" i="9"/>
  <c r="AEU1" i="9"/>
  <c r="AET1" i="9"/>
  <c r="AES1" i="9"/>
  <c r="AER1" i="9"/>
  <c r="AEQ1" i="9"/>
  <c r="AEP1" i="9"/>
  <c r="AEO1" i="9"/>
  <c r="AEN1" i="9"/>
  <c r="AEM1" i="9"/>
  <c r="AEL1" i="9"/>
  <c r="AEK1" i="9"/>
  <c r="AEJ1" i="9"/>
  <c r="AEI1" i="9"/>
  <c r="AEH1" i="9"/>
  <c r="AEG1" i="9"/>
  <c r="AEF1" i="9"/>
  <c r="AEE1" i="9"/>
  <c r="AED1" i="9"/>
  <c r="AEC1" i="9"/>
  <c r="AEB1" i="9"/>
  <c r="AEA1" i="9"/>
  <c r="ADZ1" i="9"/>
  <c r="ADY1" i="9"/>
  <c r="ADX1" i="9"/>
  <c r="ADW1" i="9"/>
  <c r="ADV1" i="9"/>
  <c r="ADU1" i="9"/>
  <c r="ADT1" i="9"/>
  <c r="ADS1" i="9"/>
  <c r="ADR1" i="9"/>
  <c r="ADQ1" i="9"/>
  <c r="ADP1" i="9"/>
  <c r="ADO1" i="9"/>
  <c r="ADN1" i="9"/>
  <c r="ADM1" i="9"/>
  <c r="ADL1" i="9"/>
  <c r="ADK1" i="9"/>
  <c r="ADJ1" i="9"/>
  <c r="ADI1" i="9"/>
  <c r="ADH1" i="9"/>
  <c r="ADG1" i="9"/>
  <c r="ADF1" i="9"/>
  <c r="ADE1" i="9"/>
  <c r="ADD1" i="9"/>
  <c r="ADC1" i="9"/>
  <c r="ADB1" i="9"/>
  <c r="ADA1" i="9"/>
  <c r="ACZ1" i="9"/>
  <c r="ACY1" i="9"/>
  <c r="ACX1" i="9"/>
  <c r="ACW1" i="9"/>
  <c r="ACV1" i="9"/>
  <c r="ACU1" i="9"/>
  <c r="ACT1" i="9"/>
  <c r="ACS1" i="9"/>
  <c r="ACR1" i="9"/>
  <c r="ACQ1" i="9"/>
  <c r="ACP1" i="9"/>
  <c r="ACO1" i="9"/>
  <c r="ACN1" i="9"/>
  <c r="ACM1" i="9"/>
  <c r="ACL1" i="9"/>
  <c r="ACK1" i="9"/>
  <c r="ACJ1" i="9"/>
  <c r="ACI1" i="9"/>
  <c r="ACH1" i="9"/>
  <c r="ACG1" i="9"/>
  <c r="ACF1" i="9"/>
  <c r="ACE1" i="9"/>
  <c r="ACD1" i="9"/>
  <c r="ACC1" i="9"/>
  <c r="ACB1" i="9"/>
  <c r="ACA1" i="9"/>
  <c r="ABZ1" i="9"/>
  <c r="ABY1" i="9"/>
  <c r="ABX1" i="9"/>
  <c r="ABW1" i="9"/>
  <c r="ABV1" i="9"/>
  <c r="ABU1" i="9"/>
  <c r="ABT1" i="9"/>
  <c r="ABS1" i="9"/>
  <c r="ABR1" i="9"/>
  <c r="ABQ1" i="9"/>
  <c r="ABP1" i="9"/>
  <c r="ABO1" i="9"/>
  <c r="ABN1" i="9"/>
  <c r="ABM1" i="9"/>
  <c r="ABL1" i="9"/>
  <c r="ABK1" i="9"/>
  <c r="ABJ1" i="9"/>
  <c r="ABI1" i="9"/>
  <c r="ABH1" i="9"/>
  <c r="ABG1" i="9"/>
  <c r="ABF1" i="9"/>
  <c r="ABE1" i="9"/>
  <c r="ABD1" i="9"/>
  <c r="ABC1" i="9"/>
  <c r="ABB1" i="9"/>
  <c r="ABA1" i="9"/>
  <c r="AAZ1" i="9"/>
  <c r="AAY1" i="9"/>
  <c r="AAX1" i="9"/>
  <c r="AAW1" i="9"/>
  <c r="AAV1" i="9"/>
  <c r="AAU1" i="9"/>
  <c r="AAT1" i="9"/>
  <c r="AAS1" i="9"/>
  <c r="AAR1" i="9"/>
  <c r="AAQ1" i="9"/>
  <c r="AAP1" i="9"/>
  <c r="AAO1" i="9"/>
  <c r="AAN1" i="9"/>
  <c r="AAM1" i="9"/>
  <c r="AAL1" i="9"/>
  <c r="AAK1" i="9"/>
  <c r="AAJ1" i="9"/>
  <c r="AAI1" i="9"/>
  <c r="AAH1" i="9"/>
  <c r="AAG1" i="9"/>
  <c r="AAF1" i="9"/>
  <c r="AAE1" i="9"/>
  <c r="AAD1" i="9"/>
  <c r="AAC1" i="9"/>
  <c r="AAB1" i="9"/>
  <c r="AAA1" i="9"/>
  <c r="ZZ1" i="9"/>
  <c r="ZY1" i="9"/>
  <c r="ZX1" i="9"/>
  <c r="ZW1" i="9"/>
  <c r="ZV1" i="9"/>
  <c r="ZU1" i="9"/>
  <c r="ZT1" i="9"/>
  <c r="ZS1" i="9"/>
  <c r="ZR1" i="9"/>
  <c r="ZQ1" i="9"/>
  <c r="ZP1" i="9"/>
  <c r="ZO1" i="9"/>
  <c r="ZN1" i="9"/>
  <c r="ZM1" i="9"/>
  <c r="ZL1" i="9"/>
  <c r="ZK1" i="9"/>
  <c r="ZJ1" i="9"/>
  <c r="ZI1" i="9"/>
  <c r="ZH1" i="9"/>
  <c r="ZG1" i="9"/>
  <c r="ZF1" i="9"/>
  <c r="ZE1" i="9"/>
  <c r="ZD1" i="9"/>
  <c r="ZC1" i="9"/>
  <c r="ZB1" i="9"/>
  <c r="ZA1" i="9"/>
  <c r="YZ1" i="9"/>
  <c r="YY1" i="9"/>
  <c r="YX1" i="9"/>
  <c r="YW1" i="9"/>
  <c r="YV1" i="9"/>
  <c r="YU1" i="9"/>
  <c r="YT1" i="9"/>
  <c r="YS1" i="9"/>
  <c r="YR1" i="9"/>
  <c r="YQ1" i="9"/>
  <c r="YP1" i="9"/>
  <c r="YO1" i="9"/>
  <c r="YN1" i="9"/>
  <c r="YM1" i="9"/>
  <c r="YL1" i="9"/>
  <c r="YK1" i="9"/>
  <c r="YJ1" i="9"/>
  <c r="YI1" i="9"/>
  <c r="YH1" i="9"/>
  <c r="YG1" i="9"/>
  <c r="YF1" i="9"/>
  <c r="YE1" i="9"/>
  <c r="YD1" i="9"/>
  <c r="YC1" i="9"/>
  <c r="YB1" i="9"/>
  <c r="YA1" i="9"/>
  <c r="XZ1" i="9"/>
  <c r="XY1" i="9"/>
  <c r="XX1" i="9"/>
  <c r="XW1" i="9"/>
  <c r="XV1" i="9"/>
  <c r="XU1" i="9"/>
  <c r="XT1" i="9"/>
  <c r="XS1" i="9"/>
  <c r="XR1" i="9"/>
  <c r="XQ1" i="9"/>
  <c r="XP1" i="9"/>
  <c r="XO1" i="9"/>
  <c r="XN1" i="9"/>
  <c r="XM1" i="9"/>
  <c r="XL1" i="9"/>
  <c r="XK1" i="9"/>
  <c r="XJ1" i="9"/>
  <c r="XI1" i="9"/>
  <c r="XH1" i="9"/>
  <c r="XG1" i="9"/>
  <c r="XF1" i="9"/>
  <c r="XE1" i="9"/>
  <c r="XD1" i="9"/>
  <c r="XC1" i="9"/>
  <c r="XB1" i="9"/>
  <c r="XA1" i="9"/>
  <c r="WZ1" i="9"/>
  <c r="WY1" i="9"/>
  <c r="WX1" i="9"/>
  <c r="WW1" i="9"/>
  <c r="WV1" i="9"/>
  <c r="WU1" i="9"/>
  <c r="WT1" i="9"/>
  <c r="WS1" i="9"/>
  <c r="WR1" i="9"/>
  <c r="WQ1" i="9"/>
  <c r="WP1" i="9"/>
  <c r="WO1" i="9"/>
  <c r="WN1" i="9"/>
  <c r="WM1" i="9"/>
  <c r="WL1" i="9"/>
  <c r="WK1" i="9"/>
  <c r="WJ1" i="9"/>
  <c r="WI1" i="9"/>
  <c r="WH1" i="9"/>
  <c r="WG1" i="9"/>
  <c r="WF1" i="9"/>
  <c r="WE1" i="9"/>
  <c r="WD1" i="9"/>
  <c r="WC1" i="9"/>
  <c r="WB1" i="9"/>
  <c r="WA1" i="9"/>
  <c r="VZ1" i="9"/>
  <c r="VY1" i="9"/>
  <c r="VX1" i="9"/>
  <c r="VW1" i="9"/>
  <c r="VV1" i="9"/>
  <c r="VU1" i="9"/>
  <c r="VT1" i="9"/>
  <c r="VS1" i="9"/>
  <c r="VR1" i="9"/>
  <c r="VQ1" i="9"/>
  <c r="VP1" i="9"/>
  <c r="VO1" i="9"/>
  <c r="VN1" i="9"/>
  <c r="VM1" i="9"/>
  <c r="VL1" i="9"/>
  <c r="VK1" i="9"/>
  <c r="VJ1" i="9"/>
  <c r="VI1" i="9"/>
  <c r="VH1" i="9"/>
  <c r="VG1" i="9"/>
  <c r="VF1" i="9"/>
  <c r="VE1" i="9"/>
  <c r="VD1" i="9"/>
  <c r="VC1" i="9"/>
  <c r="VB1" i="9"/>
  <c r="VA1" i="9"/>
  <c r="UZ1" i="9"/>
  <c r="UY1" i="9"/>
  <c r="UX1" i="9"/>
  <c r="UW1" i="9"/>
  <c r="UV1" i="9"/>
  <c r="UU1" i="9"/>
  <c r="UT1" i="9"/>
  <c r="US1" i="9"/>
  <c r="UR1" i="9"/>
  <c r="UQ1" i="9"/>
  <c r="UP1" i="9"/>
  <c r="UO1" i="9"/>
  <c r="UN1" i="9"/>
  <c r="UM1" i="9"/>
  <c r="UL1" i="9"/>
  <c r="UK1" i="9"/>
  <c r="UJ1" i="9"/>
  <c r="UI1" i="9"/>
  <c r="UH1" i="9"/>
  <c r="UG1" i="9"/>
  <c r="UF1" i="9"/>
  <c r="UE1" i="9"/>
  <c r="UD1" i="9"/>
  <c r="UC1" i="9"/>
  <c r="UB1" i="9"/>
  <c r="UA1" i="9"/>
  <c r="TZ1" i="9"/>
  <c r="TY1" i="9"/>
  <c r="TX1" i="9"/>
  <c r="TW1" i="9"/>
  <c r="TV1" i="9"/>
  <c r="TU1" i="9"/>
  <c r="TT1" i="9"/>
  <c r="TS1" i="9"/>
  <c r="TR1" i="9"/>
  <c r="TQ1" i="9"/>
  <c r="TP1" i="9"/>
  <c r="TO1" i="9"/>
  <c r="TN1" i="9"/>
  <c r="TM1" i="9"/>
  <c r="TL1" i="9"/>
  <c r="TK1" i="9"/>
  <c r="TJ1" i="9"/>
  <c r="TI1" i="9"/>
  <c r="TH1" i="9"/>
  <c r="TG1" i="9"/>
  <c r="TF1" i="9"/>
  <c r="TE1" i="9"/>
  <c r="TD1" i="9"/>
  <c r="TC1" i="9"/>
  <c r="TB1" i="9"/>
  <c r="TA1" i="9"/>
  <c r="SZ1" i="9"/>
  <c r="SY1" i="9"/>
  <c r="SX1" i="9"/>
  <c r="SW1" i="9"/>
  <c r="SV1" i="9"/>
  <c r="SU1" i="9"/>
  <c r="ST1" i="9"/>
  <c r="SS1" i="9"/>
  <c r="SR1" i="9"/>
  <c r="SQ1" i="9"/>
  <c r="SP1" i="9"/>
  <c r="SO1" i="9"/>
  <c r="SN1" i="9"/>
  <c r="SM1" i="9"/>
  <c r="SL1" i="9"/>
  <c r="SK1" i="9"/>
  <c r="SJ1" i="9"/>
  <c r="SI1" i="9"/>
  <c r="SH1" i="9"/>
  <c r="SG1" i="9"/>
  <c r="SF1" i="9"/>
  <c r="SE1" i="9"/>
  <c r="SD1" i="9"/>
  <c r="SC1" i="9"/>
  <c r="SB1" i="9"/>
  <c r="SA1" i="9"/>
  <c r="RZ1" i="9"/>
  <c r="RY1" i="9"/>
  <c r="RX1" i="9"/>
  <c r="RW1" i="9"/>
  <c r="RV1" i="9"/>
  <c r="RU1" i="9"/>
  <c r="RT1" i="9"/>
  <c r="RS1" i="9"/>
  <c r="RR1" i="9"/>
  <c r="RQ1" i="9"/>
  <c r="RP1" i="9"/>
  <c r="RO1" i="9"/>
  <c r="RN1" i="9"/>
  <c r="RM1" i="9"/>
  <c r="RL1" i="9"/>
  <c r="RK1" i="9"/>
  <c r="RJ1" i="9"/>
  <c r="RI1" i="9"/>
  <c r="RH1" i="9"/>
  <c r="RG1" i="9"/>
  <c r="RF1" i="9"/>
  <c r="RE1" i="9"/>
  <c r="RD1" i="9"/>
  <c r="RC1" i="9"/>
  <c r="RB1" i="9"/>
  <c r="RA1" i="9"/>
  <c r="QZ1" i="9"/>
  <c r="QY1" i="9"/>
  <c r="QX1" i="9"/>
  <c r="QW1" i="9"/>
  <c r="QV1" i="9"/>
  <c r="QU1" i="9"/>
  <c r="QT1" i="9"/>
  <c r="QS1" i="9"/>
  <c r="QR1" i="9"/>
  <c r="QQ1" i="9"/>
  <c r="QP1" i="9"/>
  <c r="QO1" i="9"/>
  <c r="QN1" i="9"/>
  <c r="QM1" i="9"/>
  <c r="QL1" i="9"/>
  <c r="QK1" i="9"/>
  <c r="QJ1" i="9"/>
  <c r="QI1" i="9"/>
  <c r="QH1" i="9"/>
  <c r="QG1" i="9"/>
  <c r="QF1" i="9"/>
  <c r="QE1" i="9"/>
  <c r="QD1" i="9"/>
  <c r="QC1" i="9"/>
  <c r="QB1" i="9"/>
  <c r="QA1" i="9"/>
  <c r="PZ1" i="9"/>
  <c r="PY1" i="9"/>
  <c r="PX1" i="9"/>
  <c r="PW1" i="9"/>
  <c r="PV1" i="9"/>
  <c r="PU1" i="9"/>
  <c r="PT1" i="9"/>
  <c r="PS1" i="9"/>
  <c r="PR1" i="9"/>
  <c r="PQ1" i="9"/>
  <c r="PP1" i="9"/>
  <c r="PO1" i="9"/>
  <c r="PN1" i="9"/>
  <c r="PM1" i="9"/>
  <c r="PL1" i="9"/>
  <c r="PK1" i="9"/>
  <c r="PJ1" i="9"/>
  <c r="PI1" i="9"/>
  <c r="PH1" i="9"/>
  <c r="PG1" i="9"/>
  <c r="PF1" i="9"/>
  <c r="PE1" i="9"/>
  <c r="PD1" i="9"/>
  <c r="PC1" i="9"/>
  <c r="PB1" i="9"/>
  <c r="PA1" i="9"/>
  <c r="OZ1" i="9"/>
  <c r="OY1" i="9"/>
  <c r="OX1" i="9"/>
  <c r="OW1" i="9"/>
  <c r="OV1" i="9"/>
  <c r="OU1" i="9"/>
  <c r="OT1" i="9"/>
  <c r="OS1" i="9"/>
  <c r="OR1" i="9"/>
  <c r="OQ1" i="9"/>
  <c r="OP1" i="9"/>
  <c r="OO1" i="9"/>
  <c r="ON1" i="9"/>
  <c r="OM1" i="9"/>
  <c r="OL1" i="9"/>
  <c r="OK1" i="9"/>
  <c r="OJ1" i="9"/>
  <c r="OI1" i="9"/>
  <c r="OH1" i="9"/>
  <c r="OG1" i="9"/>
  <c r="OF1" i="9"/>
  <c r="OE1" i="9"/>
  <c r="OD1" i="9"/>
  <c r="OC1" i="9"/>
  <c r="OB1" i="9"/>
  <c r="OA1" i="9"/>
  <c r="NZ1" i="9"/>
  <c r="NY1" i="9"/>
  <c r="NX1" i="9"/>
  <c r="NW1" i="9"/>
  <c r="NV1" i="9"/>
  <c r="NU1" i="9"/>
  <c r="NT1" i="9"/>
  <c r="NS1" i="9"/>
  <c r="NR1" i="9"/>
  <c r="NQ1" i="9"/>
  <c r="NP1" i="9"/>
  <c r="NO1" i="9"/>
  <c r="NN1" i="9"/>
  <c r="NM1" i="9"/>
  <c r="NL1" i="9"/>
  <c r="NK1" i="9"/>
  <c r="NJ1" i="9"/>
  <c r="NI1" i="9"/>
  <c r="NH1" i="9"/>
  <c r="NG1" i="9"/>
  <c r="NF1" i="9"/>
  <c r="NE1" i="9"/>
  <c r="ND1" i="9"/>
  <c r="NC1" i="9"/>
  <c r="NB1" i="9"/>
  <c r="NA1" i="9"/>
  <c r="MZ1" i="9"/>
  <c r="MY1" i="9"/>
  <c r="MX1" i="9"/>
  <c r="MW1" i="9"/>
  <c r="MV1" i="9"/>
  <c r="MU1" i="9"/>
  <c r="MT1" i="9"/>
  <c r="MS1" i="9"/>
  <c r="MR1" i="9"/>
  <c r="MQ1" i="9"/>
  <c r="MP1" i="9"/>
  <c r="MO1" i="9"/>
  <c r="MN1" i="9"/>
  <c r="MM1" i="9"/>
  <c r="ML1" i="9"/>
  <c r="MK1" i="9"/>
  <c r="MJ1" i="9"/>
  <c r="MI1" i="9"/>
  <c r="MH1" i="9"/>
  <c r="MG1" i="9"/>
  <c r="MF1" i="9"/>
  <c r="ME1" i="9"/>
  <c r="MD1" i="9"/>
  <c r="MC1" i="9"/>
  <c r="MB1" i="9"/>
  <c r="MA1" i="9"/>
  <c r="LZ1" i="9"/>
  <c r="LY1" i="9"/>
  <c r="LX1" i="9"/>
  <c r="LW1" i="9"/>
  <c r="LV1" i="9"/>
  <c r="LU1" i="9"/>
  <c r="LT1" i="9"/>
  <c r="LS1" i="9"/>
  <c r="LR1" i="9"/>
  <c r="LQ1" i="9"/>
  <c r="LP1" i="9"/>
  <c r="LO1" i="9"/>
  <c r="LN1" i="9"/>
  <c r="LM1" i="9"/>
  <c r="LL1" i="9"/>
  <c r="LK1" i="9"/>
  <c r="LJ1" i="9"/>
  <c r="LI1" i="9"/>
  <c r="LH1" i="9"/>
  <c r="LG1" i="9"/>
  <c r="LF1" i="9"/>
  <c r="LE1" i="9"/>
  <c r="LD1" i="9"/>
  <c r="LC1" i="9"/>
  <c r="LB1" i="9"/>
  <c r="LA1" i="9"/>
  <c r="KZ1" i="9"/>
  <c r="KY1" i="9"/>
  <c r="KX1" i="9"/>
  <c r="KW1" i="9"/>
  <c r="KV1" i="9"/>
  <c r="KU1" i="9"/>
  <c r="KT1" i="9"/>
  <c r="KS1" i="9"/>
  <c r="KR1" i="9"/>
  <c r="KQ1" i="9"/>
  <c r="KP1" i="9"/>
  <c r="KO1" i="9"/>
  <c r="KN1" i="9"/>
  <c r="KM1" i="9"/>
  <c r="KL1" i="9"/>
  <c r="KK1" i="9"/>
  <c r="KJ1" i="9"/>
  <c r="KI1" i="9"/>
  <c r="KH1" i="9"/>
  <c r="KG1" i="9"/>
  <c r="KF1" i="9"/>
  <c r="KE1" i="9"/>
  <c r="KD1" i="9"/>
  <c r="KC1" i="9"/>
  <c r="KB1" i="9"/>
  <c r="KA1" i="9"/>
  <c r="JZ1" i="9"/>
  <c r="JY1" i="9"/>
  <c r="JX1" i="9"/>
  <c r="JW1" i="9"/>
  <c r="JV1" i="9"/>
  <c r="JU1" i="9"/>
  <c r="JT1" i="9"/>
  <c r="JS1" i="9"/>
  <c r="JR1" i="9"/>
  <c r="JQ1" i="9"/>
  <c r="JP1" i="9"/>
  <c r="JO1" i="9"/>
  <c r="JN1" i="9"/>
  <c r="JM1" i="9"/>
  <c r="JL1" i="9"/>
  <c r="JK1" i="9"/>
  <c r="JJ1" i="9"/>
  <c r="JI1" i="9"/>
  <c r="JH1" i="9"/>
  <c r="JG1" i="9"/>
  <c r="JF1" i="9"/>
  <c r="JE1" i="9"/>
  <c r="JD1" i="9"/>
  <c r="JC1" i="9"/>
  <c r="JB1" i="9"/>
  <c r="JA1" i="9"/>
  <c r="IZ1" i="9"/>
  <c r="IY1" i="9"/>
  <c r="IX1" i="9"/>
  <c r="IW1" i="9"/>
  <c r="IV1" i="9"/>
  <c r="IU1" i="9"/>
  <c r="IT1" i="9"/>
  <c r="IS1" i="9"/>
  <c r="IR1" i="9"/>
  <c r="IQ1" i="9"/>
  <c r="IP1" i="9"/>
  <c r="IO1" i="9"/>
  <c r="IN1" i="9"/>
  <c r="IM1" i="9"/>
  <c r="IL1" i="9"/>
  <c r="IK1" i="9"/>
  <c r="IJ1" i="9"/>
  <c r="II1" i="9"/>
  <c r="IH1" i="9"/>
  <c r="IG1" i="9"/>
  <c r="IF1" i="9"/>
  <c r="IE1" i="9"/>
  <c r="ID1" i="9"/>
  <c r="IC1" i="9"/>
  <c r="IB1" i="9"/>
  <c r="IA1" i="9"/>
  <c r="HZ1" i="9"/>
  <c r="HY1" i="9"/>
  <c r="HX1" i="9"/>
  <c r="HW1" i="9"/>
  <c r="HV1" i="9"/>
  <c r="HU1" i="9"/>
  <c r="HT1" i="9"/>
  <c r="HS1" i="9"/>
  <c r="HR1" i="9"/>
  <c r="HQ1" i="9"/>
  <c r="HP1" i="9"/>
  <c r="HO1" i="9"/>
  <c r="HN1" i="9"/>
  <c r="HM1" i="9"/>
  <c r="HL1" i="9"/>
  <c r="HK1" i="9"/>
  <c r="HJ1" i="9"/>
  <c r="HI1" i="9"/>
  <c r="HH1" i="9"/>
  <c r="HG1" i="9"/>
  <c r="HF1" i="9"/>
  <c r="HE1" i="9"/>
  <c r="HD1" i="9"/>
  <c r="HC1" i="9"/>
  <c r="HB1" i="9"/>
  <c r="HA1" i="9"/>
  <c r="GZ1" i="9"/>
  <c r="GY1" i="9"/>
  <c r="GX1" i="9"/>
  <c r="GW1" i="9"/>
  <c r="GV1" i="9"/>
  <c r="GU1" i="9"/>
  <c r="GT1" i="9"/>
  <c r="GS1" i="9"/>
  <c r="GR1" i="9"/>
  <c r="GQ1" i="9"/>
  <c r="GP1" i="9"/>
  <c r="GO1" i="9"/>
  <c r="GN1" i="9"/>
  <c r="GM1" i="9"/>
  <c r="GL1" i="9"/>
  <c r="GK1" i="9"/>
  <c r="GJ1" i="9"/>
  <c r="GI1" i="9"/>
  <c r="GH1" i="9"/>
  <c r="GG1" i="9"/>
  <c r="GF1" i="9"/>
  <c r="GE1" i="9"/>
  <c r="GD1" i="9"/>
  <c r="GC1" i="9"/>
  <c r="GB1" i="9"/>
  <c r="GA1" i="9"/>
  <c r="FZ1" i="9"/>
  <c r="FY1" i="9"/>
  <c r="FX1" i="9"/>
  <c r="FW1" i="9"/>
  <c r="FV1" i="9"/>
  <c r="FU1" i="9"/>
  <c r="FT1" i="9"/>
  <c r="FS1" i="9"/>
  <c r="FR1" i="9"/>
  <c r="FQ1" i="9"/>
  <c r="FP1" i="9"/>
  <c r="FO1" i="9"/>
  <c r="FN1" i="9"/>
  <c r="FM1" i="9"/>
  <c r="FL1" i="9"/>
  <c r="FK1" i="9"/>
  <c r="FJ1" i="9"/>
  <c r="FI1" i="9"/>
  <c r="FH1" i="9"/>
  <c r="FG1" i="9"/>
  <c r="FF1" i="9"/>
  <c r="FE1" i="9"/>
  <c r="FD1" i="9"/>
  <c r="FC1" i="9"/>
  <c r="FB1" i="9"/>
  <c r="FA1" i="9"/>
  <c r="EZ1" i="9"/>
  <c r="EY1" i="9"/>
  <c r="EX1" i="9"/>
  <c r="EW1" i="9"/>
  <c r="EV1" i="9"/>
  <c r="EU1" i="9"/>
  <c r="ET1" i="9"/>
  <c r="ES1" i="9"/>
  <c r="ER1" i="9"/>
  <c r="EQ1" i="9"/>
  <c r="EP1" i="9"/>
  <c r="EO1" i="9"/>
  <c r="EN1" i="9"/>
  <c r="EM1" i="9"/>
  <c r="EL1" i="9"/>
  <c r="EK1" i="9"/>
  <c r="EJ1" i="9"/>
  <c r="EI1" i="9"/>
  <c r="EH1" i="9"/>
  <c r="EG1" i="9"/>
  <c r="EF1" i="9"/>
  <c r="EE1" i="9"/>
  <c r="ED1" i="9"/>
  <c r="EC1" i="9"/>
  <c r="EB1" i="9"/>
  <c r="EA1" i="9"/>
  <c r="DZ1" i="9"/>
  <c r="DY1" i="9"/>
  <c r="DX1" i="9"/>
  <c r="DW1" i="9"/>
  <c r="DV1" i="9"/>
  <c r="DU1" i="9"/>
  <c r="DT1" i="9"/>
  <c r="DS1" i="9"/>
  <c r="DR1" i="9"/>
  <c r="DQ1" i="9"/>
  <c r="DP1" i="9"/>
  <c r="DO1" i="9"/>
  <c r="DN1" i="9"/>
  <c r="DM1" i="9"/>
  <c r="DL1" i="9"/>
  <c r="DK1" i="9"/>
  <c r="DJ1" i="9"/>
  <c r="DI1" i="9"/>
  <c r="DH1" i="9"/>
  <c r="DG1" i="9"/>
  <c r="DF1" i="9"/>
  <c r="DE1" i="9"/>
  <c r="DD1" i="9"/>
  <c r="DC1" i="9"/>
  <c r="DB1" i="9"/>
  <c r="DA1" i="9"/>
  <c r="CZ1" i="9"/>
  <c r="CY1" i="9"/>
  <c r="CX1" i="9"/>
  <c r="CW1" i="9"/>
  <c r="CV1" i="9"/>
  <c r="CU1" i="9"/>
  <c r="CT1" i="9"/>
  <c r="CS1" i="9"/>
  <c r="CR1" i="9"/>
  <c r="CQ1" i="9"/>
  <c r="CP1" i="9"/>
  <c r="CO1" i="9"/>
  <c r="CN1" i="9"/>
  <c r="CM1" i="9"/>
  <c r="CL1" i="9"/>
  <c r="CK1" i="9"/>
  <c r="CJ1" i="9"/>
  <c r="CI1" i="9"/>
  <c r="CH1" i="9"/>
  <c r="CG1" i="9"/>
  <c r="CF1" i="9"/>
  <c r="CE1" i="9"/>
  <c r="CD1" i="9"/>
  <c r="CC1" i="9"/>
  <c r="CB1" i="9"/>
  <c r="CA1" i="9"/>
  <c r="BZ1" i="9"/>
  <c r="BY1" i="9"/>
  <c r="BX1" i="9"/>
  <c r="BW1" i="9"/>
  <c r="BV1" i="9"/>
  <c r="BU1" i="9"/>
  <c r="BT1" i="9"/>
  <c r="BS1" i="9"/>
  <c r="BR1" i="9"/>
  <c r="BQ1" i="9"/>
  <c r="BP1" i="9"/>
  <c r="BO1" i="9"/>
  <c r="BN1" i="9"/>
  <c r="BM1" i="9"/>
  <c r="BL1" i="9"/>
  <c r="BK1" i="9"/>
  <c r="BJ1" i="9"/>
  <c r="BI1" i="9"/>
  <c r="BH1" i="9"/>
  <c r="BG1" i="9"/>
  <c r="BF1" i="9"/>
  <c r="BE1" i="9"/>
  <c r="BD1" i="9"/>
  <c r="BC1" i="9"/>
  <c r="BB1" i="9"/>
  <c r="BA1" i="9"/>
  <c r="AZ1" i="9"/>
  <c r="AY1" i="9"/>
  <c r="AX1" i="9"/>
  <c r="AW1" i="9"/>
  <c r="AV1" i="9"/>
  <c r="AU1" i="9"/>
  <c r="AT1" i="9"/>
  <c r="AS1" i="9"/>
  <c r="AR1" i="9"/>
  <c r="AQ1" i="9"/>
  <c r="AP1" i="9"/>
  <c r="AO1" i="9"/>
  <c r="AN1" i="9"/>
  <c r="AM1" i="9"/>
  <c r="AL1" i="9"/>
  <c r="AK1" i="9"/>
  <c r="AJ1" i="9"/>
  <c r="AI1" i="9"/>
  <c r="AH1" i="9"/>
  <c r="AG1" i="9"/>
  <c r="AF1" i="9"/>
  <c r="AE1" i="9"/>
  <c r="AD1" i="9"/>
  <c r="AC1" i="9"/>
  <c r="AB1" i="9"/>
  <c r="AA1" i="9"/>
  <c r="Z1" i="9"/>
  <c r="Y1" i="9"/>
  <c r="X1" i="9"/>
  <c r="W1" i="9"/>
  <c r="V1" i="9"/>
  <c r="U1" i="9"/>
  <c r="T1" i="9"/>
  <c r="S1" i="9"/>
  <c r="R1" i="9"/>
  <c r="Q1" i="9"/>
  <c r="P1" i="9"/>
  <c r="O1" i="9"/>
  <c r="N1" i="9"/>
  <c r="M1" i="9"/>
  <c r="L1" i="9"/>
  <c r="K1" i="9"/>
  <c r="J1" i="9"/>
  <c r="I1" i="9"/>
  <c r="H1" i="9"/>
  <c r="G1" i="9"/>
  <c r="F1" i="9"/>
  <c r="E1" i="9"/>
  <c r="D1" i="9"/>
  <c r="C1" i="9"/>
  <c r="B1" i="9"/>
  <c r="A1" i="9"/>
  <c r="J2" i="12" l="1"/>
  <c r="J10" i="12" l="1"/>
  <c r="J16" i="12"/>
  <c r="J26" i="12"/>
  <c r="J37" i="12"/>
  <c r="J47" i="12"/>
  <c r="J55" i="12"/>
  <c r="J63" i="12"/>
  <c r="J71" i="12"/>
  <c r="J79" i="12"/>
  <c r="J87" i="12"/>
  <c r="J9" i="12"/>
  <c r="J20" i="12"/>
  <c r="J34" i="12"/>
  <c r="J48" i="12"/>
  <c r="J59" i="12"/>
  <c r="J68" i="12"/>
  <c r="J80" i="12"/>
  <c r="J92" i="12"/>
  <c r="J12" i="12"/>
  <c r="J38" i="12"/>
  <c r="J60" i="12"/>
  <c r="J13" i="12"/>
  <c r="J29" i="12"/>
  <c r="J52" i="12"/>
  <c r="J75" i="12"/>
  <c r="J67" i="12"/>
  <c r="J21" i="12"/>
  <c r="J51" i="12"/>
  <c r="J72" i="12"/>
  <c r="J83" i="12"/>
  <c r="J43" i="12"/>
  <c r="J64" i="12"/>
  <c r="J84" i="12"/>
  <c r="J33" i="12"/>
  <c r="J17" i="12"/>
  <c r="J44" i="12"/>
  <c r="J56" i="12"/>
  <c r="J76" i="12"/>
  <c r="J88" i="12"/>
  <c r="J86" i="12"/>
  <c r="J70" i="12"/>
  <c r="J54" i="12"/>
  <c r="J36" i="12"/>
  <c r="J15" i="12"/>
  <c r="J81" i="12"/>
  <c r="J65" i="12"/>
  <c r="J49" i="12"/>
  <c r="J30" i="12"/>
  <c r="J85" i="12"/>
  <c r="J53" i="12"/>
  <c r="J14" i="12"/>
  <c r="J82" i="12"/>
  <c r="J66" i="12"/>
  <c r="J50" i="12"/>
  <c r="J31" i="12"/>
  <c r="J11" i="12"/>
  <c r="J77" i="12"/>
  <c r="J61" i="12"/>
  <c r="J45" i="12"/>
  <c r="J24" i="12"/>
  <c r="J90" i="12"/>
  <c r="J78" i="12"/>
  <c r="J62" i="12"/>
  <c r="J46" i="12"/>
  <c r="J25" i="12"/>
  <c r="J89" i="12"/>
  <c r="J73" i="12"/>
  <c r="J57" i="12"/>
  <c r="J41" i="12"/>
  <c r="J18" i="12"/>
  <c r="J74" i="12"/>
  <c r="J58" i="12"/>
  <c r="J42" i="12"/>
  <c r="J19" i="12"/>
  <c r="J69" i="12"/>
  <c r="J35" i="12"/>
  <c r="E8" i="16" l="1"/>
  <c r="E8" i="13"/>
  <c r="N8" i="13" s="1"/>
  <c r="E7" i="12"/>
  <c r="F7" i="12" s="1"/>
  <c r="E7" i="11"/>
  <c r="F7" i="11" s="1"/>
  <c r="G7" i="11" l="1"/>
  <c r="W8" i="13"/>
  <c r="AB2" i="13" l="1"/>
  <c r="BQ2" i="16"/>
  <c r="BM2" i="16"/>
  <c r="BI2" i="16"/>
  <c r="BE2" i="16"/>
  <c r="BA2" i="16"/>
  <c r="AW2" i="16"/>
  <c r="AS2" i="16"/>
  <c r="AO2" i="16"/>
  <c r="AK2" i="16"/>
  <c r="AG2" i="16"/>
  <c r="AC2" i="16"/>
  <c r="Y2" i="16"/>
  <c r="U2" i="16"/>
  <c r="Q2" i="16"/>
  <c r="M2" i="16"/>
  <c r="I2" i="16"/>
  <c r="BP2" i="16"/>
  <c r="BL2" i="16"/>
  <c r="AZ2" i="16"/>
  <c r="AR2" i="16"/>
  <c r="AF2" i="16"/>
  <c r="T2" i="16"/>
  <c r="H2" i="16"/>
  <c r="BO2" i="16"/>
  <c r="BK2" i="16"/>
  <c r="BG2" i="16"/>
  <c r="BC2" i="16"/>
  <c r="AY2" i="16"/>
  <c r="AU2" i="16"/>
  <c r="AQ2" i="16"/>
  <c r="AM2" i="16"/>
  <c r="AI2" i="16"/>
  <c r="AE2" i="16"/>
  <c r="AA2" i="16"/>
  <c r="W2" i="16"/>
  <c r="S2" i="16"/>
  <c r="O2" i="16"/>
  <c r="K2" i="16"/>
  <c r="G2" i="16"/>
  <c r="BN2" i="16"/>
  <c r="BJ2" i="16"/>
  <c r="BF2" i="16"/>
  <c r="BB2" i="16"/>
  <c r="AX2" i="16"/>
  <c r="AT2" i="16"/>
  <c r="AP2" i="16"/>
  <c r="AL2" i="16"/>
  <c r="AH2" i="16"/>
  <c r="AD2" i="16"/>
  <c r="Z2" i="16"/>
  <c r="V2" i="16"/>
  <c r="R2" i="16"/>
  <c r="N2" i="16"/>
  <c r="J2" i="16"/>
  <c r="F2" i="16"/>
  <c r="BH2" i="16"/>
  <c r="BD2" i="16"/>
  <c r="AV2" i="16"/>
  <c r="AN2" i="16"/>
  <c r="AJ2" i="16"/>
  <c r="AB2" i="16"/>
  <c r="X2" i="16"/>
  <c r="P2" i="16"/>
  <c r="L2" i="16"/>
  <c r="E2" i="16"/>
  <c r="N2" i="13"/>
  <c r="W2" i="13"/>
  <c r="Z2" i="13"/>
  <c r="U2" i="13"/>
  <c r="Q2" i="13"/>
  <c r="L2" i="13"/>
  <c r="H2" i="13"/>
  <c r="X2" i="13"/>
  <c r="S2" i="13"/>
  <c r="O2" i="13"/>
  <c r="J2" i="13"/>
  <c r="F2" i="13"/>
  <c r="Y2" i="13"/>
  <c r="P2" i="13"/>
  <c r="G2" i="13"/>
  <c r="AC2" i="13"/>
  <c r="T2" i="13"/>
  <c r="K2" i="13"/>
  <c r="M2" i="13"/>
  <c r="V2" i="13"/>
  <c r="L2" i="12"/>
  <c r="H2" i="12"/>
  <c r="M2" i="11"/>
  <c r="I2" i="11"/>
  <c r="E2" i="11"/>
  <c r="R2" i="13"/>
  <c r="AA2" i="13"/>
  <c r="G2" i="12"/>
  <c r="H2" i="11"/>
  <c r="I2" i="13"/>
  <c r="K2" i="12"/>
  <c r="L2" i="11"/>
  <c r="G2" i="11"/>
  <c r="E2" i="13"/>
  <c r="K2" i="11"/>
  <c r="F2" i="11"/>
  <c r="I2" i="12"/>
  <c r="J2" i="11"/>
  <c r="F2" i="12"/>
  <c r="E2" i="12"/>
  <c r="E89" i="12" s="1"/>
  <c r="I89" i="12" l="1"/>
  <c r="I85" i="12"/>
  <c r="I81" i="12"/>
  <c r="I77" i="12"/>
  <c r="I73" i="12"/>
  <c r="I69" i="12"/>
  <c r="I65" i="12"/>
  <c r="I61" i="12"/>
  <c r="I57" i="12"/>
  <c r="I53" i="12"/>
  <c r="I49" i="12"/>
  <c r="I45" i="12"/>
  <c r="I41" i="12"/>
  <c r="I35" i="12"/>
  <c r="I30" i="12"/>
  <c r="I24" i="12"/>
  <c r="I18" i="12"/>
  <c r="I14" i="12"/>
  <c r="I10" i="12"/>
  <c r="I87" i="12"/>
  <c r="I80" i="12"/>
  <c r="I78" i="12"/>
  <c r="I71" i="12"/>
  <c r="I90" i="12"/>
  <c r="I83" i="12"/>
  <c r="I76" i="12"/>
  <c r="I74" i="12"/>
  <c r="I67" i="12"/>
  <c r="I60" i="12"/>
  <c r="I58" i="12"/>
  <c r="I51" i="12"/>
  <c r="I44" i="12"/>
  <c r="I42" i="12"/>
  <c r="I33" i="12"/>
  <c r="I21" i="12"/>
  <c r="I19" i="12"/>
  <c r="I12" i="12"/>
  <c r="I88" i="12"/>
  <c r="I86" i="12"/>
  <c r="I79" i="12"/>
  <c r="I72" i="12"/>
  <c r="I70" i="12"/>
  <c r="I63" i="12"/>
  <c r="I56" i="12"/>
  <c r="I54" i="12"/>
  <c r="I47" i="12"/>
  <c r="I38" i="12"/>
  <c r="I36" i="12"/>
  <c r="I26" i="12"/>
  <c r="I17" i="12"/>
  <c r="I15" i="12"/>
  <c r="I66" i="12"/>
  <c r="I62" i="12"/>
  <c r="I55" i="12"/>
  <c r="I48" i="12"/>
  <c r="I25" i="12"/>
  <c r="I16" i="12"/>
  <c r="I9" i="12"/>
  <c r="I50" i="12"/>
  <c r="I43" i="12"/>
  <c r="I34" i="12"/>
  <c r="I11" i="12"/>
  <c r="I92" i="12"/>
  <c r="I84" i="12"/>
  <c r="I64" i="12"/>
  <c r="I46" i="12"/>
  <c r="I37" i="12"/>
  <c r="I29" i="12"/>
  <c r="I82" i="12"/>
  <c r="I75" i="12"/>
  <c r="I68" i="12"/>
  <c r="I59" i="12"/>
  <c r="I52" i="12"/>
  <c r="I31" i="12"/>
  <c r="I20" i="12"/>
  <c r="I13" i="12"/>
  <c r="Y89" i="13"/>
  <c r="Y85" i="13"/>
  <c r="Y81" i="13"/>
  <c r="Y77" i="13"/>
  <c r="Y73" i="13"/>
  <c r="Y69" i="13"/>
  <c r="Y65" i="13"/>
  <c r="Y61" i="13"/>
  <c r="Y57" i="13"/>
  <c r="Y53" i="13"/>
  <c r="Y49" i="13"/>
  <c r="Y45" i="13"/>
  <c r="Y39" i="13"/>
  <c r="Y35" i="13"/>
  <c r="Y30" i="13"/>
  <c r="Y22" i="13"/>
  <c r="Y18" i="13"/>
  <c r="Y14" i="13"/>
  <c r="Y10" i="13"/>
  <c r="Y88" i="13"/>
  <c r="Y86" i="13"/>
  <c r="Y79" i="13"/>
  <c r="Y72" i="13"/>
  <c r="Y70" i="13"/>
  <c r="Y63" i="13"/>
  <c r="Y56" i="13"/>
  <c r="Y54" i="13"/>
  <c r="Y47" i="13"/>
  <c r="Y38" i="13"/>
  <c r="Y36" i="13"/>
  <c r="Y26" i="13"/>
  <c r="Y17" i="13"/>
  <c r="Y15" i="13"/>
  <c r="Y91" i="13"/>
  <c r="Y84" i="13"/>
  <c r="Y82" i="13"/>
  <c r="Y75" i="13"/>
  <c r="Y68" i="13"/>
  <c r="Y66" i="13"/>
  <c r="Y59" i="13"/>
  <c r="Y52" i="13"/>
  <c r="Y50" i="13"/>
  <c r="Y43" i="13"/>
  <c r="Y34" i="13"/>
  <c r="Y31" i="13"/>
  <c r="Y20" i="13"/>
  <c r="Y13" i="13"/>
  <c r="Y11" i="13"/>
  <c r="Y87" i="13"/>
  <c r="Y80" i="13"/>
  <c r="Y78" i="13"/>
  <c r="Y71" i="13"/>
  <c r="Y64" i="13"/>
  <c r="Y62" i="13"/>
  <c r="Y55" i="13"/>
  <c r="Y48" i="13"/>
  <c r="Y46" i="13"/>
  <c r="Y37" i="13"/>
  <c r="Y27" i="13"/>
  <c r="Y25" i="13"/>
  <c r="Y16" i="13"/>
  <c r="Y74" i="13"/>
  <c r="Y67" i="13"/>
  <c r="Y60" i="13"/>
  <c r="Y58" i="13"/>
  <c r="Y51" i="13"/>
  <c r="Y44" i="13"/>
  <c r="Y93" i="13"/>
  <c r="Y42" i="13"/>
  <c r="Y32" i="13"/>
  <c r="Y21" i="13"/>
  <c r="Y90" i="13"/>
  <c r="Y83" i="13"/>
  <c r="Y76" i="13"/>
  <c r="Y19" i="13"/>
  <c r="Y12" i="13"/>
  <c r="AD89" i="16"/>
  <c r="AD85" i="16"/>
  <c r="AD81" i="16"/>
  <c r="AD77" i="16"/>
  <c r="AD73" i="16"/>
  <c r="AD69" i="16"/>
  <c r="AD65" i="16"/>
  <c r="AD61" i="16"/>
  <c r="AD57" i="16"/>
  <c r="AD53" i="16"/>
  <c r="AD49" i="16"/>
  <c r="AD45" i="16"/>
  <c r="AD41" i="16"/>
  <c r="AD35" i="16"/>
  <c r="AD30" i="16"/>
  <c r="AD24" i="16"/>
  <c r="AD19" i="16"/>
  <c r="AD15" i="16"/>
  <c r="AD11" i="16"/>
  <c r="AD92" i="16"/>
  <c r="AD87" i="16"/>
  <c r="AD83" i="16"/>
  <c r="AD79" i="16"/>
  <c r="AD75" i="16"/>
  <c r="AD71" i="16"/>
  <c r="AD67" i="16"/>
  <c r="AD84" i="16"/>
  <c r="AD76" i="16"/>
  <c r="AD68" i="16"/>
  <c r="AD64" i="16"/>
  <c r="AD62" i="16"/>
  <c r="AD55" i="16"/>
  <c r="AD48" i="16"/>
  <c r="AD46" i="16"/>
  <c r="AD37" i="16"/>
  <c r="AD29" i="16"/>
  <c r="AD25" i="16"/>
  <c r="AD17" i="16"/>
  <c r="AD10" i="16"/>
  <c r="AD86" i="16"/>
  <c r="AD78" i="16"/>
  <c r="AD70" i="16"/>
  <c r="AD60" i="16"/>
  <c r="AD58" i="16"/>
  <c r="AD51" i="16"/>
  <c r="AD44" i="16"/>
  <c r="AD42" i="16"/>
  <c r="AD33" i="16"/>
  <c r="AD22" i="16"/>
  <c r="AD20" i="16"/>
  <c r="AD13" i="16"/>
  <c r="AD88" i="16"/>
  <c r="AD80" i="16"/>
  <c r="AD72" i="16"/>
  <c r="AD63" i="16"/>
  <c r="AD56" i="16"/>
  <c r="AD54" i="16"/>
  <c r="AD47" i="16"/>
  <c r="AD38" i="16"/>
  <c r="AD36" i="16"/>
  <c r="AD26" i="16"/>
  <c r="AD18" i="16"/>
  <c r="AD16" i="16"/>
  <c r="AD66" i="16"/>
  <c r="AD59" i="16"/>
  <c r="AD52" i="16"/>
  <c r="AD74" i="16"/>
  <c r="AD50" i="16"/>
  <c r="AD43" i="16"/>
  <c r="AD34" i="16"/>
  <c r="AD82" i="16"/>
  <c r="AD31" i="16"/>
  <c r="AD21" i="16"/>
  <c r="AD14" i="16"/>
  <c r="AD12" i="16"/>
  <c r="AD90" i="16"/>
  <c r="AE90" i="16"/>
  <c r="AE86" i="16"/>
  <c r="AE82" i="16"/>
  <c r="AE78" i="16"/>
  <c r="AE74" i="16"/>
  <c r="AE70" i="16"/>
  <c r="AE66" i="16"/>
  <c r="AE62" i="16"/>
  <c r="AE58" i="16"/>
  <c r="AE54" i="16"/>
  <c r="AE50" i="16"/>
  <c r="AE46" i="16"/>
  <c r="AE42" i="16"/>
  <c r="AE36" i="16"/>
  <c r="AE31" i="16"/>
  <c r="AE25" i="16"/>
  <c r="AE20" i="16"/>
  <c r="AE16" i="16"/>
  <c r="AE12" i="16"/>
  <c r="AE88" i="16"/>
  <c r="AE84" i="16"/>
  <c r="AE80" i="16"/>
  <c r="AE76" i="16"/>
  <c r="AE72" i="16"/>
  <c r="AE68" i="16"/>
  <c r="AE89" i="16"/>
  <c r="AE81" i="16"/>
  <c r="AE73" i="16"/>
  <c r="AE60" i="16"/>
  <c r="AE53" i="16"/>
  <c r="AE51" i="16"/>
  <c r="AE44" i="16"/>
  <c r="AE35" i="16"/>
  <c r="AE33" i="16"/>
  <c r="AE22" i="16"/>
  <c r="AE15" i="16"/>
  <c r="AE13" i="16"/>
  <c r="AE92" i="16"/>
  <c r="AE83" i="16"/>
  <c r="AE75" i="16"/>
  <c r="AE67" i="16"/>
  <c r="AE65" i="16"/>
  <c r="AE63" i="16"/>
  <c r="AE56" i="16"/>
  <c r="AE49" i="16"/>
  <c r="AE47" i="16"/>
  <c r="AE38" i="16"/>
  <c r="AE30" i="16"/>
  <c r="AE26" i="16"/>
  <c r="AE18" i="16"/>
  <c r="AE11" i="16"/>
  <c r="AE85" i="16"/>
  <c r="AE77" i="16"/>
  <c r="AE69" i="16"/>
  <c r="AE61" i="16"/>
  <c r="AE59" i="16"/>
  <c r="AE52" i="16"/>
  <c r="AE45" i="16"/>
  <c r="AE43" i="16"/>
  <c r="AE34" i="16"/>
  <c r="AE24" i="16"/>
  <c r="AE21" i="16"/>
  <c r="AE14" i="16"/>
  <c r="AE87" i="16"/>
  <c r="AE17" i="16"/>
  <c r="AE10" i="16"/>
  <c r="AE64" i="16"/>
  <c r="AE57" i="16"/>
  <c r="AE71" i="16"/>
  <c r="AE55" i="16"/>
  <c r="AE48" i="16"/>
  <c r="AE41" i="16"/>
  <c r="AE79" i="16"/>
  <c r="AE37" i="16"/>
  <c r="AE29" i="16"/>
  <c r="AE19" i="16"/>
  <c r="F93" i="13"/>
  <c r="F88" i="13"/>
  <c r="F84" i="13"/>
  <c r="F80" i="13"/>
  <c r="F76" i="13"/>
  <c r="F72" i="13"/>
  <c r="F68" i="13"/>
  <c r="F64" i="13"/>
  <c r="F60" i="13"/>
  <c r="F56" i="13"/>
  <c r="F52" i="13"/>
  <c r="F48" i="13"/>
  <c r="F44" i="13"/>
  <c r="F38" i="13"/>
  <c r="F34" i="13"/>
  <c r="F27" i="13"/>
  <c r="F21" i="13"/>
  <c r="F17" i="13"/>
  <c r="F13" i="13"/>
  <c r="F91" i="13"/>
  <c r="F89" i="13"/>
  <c r="F82" i="13"/>
  <c r="F75" i="13"/>
  <c r="F73" i="13"/>
  <c r="F66" i="13"/>
  <c r="F59" i="13"/>
  <c r="F57" i="13"/>
  <c r="F50" i="13"/>
  <c r="F43" i="13"/>
  <c r="F39" i="13"/>
  <c r="F31" i="13"/>
  <c r="F20" i="13"/>
  <c r="F18" i="13"/>
  <c r="F11" i="13"/>
  <c r="F87" i="13"/>
  <c r="F85" i="13"/>
  <c r="F78" i="13"/>
  <c r="F71" i="13"/>
  <c r="F69" i="13"/>
  <c r="F62" i="13"/>
  <c r="F55" i="13"/>
  <c r="F53" i="13"/>
  <c r="F46" i="13"/>
  <c r="F37" i="13"/>
  <c r="F35" i="13"/>
  <c r="F25" i="13"/>
  <c r="F16" i="13"/>
  <c r="F14" i="13"/>
  <c r="F90" i="13"/>
  <c r="F83" i="13"/>
  <c r="F81" i="13"/>
  <c r="F74" i="13"/>
  <c r="F67" i="13"/>
  <c r="F65" i="13"/>
  <c r="F58" i="13"/>
  <c r="F51" i="13"/>
  <c r="F49" i="13"/>
  <c r="F42" i="13"/>
  <c r="F32" i="13"/>
  <c r="F30" i="13"/>
  <c r="F19" i="13"/>
  <c r="F12" i="13"/>
  <c r="F10" i="13"/>
  <c r="F77" i="13"/>
  <c r="F70" i="13"/>
  <c r="F63" i="13"/>
  <c r="F61" i="13"/>
  <c r="F54" i="13"/>
  <c r="F47" i="13"/>
  <c r="F45" i="13"/>
  <c r="F36" i="13"/>
  <c r="F26" i="13"/>
  <c r="F86" i="13"/>
  <c r="F79" i="13"/>
  <c r="F22" i="13"/>
  <c r="F15" i="13"/>
  <c r="S89" i="13"/>
  <c r="S85" i="13"/>
  <c r="S81" i="13"/>
  <c r="S77" i="13"/>
  <c r="S73" i="13"/>
  <c r="S69" i="13"/>
  <c r="S65" i="13"/>
  <c r="S61" i="13"/>
  <c r="S57" i="13"/>
  <c r="S53" i="13"/>
  <c r="S49" i="13"/>
  <c r="S45" i="13"/>
  <c r="S39" i="13"/>
  <c r="S35" i="13"/>
  <c r="S30" i="13"/>
  <c r="S22" i="13"/>
  <c r="S18" i="13"/>
  <c r="S14" i="13"/>
  <c r="S10" i="13"/>
  <c r="S88" i="13"/>
  <c r="S83" i="13"/>
  <c r="S78" i="13"/>
  <c r="S72" i="13"/>
  <c r="S67" i="13"/>
  <c r="S62" i="13"/>
  <c r="S56" i="13"/>
  <c r="S51" i="13"/>
  <c r="S46" i="13"/>
  <c r="S38" i="13"/>
  <c r="S32" i="13"/>
  <c r="S25" i="13"/>
  <c r="S17" i="13"/>
  <c r="S12" i="13"/>
  <c r="S87" i="13"/>
  <c r="S82" i="13"/>
  <c r="S76" i="13"/>
  <c r="S66" i="13"/>
  <c r="S50" i="13"/>
  <c r="S37" i="13"/>
  <c r="S31" i="13"/>
  <c r="S16" i="13"/>
  <c r="S11" i="13"/>
  <c r="S91" i="13"/>
  <c r="S70" i="13"/>
  <c r="S59" i="13"/>
  <c r="S48" i="13"/>
  <c r="S27" i="13"/>
  <c r="S15" i="13"/>
  <c r="S84" i="13"/>
  <c r="S74" i="13"/>
  <c r="S47" i="13"/>
  <c r="S19" i="13"/>
  <c r="S93" i="13"/>
  <c r="S71" i="13"/>
  <c r="S60" i="13"/>
  <c r="S55" i="13"/>
  <c r="S44" i="13"/>
  <c r="S21" i="13"/>
  <c r="S86" i="13"/>
  <c r="S80" i="13"/>
  <c r="S75" i="13"/>
  <c r="S64" i="13"/>
  <c r="S54" i="13"/>
  <c r="S43" i="13"/>
  <c r="S36" i="13"/>
  <c r="S20" i="13"/>
  <c r="S63" i="13"/>
  <c r="S26" i="13"/>
  <c r="S90" i="13"/>
  <c r="S79" i="13"/>
  <c r="S68" i="13"/>
  <c r="S58" i="13"/>
  <c r="S52" i="13"/>
  <c r="S42" i="13"/>
  <c r="S34" i="13"/>
  <c r="S13" i="13"/>
  <c r="N92" i="16"/>
  <c r="N87" i="16"/>
  <c r="N83" i="16"/>
  <c r="N79" i="16"/>
  <c r="N75" i="16"/>
  <c r="N71" i="16"/>
  <c r="N67" i="16"/>
  <c r="N63" i="16"/>
  <c r="N59" i="16"/>
  <c r="N55" i="16"/>
  <c r="N51" i="16"/>
  <c r="N47" i="16"/>
  <c r="N43" i="16"/>
  <c r="N37" i="16"/>
  <c r="N33" i="16"/>
  <c r="N26" i="16"/>
  <c r="N21" i="16"/>
  <c r="N17" i="16"/>
  <c r="N13" i="16"/>
  <c r="N88" i="16"/>
  <c r="N84" i="16"/>
  <c r="N80" i="16"/>
  <c r="N76" i="16"/>
  <c r="N72" i="16"/>
  <c r="N68" i="16"/>
  <c r="N64" i="16"/>
  <c r="N60" i="16"/>
  <c r="N56" i="16"/>
  <c r="N52" i="16"/>
  <c r="N48" i="16"/>
  <c r="N44" i="16"/>
  <c r="N38" i="16"/>
  <c r="N34" i="16"/>
  <c r="N29" i="16"/>
  <c r="N22" i="16"/>
  <c r="N18" i="16"/>
  <c r="N14" i="16"/>
  <c r="N10" i="16"/>
  <c r="N89" i="16"/>
  <c r="N85" i="16"/>
  <c r="N81" i="16"/>
  <c r="N77" i="16"/>
  <c r="N73" i="16"/>
  <c r="N69" i="16"/>
  <c r="N65" i="16"/>
  <c r="N61" i="16"/>
  <c r="N57" i="16"/>
  <c r="N53" i="16"/>
  <c r="N49" i="16"/>
  <c r="N45" i="16"/>
  <c r="N41" i="16"/>
  <c r="N35" i="16"/>
  <c r="N30" i="16"/>
  <c r="N24" i="16"/>
  <c r="N19" i="16"/>
  <c r="N82" i="16"/>
  <c r="N66" i="16"/>
  <c r="N50" i="16"/>
  <c r="N31" i="16"/>
  <c r="N15" i="16"/>
  <c r="N86" i="16"/>
  <c r="N70" i="16"/>
  <c r="N54" i="16"/>
  <c r="N36" i="16"/>
  <c r="N12" i="16"/>
  <c r="N90" i="16"/>
  <c r="N74" i="16"/>
  <c r="N58" i="16"/>
  <c r="N42" i="16"/>
  <c r="N20" i="16"/>
  <c r="N11" i="16"/>
  <c r="N62" i="16"/>
  <c r="N16" i="16"/>
  <c r="N78" i="16"/>
  <c r="N25" i="16"/>
  <c r="N46" i="16"/>
  <c r="O88" i="16"/>
  <c r="O84" i="16"/>
  <c r="O80" i="16"/>
  <c r="O76" i="16"/>
  <c r="O72" i="16"/>
  <c r="O68" i="16"/>
  <c r="O64" i="16"/>
  <c r="O60" i="16"/>
  <c r="O56" i="16"/>
  <c r="O52" i="16"/>
  <c r="O48" i="16"/>
  <c r="O44" i="16"/>
  <c r="O38" i="16"/>
  <c r="O34" i="16"/>
  <c r="O29" i="16"/>
  <c r="O22" i="16"/>
  <c r="O18" i="16"/>
  <c r="O14" i="16"/>
  <c r="O10" i="16"/>
  <c r="O89" i="16"/>
  <c r="O85" i="16"/>
  <c r="O81" i="16"/>
  <c r="O77" i="16"/>
  <c r="O73" i="16"/>
  <c r="O69" i="16"/>
  <c r="O65" i="16"/>
  <c r="O61" i="16"/>
  <c r="O57" i="16"/>
  <c r="O53" i="16"/>
  <c r="O49" i="16"/>
  <c r="O45" i="16"/>
  <c r="O41" i="16"/>
  <c r="O35" i="16"/>
  <c r="O30" i="16"/>
  <c r="O24" i="16"/>
  <c r="O19" i="16"/>
  <c r="O15" i="16"/>
  <c r="O11" i="16"/>
  <c r="O90" i="16"/>
  <c r="O86" i="16"/>
  <c r="O82" i="16"/>
  <c r="O78" i="16"/>
  <c r="O74" i="16"/>
  <c r="O70" i="16"/>
  <c r="O66" i="16"/>
  <c r="O62" i="16"/>
  <c r="O58" i="16"/>
  <c r="O54" i="16"/>
  <c r="O50" i="16"/>
  <c r="O46" i="16"/>
  <c r="O42" i="16"/>
  <c r="O36" i="16"/>
  <c r="O31" i="16"/>
  <c r="O25" i="16"/>
  <c r="O20" i="16"/>
  <c r="O87" i="16"/>
  <c r="O71" i="16"/>
  <c r="O55" i="16"/>
  <c r="O37" i="16"/>
  <c r="O12" i="16"/>
  <c r="O92" i="16"/>
  <c r="O75" i="16"/>
  <c r="O59" i="16"/>
  <c r="O43" i="16"/>
  <c r="O21" i="16"/>
  <c r="O17" i="16"/>
  <c r="O79" i="16"/>
  <c r="O63" i="16"/>
  <c r="O47" i="16"/>
  <c r="O26" i="16"/>
  <c r="O16" i="16"/>
  <c r="O83" i="16"/>
  <c r="O33" i="16"/>
  <c r="O13" i="16"/>
  <c r="O51" i="16"/>
  <c r="O67" i="16"/>
  <c r="BP88" i="16"/>
  <c r="BP84" i="16"/>
  <c r="BP80" i="16"/>
  <c r="BP76" i="16"/>
  <c r="BP72" i="16"/>
  <c r="BP68" i="16"/>
  <c r="BP64" i="16"/>
  <c r="BP60" i="16"/>
  <c r="BP56" i="16"/>
  <c r="BP52" i="16"/>
  <c r="BP48" i="16"/>
  <c r="BP44" i="16"/>
  <c r="BP38" i="16"/>
  <c r="BP34" i="16"/>
  <c r="BP29" i="16"/>
  <c r="BP22" i="16"/>
  <c r="BP18" i="16"/>
  <c r="BP14" i="16"/>
  <c r="BP10" i="16"/>
  <c r="BP90" i="16"/>
  <c r="BP86" i="16"/>
  <c r="BP82" i="16"/>
  <c r="BP78" i="16"/>
  <c r="BP74" i="16"/>
  <c r="BP70" i="16"/>
  <c r="BP66" i="16"/>
  <c r="BP62" i="16"/>
  <c r="BP58" i="16"/>
  <c r="BP54" i="16"/>
  <c r="BP50" i="16"/>
  <c r="BP46" i="16"/>
  <c r="BP42" i="16"/>
  <c r="BP36" i="16"/>
  <c r="BP31" i="16"/>
  <c r="BP25" i="16"/>
  <c r="BP20" i="16"/>
  <c r="BP16" i="16"/>
  <c r="BP12" i="16"/>
  <c r="BP92" i="16"/>
  <c r="BP83" i="16"/>
  <c r="BP75" i="16"/>
  <c r="BP67" i="16"/>
  <c r="BP59" i="16"/>
  <c r="BP51" i="16"/>
  <c r="BP43" i="16"/>
  <c r="BP33" i="16"/>
  <c r="BP21" i="16"/>
  <c r="BP13" i="16"/>
  <c r="BP89" i="16"/>
  <c r="BP81" i="16"/>
  <c r="BP73" i="16"/>
  <c r="BP65" i="16"/>
  <c r="BP57" i="16"/>
  <c r="BP49" i="16"/>
  <c r="BP41" i="16"/>
  <c r="BP30" i="16"/>
  <c r="BP19" i="16"/>
  <c r="BP11" i="16"/>
  <c r="BP87" i="16"/>
  <c r="BP79" i="16"/>
  <c r="BP71" i="16"/>
  <c r="BP63" i="16"/>
  <c r="BP55" i="16"/>
  <c r="BP47" i="16"/>
  <c r="BP37" i="16"/>
  <c r="BP26" i="16"/>
  <c r="BP17" i="16"/>
  <c r="BP85" i="16"/>
  <c r="BP77" i="16"/>
  <c r="BP69" i="16"/>
  <c r="BP61" i="16"/>
  <c r="BP53" i="16"/>
  <c r="BP45" i="16"/>
  <c r="BP35" i="16"/>
  <c r="BP24" i="16"/>
  <c r="BP15" i="16"/>
  <c r="BQ92" i="16"/>
  <c r="BQ87" i="16"/>
  <c r="BQ83" i="16"/>
  <c r="BQ79" i="16"/>
  <c r="BQ75" i="16"/>
  <c r="BQ71" i="16"/>
  <c r="BQ67" i="16"/>
  <c r="BQ63" i="16"/>
  <c r="BQ59" i="16"/>
  <c r="BQ55" i="16"/>
  <c r="BQ51" i="16"/>
  <c r="BQ47" i="16"/>
  <c r="BQ43" i="16"/>
  <c r="BQ37" i="16"/>
  <c r="BQ33" i="16"/>
  <c r="BQ26" i="16"/>
  <c r="BQ21" i="16"/>
  <c r="BQ17" i="16"/>
  <c r="BQ13" i="16"/>
  <c r="BQ89" i="16"/>
  <c r="BQ85" i="16"/>
  <c r="BQ81" i="16"/>
  <c r="BQ77" i="16"/>
  <c r="BQ73" i="16"/>
  <c r="BQ69" i="16"/>
  <c r="BQ65" i="16"/>
  <c r="BQ61" i="16"/>
  <c r="BQ57" i="16"/>
  <c r="BQ53" i="16"/>
  <c r="BQ49" i="16"/>
  <c r="BQ45" i="16"/>
  <c r="BQ41" i="16"/>
  <c r="BQ35" i="16"/>
  <c r="BQ30" i="16"/>
  <c r="BQ24" i="16"/>
  <c r="BQ19" i="16"/>
  <c r="BQ15" i="16"/>
  <c r="BQ11" i="16"/>
  <c r="BQ86" i="16"/>
  <c r="BQ78" i="16"/>
  <c r="BQ70" i="16"/>
  <c r="BQ62" i="16"/>
  <c r="BQ54" i="16"/>
  <c r="BQ46" i="16"/>
  <c r="BQ36" i="16"/>
  <c r="BQ25" i="16"/>
  <c r="BQ16" i="16"/>
  <c r="BQ84" i="16"/>
  <c r="BQ76" i="16"/>
  <c r="BQ68" i="16"/>
  <c r="BQ60" i="16"/>
  <c r="BQ52" i="16"/>
  <c r="BQ44" i="16"/>
  <c r="BQ34" i="16"/>
  <c r="BQ22" i="16"/>
  <c r="BQ14" i="16"/>
  <c r="BQ90" i="16"/>
  <c r="BQ82" i="16"/>
  <c r="BQ74" i="16"/>
  <c r="BQ66" i="16"/>
  <c r="BQ58" i="16"/>
  <c r="BQ50" i="16"/>
  <c r="BQ42" i="16"/>
  <c r="BQ31" i="16"/>
  <c r="BQ20" i="16"/>
  <c r="BQ12" i="16"/>
  <c r="BQ88" i="16"/>
  <c r="BQ80" i="16"/>
  <c r="BQ72" i="16"/>
  <c r="BQ64" i="16"/>
  <c r="BQ56" i="16"/>
  <c r="BQ48" i="16"/>
  <c r="BQ38" i="16"/>
  <c r="BQ29" i="16"/>
  <c r="BQ18" i="16"/>
  <c r="BQ10" i="16"/>
  <c r="G92" i="12"/>
  <c r="G87" i="12"/>
  <c r="G83" i="12"/>
  <c r="G79" i="12"/>
  <c r="G75" i="12"/>
  <c r="G71" i="12"/>
  <c r="G67" i="12"/>
  <c r="G63" i="12"/>
  <c r="G59" i="12"/>
  <c r="G55" i="12"/>
  <c r="G51" i="12"/>
  <c r="G47" i="12"/>
  <c r="G43" i="12"/>
  <c r="G37" i="12"/>
  <c r="G33" i="12"/>
  <c r="G26" i="12"/>
  <c r="G20" i="12"/>
  <c r="G16" i="12"/>
  <c r="G12" i="12"/>
  <c r="G86" i="12"/>
  <c r="G84" i="12"/>
  <c r="G77" i="12"/>
  <c r="G70" i="12"/>
  <c r="G68" i="12"/>
  <c r="G89" i="12"/>
  <c r="G82" i="12"/>
  <c r="G80" i="12"/>
  <c r="G73" i="12"/>
  <c r="G66" i="12"/>
  <c r="G64" i="12"/>
  <c r="G57" i="12"/>
  <c r="G50" i="12"/>
  <c r="G48" i="12"/>
  <c r="G41" i="12"/>
  <c r="G31" i="12"/>
  <c r="G29" i="12"/>
  <c r="G18" i="12"/>
  <c r="G11" i="12"/>
  <c r="G9" i="12"/>
  <c r="G85" i="12"/>
  <c r="G78" i="12"/>
  <c r="G76" i="12"/>
  <c r="G69" i="12"/>
  <c r="G62" i="12"/>
  <c r="G60" i="12"/>
  <c r="G53" i="12"/>
  <c r="G46" i="12"/>
  <c r="G44" i="12"/>
  <c r="G35" i="12"/>
  <c r="G25" i="12"/>
  <c r="G21" i="12"/>
  <c r="G14" i="12"/>
  <c r="G88" i="12"/>
  <c r="G81" i="12"/>
  <c r="G74" i="12"/>
  <c r="G52" i="12"/>
  <c r="G45" i="12"/>
  <c r="G36" i="12"/>
  <c r="G13" i="12"/>
  <c r="G72" i="12"/>
  <c r="G65" i="12"/>
  <c r="G58" i="12"/>
  <c r="G38" i="12"/>
  <c r="G30" i="12"/>
  <c r="G19" i="12"/>
  <c r="G61" i="12"/>
  <c r="G54" i="12"/>
  <c r="G34" i="12"/>
  <c r="G24" i="12"/>
  <c r="G15" i="12"/>
  <c r="G90" i="12"/>
  <c r="G56" i="12"/>
  <c r="G49" i="12"/>
  <c r="G42" i="12"/>
  <c r="G17" i="12"/>
  <c r="G10" i="12"/>
  <c r="X93" i="13"/>
  <c r="X88" i="13"/>
  <c r="X84" i="13"/>
  <c r="X80" i="13"/>
  <c r="X76" i="13"/>
  <c r="X72" i="13"/>
  <c r="X68" i="13"/>
  <c r="X64" i="13"/>
  <c r="X60" i="13"/>
  <c r="X56" i="13"/>
  <c r="X52" i="13"/>
  <c r="X48" i="13"/>
  <c r="X44" i="13"/>
  <c r="X38" i="13"/>
  <c r="X34" i="13"/>
  <c r="X27" i="13"/>
  <c r="X21" i="13"/>
  <c r="X17" i="13"/>
  <c r="X13" i="13"/>
  <c r="X90" i="13"/>
  <c r="X83" i="13"/>
  <c r="X81" i="13"/>
  <c r="X74" i="13"/>
  <c r="X67" i="13"/>
  <c r="X65" i="13"/>
  <c r="X58" i="13"/>
  <c r="X51" i="13"/>
  <c r="X49" i="13"/>
  <c r="X42" i="13"/>
  <c r="X32" i="13"/>
  <c r="X30" i="13"/>
  <c r="X19" i="13"/>
  <c r="X12" i="13"/>
  <c r="X10" i="13"/>
  <c r="X86" i="13"/>
  <c r="X79" i="13"/>
  <c r="X77" i="13"/>
  <c r="X70" i="13"/>
  <c r="X63" i="13"/>
  <c r="X61" i="13"/>
  <c r="X54" i="13"/>
  <c r="X47" i="13"/>
  <c r="X45" i="13"/>
  <c r="X36" i="13"/>
  <c r="X26" i="13"/>
  <c r="X22" i="13"/>
  <c r="X15" i="13"/>
  <c r="X91" i="13"/>
  <c r="X89" i="13"/>
  <c r="X82" i="13"/>
  <c r="X75" i="13"/>
  <c r="X73" i="13"/>
  <c r="X66" i="13"/>
  <c r="X59" i="13"/>
  <c r="X57" i="13"/>
  <c r="X50" i="13"/>
  <c r="X43" i="13"/>
  <c r="X39" i="13"/>
  <c r="X31" i="13"/>
  <c r="X20" i="13"/>
  <c r="X18" i="13"/>
  <c r="X11" i="13"/>
  <c r="X53" i="13"/>
  <c r="X46" i="13"/>
  <c r="X37" i="13"/>
  <c r="X87" i="13"/>
  <c r="X35" i="13"/>
  <c r="X25" i="13"/>
  <c r="X16" i="13"/>
  <c r="X85" i="13"/>
  <c r="X78" i="13"/>
  <c r="X71" i="13"/>
  <c r="X14" i="13"/>
  <c r="X69" i="13"/>
  <c r="X62" i="13"/>
  <c r="X55" i="13"/>
  <c r="K88" i="12"/>
  <c r="K84" i="12"/>
  <c r="K80" i="12"/>
  <c r="K76" i="12"/>
  <c r="K72" i="12"/>
  <c r="K68" i="12"/>
  <c r="K64" i="12"/>
  <c r="K60" i="12"/>
  <c r="K56" i="12"/>
  <c r="K52" i="12"/>
  <c r="K48" i="12"/>
  <c r="K44" i="12"/>
  <c r="K38" i="12"/>
  <c r="K34" i="12"/>
  <c r="K29" i="12"/>
  <c r="K21" i="12"/>
  <c r="K17" i="12"/>
  <c r="K13" i="12"/>
  <c r="K9" i="12"/>
  <c r="K90" i="12"/>
  <c r="K85" i="12"/>
  <c r="K79" i="12"/>
  <c r="K74" i="12"/>
  <c r="K69" i="12"/>
  <c r="K63" i="12"/>
  <c r="K58" i="12"/>
  <c r="K53" i="12"/>
  <c r="K47" i="12"/>
  <c r="K42" i="12"/>
  <c r="K35" i="12"/>
  <c r="K26" i="12"/>
  <c r="K19" i="12"/>
  <c r="K14" i="12"/>
  <c r="K83" i="12"/>
  <c r="K78" i="12"/>
  <c r="K67" i="12"/>
  <c r="K62" i="12"/>
  <c r="K46" i="12"/>
  <c r="K33" i="12"/>
  <c r="K18" i="12"/>
  <c r="K82" i="12"/>
  <c r="K77" i="12"/>
  <c r="K71" i="12"/>
  <c r="K66" i="12"/>
  <c r="K61" i="12"/>
  <c r="K50" i="12"/>
  <c r="K45" i="12"/>
  <c r="K37" i="12"/>
  <c r="K31" i="12"/>
  <c r="K16" i="12"/>
  <c r="K92" i="12"/>
  <c r="K59" i="12"/>
  <c r="K36" i="12"/>
  <c r="K10" i="12"/>
  <c r="K89" i="12"/>
  <c r="K73" i="12"/>
  <c r="K57" i="12"/>
  <c r="K51" i="12"/>
  <c r="K41" i="12"/>
  <c r="K25" i="12"/>
  <c r="K12" i="12"/>
  <c r="K87" i="12"/>
  <c r="K55" i="12"/>
  <c r="K24" i="12"/>
  <c r="K11" i="12"/>
  <c r="K70" i="12"/>
  <c r="K54" i="12"/>
  <c r="K43" i="12"/>
  <c r="K20" i="12"/>
  <c r="K86" i="12"/>
  <c r="K81" i="12"/>
  <c r="K75" i="12"/>
  <c r="K65" i="12"/>
  <c r="K49" i="12"/>
  <c r="K30" i="12"/>
  <c r="K15" i="12"/>
  <c r="AA90" i="13"/>
  <c r="AA86" i="13"/>
  <c r="AA82" i="13"/>
  <c r="AA78" i="13"/>
  <c r="AA74" i="13"/>
  <c r="AA70" i="13"/>
  <c r="AA66" i="13"/>
  <c r="AA62" i="13"/>
  <c r="AA58" i="13"/>
  <c r="AA54" i="13"/>
  <c r="AA50" i="13"/>
  <c r="AA46" i="13"/>
  <c r="AA42" i="13"/>
  <c r="AA36" i="13"/>
  <c r="AA31" i="13"/>
  <c r="AA25" i="13"/>
  <c r="AA19" i="13"/>
  <c r="AA15" i="13"/>
  <c r="AA11" i="13"/>
  <c r="AA89" i="13"/>
  <c r="AA84" i="13"/>
  <c r="AA79" i="13"/>
  <c r="AA73" i="13"/>
  <c r="AA68" i="13"/>
  <c r="AA63" i="13"/>
  <c r="AA57" i="13"/>
  <c r="AA52" i="13"/>
  <c r="AA47" i="13"/>
  <c r="AA39" i="13"/>
  <c r="AA34" i="13"/>
  <c r="AA26" i="13"/>
  <c r="AA18" i="13"/>
  <c r="AA13" i="13"/>
  <c r="AA87" i="13"/>
  <c r="AA81" i="13"/>
  <c r="AA71" i="13"/>
  <c r="AA65" i="13"/>
  <c r="AA55" i="13"/>
  <c r="AA49" i="13"/>
  <c r="AA37" i="13"/>
  <c r="AA21" i="13"/>
  <c r="AA10" i="13"/>
  <c r="AA91" i="13"/>
  <c r="AA85" i="13"/>
  <c r="AA80" i="13"/>
  <c r="AA69" i="13"/>
  <c r="AA53" i="13"/>
  <c r="AA35" i="13"/>
  <c r="AA88" i="13"/>
  <c r="AA83" i="13"/>
  <c r="AA77" i="13"/>
  <c r="AA72" i="13"/>
  <c r="AA67" i="13"/>
  <c r="AA61" i="13"/>
  <c r="AA56" i="13"/>
  <c r="AA51" i="13"/>
  <c r="AA45" i="13"/>
  <c r="AA38" i="13"/>
  <c r="AA32" i="13"/>
  <c r="AA22" i="13"/>
  <c r="AA17" i="13"/>
  <c r="AA12" i="13"/>
  <c r="AA76" i="13"/>
  <c r="AA60" i="13"/>
  <c r="AA44" i="13"/>
  <c r="AA30" i="13"/>
  <c r="AA16" i="13"/>
  <c r="AA75" i="13"/>
  <c r="AA59" i="13"/>
  <c r="AA20" i="13"/>
  <c r="AA64" i="13"/>
  <c r="AA48" i="13"/>
  <c r="AA43" i="13"/>
  <c r="AA27" i="13"/>
  <c r="AA14" i="13"/>
  <c r="G89" i="13"/>
  <c r="G85" i="13"/>
  <c r="G81" i="13"/>
  <c r="G77" i="13"/>
  <c r="G73" i="13"/>
  <c r="G69" i="13"/>
  <c r="G65" i="13"/>
  <c r="G61" i="13"/>
  <c r="G57" i="13"/>
  <c r="G53" i="13"/>
  <c r="G49" i="13"/>
  <c r="G45" i="13"/>
  <c r="G39" i="13"/>
  <c r="G35" i="13"/>
  <c r="G30" i="13"/>
  <c r="G22" i="13"/>
  <c r="G18" i="13"/>
  <c r="G14" i="13"/>
  <c r="G10" i="13"/>
  <c r="G87" i="13"/>
  <c r="G80" i="13"/>
  <c r="G78" i="13"/>
  <c r="G71" i="13"/>
  <c r="G64" i="13"/>
  <c r="G62" i="13"/>
  <c r="G55" i="13"/>
  <c r="G48" i="13"/>
  <c r="G46" i="13"/>
  <c r="G37" i="13"/>
  <c r="G27" i="13"/>
  <c r="G25" i="13"/>
  <c r="G16" i="13"/>
  <c r="G93" i="13"/>
  <c r="G90" i="13"/>
  <c r="G83" i="13"/>
  <c r="G76" i="13"/>
  <c r="G74" i="13"/>
  <c r="G67" i="13"/>
  <c r="G60" i="13"/>
  <c r="G58" i="13"/>
  <c r="G51" i="13"/>
  <c r="G44" i="13"/>
  <c r="G42" i="13"/>
  <c r="G32" i="13"/>
  <c r="G21" i="13"/>
  <c r="G19" i="13"/>
  <c r="G12" i="13"/>
  <c r="G88" i="13"/>
  <c r="G86" i="13"/>
  <c r="G79" i="13"/>
  <c r="G72" i="13"/>
  <c r="G70" i="13"/>
  <c r="G63" i="13"/>
  <c r="G56" i="13"/>
  <c r="G54" i="13"/>
  <c r="G47" i="13"/>
  <c r="G38" i="13"/>
  <c r="G36" i="13"/>
  <c r="G26" i="13"/>
  <c r="G17" i="13"/>
  <c r="G15" i="13"/>
  <c r="G91" i="13"/>
  <c r="G84" i="13"/>
  <c r="G31" i="13"/>
  <c r="G20" i="13"/>
  <c r="G13" i="13"/>
  <c r="G82" i="13"/>
  <c r="G75" i="13"/>
  <c r="G68" i="13"/>
  <c r="G11" i="13"/>
  <c r="G66" i="13"/>
  <c r="G59" i="13"/>
  <c r="G52" i="13"/>
  <c r="G50" i="13"/>
  <c r="G43" i="13"/>
  <c r="G34" i="13"/>
  <c r="Z90" i="13"/>
  <c r="Z86" i="13"/>
  <c r="Z82" i="13"/>
  <c r="Z78" i="13"/>
  <c r="Z74" i="13"/>
  <c r="Z70" i="13"/>
  <c r="Z66" i="13"/>
  <c r="Z62" i="13"/>
  <c r="Z58" i="13"/>
  <c r="Z54" i="13"/>
  <c r="Z50" i="13"/>
  <c r="Z46" i="13"/>
  <c r="Z42" i="13"/>
  <c r="Z36" i="13"/>
  <c r="Z31" i="13"/>
  <c r="Z25" i="13"/>
  <c r="Z19" i="13"/>
  <c r="Z15" i="13"/>
  <c r="Z11" i="13"/>
  <c r="Z91" i="13"/>
  <c r="Z84" i="13"/>
  <c r="Z77" i="13"/>
  <c r="Z75" i="13"/>
  <c r="Z68" i="13"/>
  <c r="Z61" i="13"/>
  <c r="Z59" i="13"/>
  <c r="Z52" i="13"/>
  <c r="Z45" i="13"/>
  <c r="Z43" i="13"/>
  <c r="Z34" i="13"/>
  <c r="Z22" i="13"/>
  <c r="Z20" i="13"/>
  <c r="Z13" i="13"/>
  <c r="Z89" i="13"/>
  <c r="Z87" i="13"/>
  <c r="Z80" i="13"/>
  <c r="Z73" i="13"/>
  <c r="Z71" i="13"/>
  <c r="Z64" i="13"/>
  <c r="Z57" i="13"/>
  <c r="Z55" i="13"/>
  <c r="Z48" i="13"/>
  <c r="Z39" i="13"/>
  <c r="Z37" i="13"/>
  <c r="Z27" i="13"/>
  <c r="Z18" i="13"/>
  <c r="Z16" i="13"/>
  <c r="Z93" i="13"/>
  <c r="Z85" i="13"/>
  <c r="Z83" i="13"/>
  <c r="Z76" i="13"/>
  <c r="Z69" i="13"/>
  <c r="Z67" i="13"/>
  <c r="Z60" i="13"/>
  <c r="Z53" i="13"/>
  <c r="Z51" i="13"/>
  <c r="Z44" i="13"/>
  <c r="Z35" i="13"/>
  <c r="Z32" i="13"/>
  <c r="Z21" i="13"/>
  <c r="Z14" i="13"/>
  <c r="Z12" i="13"/>
  <c r="Z88" i="13"/>
  <c r="Z81" i="13"/>
  <c r="Z26" i="13"/>
  <c r="Z17" i="13"/>
  <c r="Z10" i="13"/>
  <c r="Z79" i="13"/>
  <c r="Z72" i="13"/>
  <c r="Z65" i="13"/>
  <c r="Z63" i="13"/>
  <c r="Z56" i="13"/>
  <c r="Z49" i="13"/>
  <c r="Z47" i="13"/>
  <c r="Z38" i="13"/>
  <c r="Z30" i="13"/>
  <c r="V89" i="16"/>
  <c r="V90" i="16"/>
  <c r="V87" i="16"/>
  <c r="V83" i="16"/>
  <c r="V79" i="16"/>
  <c r="V75" i="16"/>
  <c r="V71" i="16"/>
  <c r="V67" i="16"/>
  <c r="V63" i="16"/>
  <c r="V59" i="16"/>
  <c r="V55" i="16"/>
  <c r="V51" i="16"/>
  <c r="V47" i="16"/>
  <c r="V43" i="16"/>
  <c r="V37" i="16"/>
  <c r="V33" i="16"/>
  <c r="V26" i="16"/>
  <c r="V21" i="16"/>
  <c r="V17" i="16"/>
  <c r="V13" i="16"/>
  <c r="V88" i="16"/>
  <c r="V84" i="16"/>
  <c r="V80" i="16"/>
  <c r="V76" i="16"/>
  <c r="V72" i="16"/>
  <c r="V68" i="16"/>
  <c r="V64" i="16"/>
  <c r="V60" i="16"/>
  <c r="V56" i="16"/>
  <c r="V52" i="16"/>
  <c r="V48" i="16"/>
  <c r="V44" i="16"/>
  <c r="V38" i="16"/>
  <c r="V34" i="16"/>
  <c r="V29" i="16"/>
  <c r="V22" i="16"/>
  <c r="V18" i="16"/>
  <c r="V14" i="16"/>
  <c r="V10" i="16"/>
  <c r="V92" i="16"/>
  <c r="V85" i="16"/>
  <c r="V81" i="16"/>
  <c r="V77" i="16"/>
  <c r="V73" i="16"/>
  <c r="V69" i="16"/>
  <c r="V65" i="16"/>
  <c r="V61" i="16"/>
  <c r="V57" i="16"/>
  <c r="V53" i="16"/>
  <c r="V49" i="16"/>
  <c r="V45" i="16"/>
  <c r="V41" i="16"/>
  <c r="V35" i="16"/>
  <c r="V30" i="16"/>
  <c r="V24" i="16"/>
  <c r="V19" i="16"/>
  <c r="V15" i="16"/>
  <c r="V11" i="16"/>
  <c r="V86" i="16"/>
  <c r="V70" i="16"/>
  <c r="V54" i="16"/>
  <c r="V36" i="16"/>
  <c r="V16" i="16"/>
  <c r="V74" i="16"/>
  <c r="V58" i="16"/>
  <c r="V42" i="16"/>
  <c r="V20" i="16"/>
  <c r="V78" i="16"/>
  <c r="V62" i="16"/>
  <c r="V46" i="16"/>
  <c r="V25" i="16"/>
  <c r="V50" i="16"/>
  <c r="V66" i="16"/>
  <c r="V82" i="16"/>
  <c r="V12" i="16"/>
  <c r="V31" i="16"/>
  <c r="BB89" i="16"/>
  <c r="BB85" i="16"/>
  <c r="BB81" i="16"/>
  <c r="BB77" i="16"/>
  <c r="BB73" i="16"/>
  <c r="BB69" i="16"/>
  <c r="BB65" i="16"/>
  <c r="BB61" i="16"/>
  <c r="BB57" i="16"/>
  <c r="BB53" i="16"/>
  <c r="BB49" i="16"/>
  <c r="BB45" i="16"/>
  <c r="BB41" i="16"/>
  <c r="BB35" i="16"/>
  <c r="BB30" i="16"/>
  <c r="BB24" i="16"/>
  <c r="BB19" i="16"/>
  <c r="BB15" i="16"/>
  <c r="BB11" i="16"/>
  <c r="BB90" i="16"/>
  <c r="BB86" i="16"/>
  <c r="BB82" i="16"/>
  <c r="BB78" i="16"/>
  <c r="BB74" i="16"/>
  <c r="BB70" i="16"/>
  <c r="BB66" i="16"/>
  <c r="BB62" i="16"/>
  <c r="BB58" i="16"/>
  <c r="BB54" i="16"/>
  <c r="BB50" i="16"/>
  <c r="BB46" i="16"/>
  <c r="BB42" i="16"/>
  <c r="BB36" i="16"/>
  <c r="BB31" i="16"/>
  <c r="BB25" i="16"/>
  <c r="BB20" i="16"/>
  <c r="BB16" i="16"/>
  <c r="BB12" i="16"/>
  <c r="BB92" i="16"/>
  <c r="BB87" i="16"/>
  <c r="BB83" i="16"/>
  <c r="BB79" i="16"/>
  <c r="BB75" i="16"/>
  <c r="BB71" i="16"/>
  <c r="BB67" i="16"/>
  <c r="BB63" i="16"/>
  <c r="BB59" i="16"/>
  <c r="BB55" i="16"/>
  <c r="BB51" i="16"/>
  <c r="BB47" i="16"/>
  <c r="BB43" i="16"/>
  <c r="BB37" i="16"/>
  <c r="BB33" i="16"/>
  <c r="BB26" i="16"/>
  <c r="BB21" i="16"/>
  <c r="BB17" i="16"/>
  <c r="BB13" i="16"/>
  <c r="BB88" i="16"/>
  <c r="BB72" i="16"/>
  <c r="BB56" i="16"/>
  <c r="BB38" i="16"/>
  <c r="BB18" i="16"/>
  <c r="BB76" i="16"/>
  <c r="BB60" i="16"/>
  <c r="BB44" i="16"/>
  <c r="BB22" i="16"/>
  <c r="BB80" i="16"/>
  <c r="BB64" i="16"/>
  <c r="BB48" i="16"/>
  <c r="BB29" i="16"/>
  <c r="BB10" i="16"/>
  <c r="BB84" i="16"/>
  <c r="BB14" i="16"/>
  <c r="BB34" i="16"/>
  <c r="BB52" i="16"/>
  <c r="BB68" i="16"/>
  <c r="W90" i="16"/>
  <c r="W88" i="16"/>
  <c r="W84" i="16"/>
  <c r="W80" i="16"/>
  <c r="W76" i="16"/>
  <c r="W72" i="16"/>
  <c r="W68" i="16"/>
  <c r="W64" i="16"/>
  <c r="W60" i="16"/>
  <c r="W56" i="16"/>
  <c r="W52" i="16"/>
  <c r="W48" i="16"/>
  <c r="W44" i="16"/>
  <c r="W38" i="16"/>
  <c r="W34" i="16"/>
  <c r="W29" i="16"/>
  <c r="W22" i="16"/>
  <c r="W18" i="16"/>
  <c r="W14" i="16"/>
  <c r="W10" i="16"/>
  <c r="W92" i="16"/>
  <c r="W85" i="16"/>
  <c r="W81" i="16"/>
  <c r="W77" i="16"/>
  <c r="W73" i="16"/>
  <c r="W69" i="16"/>
  <c r="W65" i="16"/>
  <c r="W61" i="16"/>
  <c r="W57" i="16"/>
  <c r="W53" i="16"/>
  <c r="W49" i="16"/>
  <c r="W45" i="16"/>
  <c r="W41" i="16"/>
  <c r="W35" i="16"/>
  <c r="W30" i="16"/>
  <c r="W24" i="16"/>
  <c r="W19" i="16"/>
  <c r="W15" i="16"/>
  <c r="W11" i="16"/>
  <c r="W89" i="16"/>
  <c r="W86" i="16"/>
  <c r="W82" i="16"/>
  <c r="W78" i="16"/>
  <c r="W74" i="16"/>
  <c r="W70" i="16"/>
  <c r="W66" i="16"/>
  <c r="W62" i="16"/>
  <c r="W58" i="16"/>
  <c r="W54" i="16"/>
  <c r="W50" i="16"/>
  <c r="W46" i="16"/>
  <c r="W42" i="16"/>
  <c r="W36" i="16"/>
  <c r="W31" i="16"/>
  <c r="W25" i="16"/>
  <c r="W20" i="16"/>
  <c r="W16" i="16"/>
  <c r="W12" i="16"/>
  <c r="W75" i="16"/>
  <c r="W59" i="16"/>
  <c r="W43" i="16"/>
  <c r="W21" i="16"/>
  <c r="W79" i="16"/>
  <c r="W63" i="16"/>
  <c r="W47" i="16"/>
  <c r="W26" i="16"/>
  <c r="W83" i="16"/>
  <c r="W67" i="16"/>
  <c r="W51" i="16"/>
  <c r="W33" i="16"/>
  <c r="W13" i="16"/>
  <c r="W71" i="16"/>
  <c r="W87" i="16"/>
  <c r="W17" i="16"/>
  <c r="W37" i="16"/>
  <c r="W55" i="16"/>
  <c r="BC90" i="16"/>
  <c r="BC86" i="16"/>
  <c r="BC82" i="16"/>
  <c r="BC78" i="16"/>
  <c r="BC74" i="16"/>
  <c r="BC70" i="16"/>
  <c r="BC66" i="16"/>
  <c r="BC62" i="16"/>
  <c r="BC58" i="16"/>
  <c r="BC54" i="16"/>
  <c r="BC50" i="16"/>
  <c r="BC46" i="16"/>
  <c r="BC42" i="16"/>
  <c r="BC36" i="16"/>
  <c r="BC31" i="16"/>
  <c r="BC25" i="16"/>
  <c r="BC20" i="16"/>
  <c r="BC16" i="16"/>
  <c r="BC12" i="16"/>
  <c r="BC92" i="16"/>
  <c r="BC87" i="16"/>
  <c r="BC83" i="16"/>
  <c r="BC79" i="16"/>
  <c r="BC75" i="16"/>
  <c r="BC71" i="16"/>
  <c r="BC67" i="16"/>
  <c r="BC63" i="16"/>
  <c r="BC59" i="16"/>
  <c r="BC55" i="16"/>
  <c r="BC51" i="16"/>
  <c r="BC47" i="16"/>
  <c r="BC43" i="16"/>
  <c r="BC37" i="16"/>
  <c r="BC33" i="16"/>
  <c r="BC26" i="16"/>
  <c r="BC21" i="16"/>
  <c r="BC17" i="16"/>
  <c r="BC13" i="16"/>
  <c r="BC88" i="16"/>
  <c r="BC84" i="16"/>
  <c r="BC80" i="16"/>
  <c r="BC76" i="16"/>
  <c r="BC72" i="16"/>
  <c r="BC68" i="16"/>
  <c r="BC64" i="16"/>
  <c r="BC60" i="16"/>
  <c r="BC56" i="16"/>
  <c r="BC52" i="16"/>
  <c r="BC48" i="16"/>
  <c r="BC44" i="16"/>
  <c r="BC38" i="16"/>
  <c r="BC34" i="16"/>
  <c r="BC29" i="16"/>
  <c r="BC22" i="16"/>
  <c r="BC18" i="16"/>
  <c r="BC14" i="16"/>
  <c r="BC10" i="16"/>
  <c r="BC77" i="16"/>
  <c r="BC61" i="16"/>
  <c r="BC45" i="16"/>
  <c r="BC24" i="16"/>
  <c r="BC81" i="16"/>
  <c r="BC65" i="16"/>
  <c r="BC49" i="16"/>
  <c r="BC30" i="16"/>
  <c r="BC11" i="16"/>
  <c r="BC85" i="16"/>
  <c r="BC69" i="16"/>
  <c r="BC53" i="16"/>
  <c r="BC35" i="16"/>
  <c r="BC15" i="16"/>
  <c r="BC41" i="16"/>
  <c r="BC57" i="16"/>
  <c r="BC73" i="16"/>
  <c r="BC19" i="16"/>
  <c r="BC89" i="16"/>
  <c r="H89" i="16"/>
  <c r="H85" i="16"/>
  <c r="H81" i="16"/>
  <c r="H77" i="16"/>
  <c r="H73" i="16"/>
  <c r="H69" i="16"/>
  <c r="H65" i="16"/>
  <c r="H61" i="16"/>
  <c r="H57" i="16"/>
  <c r="H53" i="16"/>
  <c r="H49" i="16"/>
  <c r="H45" i="16"/>
  <c r="H41" i="16"/>
  <c r="H35" i="16"/>
  <c r="H30" i="16"/>
  <c r="H24" i="16"/>
  <c r="H19" i="16"/>
  <c r="H15" i="16"/>
  <c r="H11" i="16"/>
  <c r="H90" i="16"/>
  <c r="H86" i="16"/>
  <c r="H82" i="16"/>
  <c r="H78" i="16"/>
  <c r="H74" i="16"/>
  <c r="H70" i="16"/>
  <c r="H66" i="16"/>
  <c r="H62" i="16"/>
  <c r="H58" i="16"/>
  <c r="H54" i="16"/>
  <c r="H50" i="16"/>
  <c r="H46" i="16"/>
  <c r="H42" i="16"/>
  <c r="H36" i="16"/>
  <c r="H31" i="16"/>
  <c r="H92" i="16"/>
  <c r="H83" i="16"/>
  <c r="H75" i="16"/>
  <c r="H67" i="16"/>
  <c r="H59" i="16"/>
  <c r="H51" i="16"/>
  <c r="H43" i="16"/>
  <c r="H33" i="16"/>
  <c r="H25" i="16"/>
  <c r="H17" i="16"/>
  <c r="H10" i="16"/>
  <c r="H88" i="16"/>
  <c r="H80" i="16"/>
  <c r="H72" i="16"/>
  <c r="H64" i="16"/>
  <c r="H56" i="16"/>
  <c r="H48" i="16"/>
  <c r="H38" i="16"/>
  <c r="H29" i="16"/>
  <c r="H22" i="16"/>
  <c r="H20" i="16"/>
  <c r="H13" i="16"/>
  <c r="H87" i="16"/>
  <c r="H79" i="16"/>
  <c r="H71" i="16"/>
  <c r="H63" i="16"/>
  <c r="H55" i="16"/>
  <c r="H47" i="16"/>
  <c r="H37" i="16"/>
  <c r="H26" i="16"/>
  <c r="H18" i="16"/>
  <c r="H16" i="16"/>
  <c r="H76" i="16"/>
  <c r="H44" i="16"/>
  <c r="H12" i="16"/>
  <c r="H84" i="16"/>
  <c r="H52" i="16"/>
  <c r="H60" i="16"/>
  <c r="H68" i="16"/>
  <c r="H34" i="16"/>
  <c r="H21" i="16"/>
  <c r="H14" i="16"/>
  <c r="Q90" i="13"/>
  <c r="Q86" i="13"/>
  <c r="Q82" i="13"/>
  <c r="Q78" i="13"/>
  <c r="Q74" i="13"/>
  <c r="Q70" i="13"/>
  <c r="Q66" i="13"/>
  <c r="Q62" i="13"/>
  <c r="Q58" i="13"/>
  <c r="Q54" i="13"/>
  <c r="Q50" i="13"/>
  <c r="Q46" i="13"/>
  <c r="Q42" i="13"/>
  <c r="Q36" i="13"/>
  <c r="Q31" i="13"/>
  <c r="Q25" i="13"/>
  <c r="Q19" i="13"/>
  <c r="Q15" i="13"/>
  <c r="Q11" i="13"/>
  <c r="Q89" i="13"/>
  <c r="Q87" i="13"/>
  <c r="Q80" i="13"/>
  <c r="Q73" i="13"/>
  <c r="Q71" i="13"/>
  <c r="Q64" i="13"/>
  <c r="Q57" i="13"/>
  <c r="Q55" i="13"/>
  <c r="Q48" i="13"/>
  <c r="Q39" i="13"/>
  <c r="Q37" i="13"/>
  <c r="Q27" i="13"/>
  <c r="Q18" i="13"/>
  <c r="Q16" i="13"/>
  <c r="Q93" i="13"/>
  <c r="Q85" i="13"/>
  <c r="Q83" i="13"/>
  <c r="Q76" i="13"/>
  <c r="Q69" i="13"/>
  <c r="Q67" i="13"/>
  <c r="Q60" i="13"/>
  <c r="Q53" i="13"/>
  <c r="Q51" i="13"/>
  <c r="Q44" i="13"/>
  <c r="Q35" i="13"/>
  <c r="Q32" i="13"/>
  <c r="Q21" i="13"/>
  <c r="Q14" i="13"/>
  <c r="Q12" i="13"/>
  <c r="Q88" i="13"/>
  <c r="Q81" i="13"/>
  <c r="Q79" i="13"/>
  <c r="Q72" i="13"/>
  <c r="Q65" i="13"/>
  <c r="Q63" i="13"/>
  <c r="Q56" i="13"/>
  <c r="Q49" i="13"/>
  <c r="Q47" i="13"/>
  <c r="Q38" i="13"/>
  <c r="Q30" i="13"/>
  <c r="Q26" i="13"/>
  <c r="Q17" i="13"/>
  <c r="Q10" i="13"/>
  <c r="Q43" i="13"/>
  <c r="Q34" i="13"/>
  <c r="Q22" i="13"/>
  <c r="Q91" i="13"/>
  <c r="Q84" i="13"/>
  <c r="Q77" i="13"/>
  <c r="Q20" i="13"/>
  <c r="Q13" i="13"/>
  <c r="Q75" i="13"/>
  <c r="Q68" i="13"/>
  <c r="Q61" i="13"/>
  <c r="Q59" i="13"/>
  <c r="Q52" i="13"/>
  <c r="Q45" i="13"/>
  <c r="BD92" i="16"/>
  <c r="BD87" i="16"/>
  <c r="BD83" i="16"/>
  <c r="BD79" i="16"/>
  <c r="BD75" i="16"/>
  <c r="BD71" i="16"/>
  <c r="BD67" i="16"/>
  <c r="BD63" i="16"/>
  <c r="BD59" i="16"/>
  <c r="BD55" i="16"/>
  <c r="BD51" i="16"/>
  <c r="BD47" i="16"/>
  <c r="BD43" i="16"/>
  <c r="BD37" i="16"/>
  <c r="BD33" i="16"/>
  <c r="BD26" i="16"/>
  <c r="BD21" i="16"/>
  <c r="BD17" i="16"/>
  <c r="BD13" i="16"/>
  <c r="BD88" i="16"/>
  <c r="BD84" i="16"/>
  <c r="BD80" i="16"/>
  <c r="BD76" i="16"/>
  <c r="BD72" i="16"/>
  <c r="BD68" i="16"/>
  <c r="BD64" i="16"/>
  <c r="BD60" i="16"/>
  <c r="BD56" i="16"/>
  <c r="BD52" i="16"/>
  <c r="BD48" i="16"/>
  <c r="BD44" i="16"/>
  <c r="BD38" i="16"/>
  <c r="BD34" i="16"/>
  <c r="BD29" i="16"/>
  <c r="BD22" i="16"/>
  <c r="BD18" i="16"/>
  <c r="BD14" i="16"/>
  <c r="BD10" i="16"/>
  <c r="BD89" i="16"/>
  <c r="BD85" i="16"/>
  <c r="BD81" i="16"/>
  <c r="BD77" i="16"/>
  <c r="BD73" i="16"/>
  <c r="BD69" i="16"/>
  <c r="BD65" i="16"/>
  <c r="BD61" i="16"/>
  <c r="BD57" i="16"/>
  <c r="BD53" i="16"/>
  <c r="BD49" i="16"/>
  <c r="BD45" i="16"/>
  <c r="BD41" i="16"/>
  <c r="BD35" i="16"/>
  <c r="BD30" i="16"/>
  <c r="BD24" i="16"/>
  <c r="BD19" i="16"/>
  <c r="BD15" i="16"/>
  <c r="BD11" i="16"/>
  <c r="BD82" i="16"/>
  <c r="BD66" i="16"/>
  <c r="BD50" i="16"/>
  <c r="BD31" i="16"/>
  <c r="BD12" i="16"/>
  <c r="BD86" i="16"/>
  <c r="BD70" i="16"/>
  <c r="BD54" i="16"/>
  <c r="BD36" i="16"/>
  <c r="BD16" i="16"/>
  <c r="BD90" i="16"/>
  <c r="BD74" i="16"/>
  <c r="BD58" i="16"/>
  <c r="BD42" i="16"/>
  <c r="BD20" i="16"/>
  <c r="BD62" i="16"/>
  <c r="BD78" i="16"/>
  <c r="BD25" i="16"/>
  <c r="BD46" i="16"/>
  <c r="AT89" i="16"/>
  <c r="AT85" i="16"/>
  <c r="AT81" i="16"/>
  <c r="AT77" i="16"/>
  <c r="AT73" i="16"/>
  <c r="AT69" i="16"/>
  <c r="AT65" i="16"/>
  <c r="AT61" i="16"/>
  <c r="AT57" i="16"/>
  <c r="AT53" i="16"/>
  <c r="AT49" i="16"/>
  <c r="AT45" i="16"/>
  <c r="AT41" i="16"/>
  <c r="AT35" i="16"/>
  <c r="AT30" i="16"/>
  <c r="AT24" i="16"/>
  <c r="AT19" i="16"/>
  <c r="AT15" i="16"/>
  <c r="AT11" i="16"/>
  <c r="AT90" i="16"/>
  <c r="AT86" i="16"/>
  <c r="AT82" i="16"/>
  <c r="AT78" i="16"/>
  <c r="AT74" i="16"/>
  <c r="AT70" i="16"/>
  <c r="AT66" i="16"/>
  <c r="AT62" i="16"/>
  <c r="AT58" i="16"/>
  <c r="AT54" i="16"/>
  <c r="AT50" i="16"/>
  <c r="AT46" i="16"/>
  <c r="AT42" i="16"/>
  <c r="AT36" i="16"/>
  <c r="AT31" i="16"/>
  <c r="AT25" i="16"/>
  <c r="AT20" i="16"/>
  <c r="AT16" i="16"/>
  <c r="AT12" i="16"/>
  <c r="AT92" i="16"/>
  <c r="AT87" i="16"/>
  <c r="AT83" i="16"/>
  <c r="AT79" i="16"/>
  <c r="AT75" i="16"/>
  <c r="AT71" i="16"/>
  <c r="AT67" i="16"/>
  <c r="AT63" i="16"/>
  <c r="AT59" i="16"/>
  <c r="AT55" i="16"/>
  <c r="AT51" i="16"/>
  <c r="AT47" i="16"/>
  <c r="AT43" i="16"/>
  <c r="AT37" i="16"/>
  <c r="AT33" i="16"/>
  <c r="AT26" i="16"/>
  <c r="AT21" i="16"/>
  <c r="AT17" i="16"/>
  <c r="AT13" i="16"/>
  <c r="AT84" i="16"/>
  <c r="AT68" i="16"/>
  <c r="AT52" i="16"/>
  <c r="AT34" i="16"/>
  <c r="AT14" i="16"/>
  <c r="AT88" i="16"/>
  <c r="AT72" i="16"/>
  <c r="AT56" i="16"/>
  <c r="AT38" i="16"/>
  <c r="AT18" i="16"/>
  <c r="AT76" i="16"/>
  <c r="AT60" i="16"/>
  <c r="AT44" i="16"/>
  <c r="AT22" i="16"/>
  <c r="AT29" i="16"/>
  <c r="AT48" i="16"/>
  <c r="AT64" i="16"/>
  <c r="AT10" i="16"/>
  <c r="AT80" i="16"/>
  <c r="BJ89" i="16"/>
  <c r="BJ85" i="16"/>
  <c r="BJ81" i="16"/>
  <c r="BJ77" i="16"/>
  <c r="BJ73" i="16"/>
  <c r="BJ69" i="16"/>
  <c r="BJ65" i="16"/>
  <c r="BJ61" i="16"/>
  <c r="BJ57" i="16"/>
  <c r="BJ53" i="16"/>
  <c r="BJ49" i="16"/>
  <c r="BJ45" i="16"/>
  <c r="BJ41" i="16"/>
  <c r="BJ35" i="16"/>
  <c r="BJ30" i="16"/>
  <c r="BJ24" i="16"/>
  <c r="BJ19" i="16"/>
  <c r="BJ15" i="16"/>
  <c r="BJ11" i="16"/>
  <c r="BJ90" i="16"/>
  <c r="BJ86" i="16"/>
  <c r="BJ82" i="16"/>
  <c r="BJ78" i="16"/>
  <c r="BJ74" i="16"/>
  <c r="BJ70" i="16"/>
  <c r="BJ66" i="16"/>
  <c r="BJ62" i="16"/>
  <c r="BJ58" i="16"/>
  <c r="BJ54" i="16"/>
  <c r="BJ50" i="16"/>
  <c r="BJ46" i="16"/>
  <c r="BJ42" i="16"/>
  <c r="BJ36" i="16"/>
  <c r="BJ31" i="16"/>
  <c r="BJ25" i="16"/>
  <c r="BJ20" i="16"/>
  <c r="BJ16" i="16"/>
  <c r="BJ12" i="16"/>
  <c r="BJ92" i="16"/>
  <c r="BJ87" i="16"/>
  <c r="BJ83" i="16"/>
  <c r="BJ79" i="16"/>
  <c r="BJ75" i="16"/>
  <c r="BJ71" i="16"/>
  <c r="BJ67" i="16"/>
  <c r="BJ63" i="16"/>
  <c r="BJ59" i="16"/>
  <c r="BJ55" i="16"/>
  <c r="BJ51" i="16"/>
  <c r="BJ47" i="16"/>
  <c r="BJ43" i="16"/>
  <c r="BJ37" i="16"/>
  <c r="BJ33" i="16"/>
  <c r="BJ26" i="16"/>
  <c r="BJ21" i="16"/>
  <c r="BJ17" i="16"/>
  <c r="BJ13" i="16"/>
  <c r="BJ76" i="16"/>
  <c r="BJ60" i="16"/>
  <c r="BJ44" i="16"/>
  <c r="BJ22" i="16"/>
  <c r="BJ80" i="16"/>
  <c r="BJ64" i="16"/>
  <c r="BJ48" i="16"/>
  <c r="BJ29" i="16"/>
  <c r="BJ10" i="16"/>
  <c r="BJ84" i="16"/>
  <c r="BJ68" i="16"/>
  <c r="BJ52" i="16"/>
  <c r="BJ34" i="16"/>
  <c r="BJ14" i="16"/>
  <c r="BJ72" i="16"/>
  <c r="BJ88" i="16"/>
  <c r="BJ18" i="16"/>
  <c r="BJ38" i="16"/>
  <c r="BJ56" i="16"/>
  <c r="AU90" i="16"/>
  <c r="AU86" i="16"/>
  <c r="AU82" i="16"/>
  <c r="AU78" i="16"/>
  <c r="AU74" i="16"/>
  <c r="AU70" i="16"/>
  <c r="AU66" i="16"/>
  <c r="AU62" i="16"/>
  <c r="AU58" i="16"/>
  <c r="AU54" i="16"/>
  <c r="AU50" i="16"/>
  <c r="AU46" i="16"/>
  <c r="AU42" i="16"/>
  <c r="AU36" i="16"/>
  <c r="AU31" i="16"/>
  <c r="AU25" i="16"/>
  <c r="AU20" i="16"/>
  <c r="AU16" i="16"/>
  <c r="AU12" i="16"/>
  <c r="AU92" i="16"/>
  <c r="AU87" i="16"/>
  <c r="AU83" i="16"/>
  <c r="AU79" i="16"/>
  <c r="AU75" i="16"/>
  <c r="AU71" i="16"/>
  <c r="AU67" i="16"/>
  <c r="AU63" i="16"/>
  <c r="AU59" i="16"/>
  <c r="AU55" i="16"/>
  <c r="AU51" i="16"/>
  <c r="AU47" i="16"/>
  <c r="AU43" i="16"/>
  <c r="AU37" i="16"/>
  <c r="AU33" i="16"/>
  <c r="AU26" i="16"/>
  <c r="AU21" i="16"/>
  <c r="AU17" i="16"/>
  <c r="AU13" i="16"/>
  <c r="AU88" i="16"/>
  <c r="AU84" i="16"/>
  <c r="AU80" i="16"/>
  <c r="AU76" i="16"/>
  <c r="AU72" i="16"/>
  <c r="AU68" i="16"/>
  <c r="AU64" i="16"/>
  <c r="AU60" i="16"/>
  <c r="AU56" i="16"/>
  <c r="AU52" i="16"/>
  <c r="AU48" i="16"/>
  <c r="AU44" i="16"/>
  <c r="AU38" i="16"/>
  <c r="AU34" i="16"/>
  <c r="AU29" i="16"/>
  <c r="AU22" i="16"/>
  <c r="AU18" i="16"/>
  <c r="AU14" i="16"/>
  <c r="AU10" i="16"/>
  <c r="AU89" i="16"/>
  <c r="AU73" i="16"/>
  <c r="AU57" i="16"/>
  <c r="AU41" i="16"/>
  <c r="AU19" i="16"/>
  <c r="AU77" i="16"/>
  <c r="AU61" i="16"/>
  <c r="AU45" i="16"/>
  <c r="AU24" i="16"/>
  <c r="AU81" i="16"/>
  <c r="AU65" i="16"/>
  <c r="AU49" i="16"/>
  <c r="AU30" i="16"/>
  <c r="AU11" i="16"/>
  <c r="AU53" i="16"/>
  <c r="AU69" i="16"/>
  <c r="AU85" i="16"/>
  <c r="AU15" i="16"/>
  <c r="AU35" i="16"/>
  <c r="BK90" i="16"/>
  <c r="BK86" i="16"/>
  <c r="BK82" i="16"/>
  <c r="BK78" i="16"/>
  <c r="BK74" i="16"/>
  <c r="BK70" i="16"/>
  <c r="BK66" i="16"/>
  <c r="BK62" i="16"/>
  <c r="BK58" i="16"/>
  <c r="BK54" i="16"/>
  <c r="BK50" i="16"/>
  <c r="BK46" i="16"/>
  <c r="BK42" i="16"/>
  <c r="BK36" i="16"/>
  <c r="BK31" i="16"/>
  <c r="BK25" i="16"/>
  <c r="BK20" i="16"/>
  <c r="BK16" i="16"/>
  <c r="BK12" i="16"/>
  <c r="BK92" i="16"/>
  <c r="BK87" i="16"/>
  <c r="BK83" i="16"/>
  <c r="BK79" i="16"/>
  <c r="BK75" i="16"/>
  <c r="BK71" i="16"/>
  <c r="BK67" i="16"/>
  <c r="BK63" i="16"/>
  <c r="BK59" i="16"/>
  <c r="BK55" i="16"/>
  <c r="BK51" i="16"/>
  <c r="BK47" i="16"/>
  <c r="BK43" i="16"/>
  <c r="BK37" i="16"/>
  <c r="BK33" i="16"/>
  <c r="BK26" i="16"/>
  <c r="BK21" i="16"/>
  <c r="BK17" i="16"/>
  <c r="BK13" i="16"/>
  <c r="BK88" i="16"/>
  <c r="BK84" i="16"/>
  <c r="BK80" i="16"/>
  <c r="BK76" i="16"/>
  <c r="BK72" i="16"/>
  <c r="BK68" i="16"/>
  <c r="BK64" i="16"/>
  <c r="BK60" i="16"/>
  <c r="BK56" i="16"/>
  <c r="BK52" i="16"/>
  <c r="BK48" i="16"/>
  <c r="BK44" i="16"/>
  <c r="BK38" i="16"/>
  <c r="BK34" i="16"/>
  <c r="BK29" i="16"/>
  <c r="BK22" i="16"/>
  <c r="BK18" i="16"/>
  <c r="BK14" i="16"/>
  <c r="BK10" i="16"/>
  <c r="BK81" i="16"/>
  <c r="BK65" i="16"/>
  <c r="BK49" i="16"/>
  <c r="BK30" i="16"/>
  <c r="BK11" i="16"/>
  <c r="BK85" i="16"/>
  <c r="BK69" i="16"/>
  <c r="BK53" i="16"/>
  <c r="BK35" i="16"/>
  <c r="BK15" i="16"/>
  <c r="BK89" i="16"/>
  <c r="BK73" i="16"/>
  <c r="BK57" i="16"/>
  <c r="BK41" i="16"/>
  <c r="BK19" i="16"/>
  <c r="BK24" i="16"/>
  <c r="BK45" i="16"/>
  <c r="BK61" i="16"/>
  <c r="BK77" i="16"/>
  <c r="AF92" i="16"/>
  <c r="AF87" i="16"/>
  <c r="AF83" i="16"/>
  <c r="AF79" i="16"/>
  <c r="AF75" i="16"/>
  <c r="AF71" i="16"/>
  <c r="AF67" i="16"/>
  <c r="AF63" i="16"/>
  <c r="AF59" i="16"/>
  <c r="AF55" i="16"/>
  <c r="AF51" i="16"/>
  <c r="AF47" i="16"/>
  <c r="AF43" i="16"/>
  <c r="AF37" i="16"/>
  <c r="AF33" i="16"/>
  <c r="AF26" i="16"/>
  <c r="AF21" i="16"/>
  <c r="AF17" i="16"/>
  <c r="AF13" i="16"/>
  <c r="AF89" i="16"/>
  <c r="AF85" i="16"/>
  <c r="AF81" i="16"/>
  <c r="AF77" i="16"/>
  <c r="AF73" i="16"/>
  <c r="AF69" i="16"/>
  <c r="AF86" i="16"/>
  <c r="AF78" i="16"/>
  <c r="AF70" i="16"/>
  <c r="AF65" i="16"/>
  <c r="AF58" i="16"/>
  <c r="AF56" i="16"/>
  <c r="AF49" i="16"/>
  <c r="AF42" i="16"/>
  <c r="AF38" i="16"/>
  <c r="AF30" i="16"/>
  <c r="AF20" i="16"/>
  <c r="AF18" i="16"/>
  <c r="AF11" i="16"/>
  <c r="AF88" i="16"/>
  <c r="AF80" i="16"/>
  <c r="AF72" i="16"/>
  <c r="AF61" i="16"/>
  <c r="AF54" i="16"/>
  <c r="AF52" i="16"/>
  <c r="AF45" i="16"/>
  <c r="AF36" i="16"/>
  <c r="AF34" i="16"/>
  <c r="AF24" i="16"/>
  <c r="AF16" i="16"/>
  <c r="AF14" i="16"/>
  <c r="AF90" i="16"/>
  <c r="AF82" i="16"/>
  <c r="AF74" i="16"/>
  <c r="AF66" i="16"/>
  <c r="AF64" i="16"/>
  <c r="AF57" i="16"/>
  <c r="AF50" i="16"/>
  <c r="AF48" i="16"/>
  <c r="AF41" i="16"/>
  <c r="AF31" i="16"/>
  <c r="AF29" i="16"/>
  <c r="AF19" i="16"/>
  <c r="AF12" i="16"/>
  <c r="AF10" i="16"/>
  <c r="AF76" i="16"/>
  <c r="AF44" i="16"/>
  <c r="AF35" i="16"/>
  <c r="AF25" i="16"/>
  <c r="AF84" i="16"/>
  <c r="AF22" i="16"/>
  <c r="AF15" i="16"/>
  <c r="AF62" i="16"/>
  <c r="AF46" i="16"/>
  <c r="AF68" i="16"/>
  <c r="AF60" i="16"/>
  <c r="AF53" i="16"/>
  <c r="R90" i="16"/>
  <c r="R86" i="16"/>
  <c r="R82" i="16"/>
  <c r="R78" i="16"/>
  <c r="R74" i="16"/>
  <c r="R70" i="16"/>
  <c r="R66" i="16"/>
  <c r="R62" i="16"/>
  <c r="R58" i="16"/>
  <c r="R54" i="16"/>
  <c r="R50" i="16"/>
  <c r="R46" i="16"/>
  <c r="R42" i="16"/>
  <c r="R36" i="16"/>
  <c r="R31" i="16"/>
  <c r="R25" i="16"/>
  <c r="R20" i="16"/>
  <c r="R16" i="16"/>
  <c r="R12" i="16"/>
  <c r="R92" i="16"/>
  <c r="R87" i="16"/>
  <c r="R83" i="16"/>
  <c r="R79" i="16"/>
  <c r="R75" i="16"/>
  <c r="R88" i="16"/>
  <c r="R84" i="16"/>
  <c r="R80" i="16"/>
  <c r="R76" i="16"/>
  <c r="R72" i="16"/>
  <c r="R68" i="16"/>
  <c r="R64" i="16"/>
  <c r="R60" i="16"/>
  <c r="R56" i="16"/>
  <c r="R52" i="16"/>
  <c r="R48" i="16"/>
  <c r="R44" i="16"/>
  <c r="R38" i="16"/>
  <c r="R34" i="16"/>
  <c r="R29" i="16"/>
  <c r="R22" i="16"/>
  <c r="R18" i="16"/>
  <c r="R14" i="16"/>
  <c r="R10" i="16"/>
  <c r="R85" i="16"/>
  <c r="R69" i="16"/>
  <c r="R61" i="16"/>
  <c r="R53" i="16"/>
  <c r="R45" i="16"/>
  <c r="R35" i="16"/>
  <c r="R24" i="16"/>
  <c r="R15" i="16"/>
  <c r="R89" i="16"/>
  <c r="R71" i="16"/>
  <c r="R63" i="16"/>
  <c r="R55" i="16"/>
  <c r="R47" i="16"/>
  <c r="R37" i="16"/>
  <c r="R26" i="16"/>
  <c r="R17" i="16"/>
  <c r="R77" i="16"/>
  <c r="R73" i="16"/>
  <c r="R65" i="16"/>
  <c r="R57" i="16"/>
  <c r="R49" i="16"/>
  <c r="R41" i="16"/>
  <c r="R30" i="16"/>
  <c r="R19" i="16"/>
  <c r="R11" i="16"/>
  <c r="R81" i="16"/>
  <c r="R67" i="16"/>
  <c r="R59" i="16"/>
  <c r="R51" i="16"/>
  <c r="R43" i="16"/>
  <c r="R33" i="16"/>
  <c r="R21" i="16"/>
  <c r="R13" i="16"/>
  <c r="AH90" i="16"/>
  <c r="AH86" i="16"/>
  <c r="AH82" i="16"/>
  <c r="AH78" i="16"/>
  <c r="AH74" i="16"/>
  <c r="AH70" i="16"/>
  <c r="AH66" i="16"/>
  <c r="AH62" i="16"/>
  <c r="AH58" i="16"/>
  <c r="AH54" i="16"/>
  <c r="AH50" i="16"/>
  <c r="AH46" i="16"/>
  <c r="AH42" i="16"/>
  <c r="AH36" i="16"/>
  <c r="AH31" i="16"/>
  <c r="AH25" i="16"/>
  <c r="AH20" i="16"/>
  <c r="AH16" i="16"/>
  <c r="AH12" i="16"/>
  <c r="AH88" i="16"/>
  <c r="AH84" i="16"/>
  <c r="AH80" i="16"/>
  <c r="AH76" i="16"/>
  <c r="AH72" i="16"/>
  <c r="AH68" i="16"/>
  <c r="AH64" i="16"/>
  <c r="AH60" i="16"/>
  <c r="AH56" i="16"/>
  <c r="AH52" i="16"/>
  <c r="AH48" i="16"/>
  <c r="AH44" i="16"/>
  <c r="AH38" i="16"/>
  <c r="AH34" i="16"/>
  <c r="AH29" i="16"/>
  <c r="AH22" i="16"/>
  <c r="AH18" i="16"/>
  <c r="AH14" i="16"/>
  <c r="AH10" i="16"/>
  <c r="AH92" i="16"/>
  <c r="AH83" i="16"/>
  <c r="AH75" i="16"/>
  <c r="AH67" i="16"/>
  <c r="AH59" i="16"/>
  <c r="AH51" i="16"/>
  <c r="AH43" i="16"/>
  <c r="AH33" i="16"/>
  <c r="AH21" i="16"/>
  <c r="AH13" i="16"/>
  <c r="AH85" i="16"/>
  <c r="AH77" i="16"/>
  <c r="AH69" i="16"/>
  <c r="AH61" i="16"/>
  <c r="AH53" i="16"/>
  <c r="AH45" i="16"/>
  <c r="AH35" i="16"/>
  <c r="AH24" i="16"/>
  <c r="AH15" i="16"/>
  <c r="AH87" i="16"/>
  <c r="AH79" i="16"/>
  <c r="AH71" i="16"/>
  <c r="AH63" i="16"/>
  <c r="AH55" i="16"/>
  <c r="AH47" i="16"/>
  <c r="AH37" i="16"/>
  <c r="AH26" i="16"/>
  <c r="AH17" i="16"/>
  <c r="AH65" i="16"/>
  <c r="AH30" i="16"/>
  <c r="AH73" i="16"/>
  <c r="AH41" i="16"/>
  <c r="AH81" i="16"/>
  <c r="AH49" i="16"/>
  <c r="AH11" i="16"/>
  <c r="AH89" i="16"/>
  <c r="AH57" i="16"/>
  <c r="AH19" i="16"/>
  <c r="AX90" i="16"/>
  <c r="AX86" i="16"/>
  <c r="AX82" i="16"/>
  <c r="AX78" i="16"/>
  <c r="AX74" i="16"/>
  <c r="AX70" i="16"/>
  <c r="AX66" i="16"/>
  <c r="AX62" i="16"/>
  <c r="AX58" i="16"/>
  <c r="AX54" i="16"/>
  <c r="AX50" i="16"/>
  <c r="AX46" i="16"/>
  <c r="AX42" i="16"/>
  <c r="AX36" i="16"/>
  <c r="AX31" i="16"/>
  <c r="AX25" i="16"/>
  <c r="AX20" i="16"/>
  <c r="AX16" i="16"/>
  <c r="AX12" i="16"/>
  <c r="AX88" i="16"/>
  <c r="AX84" i="16"/>
  <c r="AX80" i="16"/>
  <c r="AX76" i="16"/>
  <c r="AX72" i="16"/>
  <c r="AX68" i="16"/>
  <c r="AX64" i="16"/>
  <c r="AX60" i="16"/>
  <c r="AX56" i="16"/>
  <c r="AX52" i="16"/>
  <c r="AX48" i="16"/>
  <c r="AX44" i="16"/>
  <c r="AX38" i="16"/>
  <c r="AX34" i="16"/>
  <c r="AX29" i="16"/>
  <c r="AX22" i="16"/>
  <c r="AX18" i="16"/>
  <c r="AX14" i="16"/>
  <c r="AX10" i="16"/>
  <c r="AX92" i="16"/>
  <c r="AX83" i="16"/>
  <c r="AX75" i="16"/>
  <c r="AX67" i="16"/>
  <c r="AX59" i="16"/>
  <c r="AX51" i="16"/>
  <c r="AX43" i="16"/>
  <c r="AX33" i="16"/>
  <c r="AX21" i="16"/>
  <c r="AX13" i="16"/>
  <c r="AX85" i="16"/>
  <c r="AX77" i="16"/>
  <c r="AX69" i="16"/>
  <c r="AX61" i="16"/>
  <c r="AX53" i="16"/>
  <c r="AX45" i="16"/>
  <c r="AX35" i="16"/>
  <c r="AX24" i="16"/>
  <c r="AX15" i="16"/>
  <c r="AX87" i="16"/>
  <c r="AX79" i="16"/>
  <c r="AX71" i="16"/>
  <c r="AX63" i="16"/>
  <c r="AX55" i="16"/>
  <c r="AX47" i="16"/>
  <c r="AX37" i="16"/>
  <c r="AX26" i="16"/>
  <c r="AX17" i="16"/>
  <c r="AX73" i="16"/>
  <c r="AX41" i="16"/>
  <c r="AX81" i="16"/>
  <c r="AX49" i="16"/>
  <c r="AX11" i="16"/>
  <c r="AX89" i="16"/>
  <c r="AX57" i="16"/>
  <c r="AX19" i="16"/>
  <c r="AX65" i="16"/>
  <c r="AX30" i="16"/>
  <c r="BN90" i="16"/>
  <c r="BN86" i="16"/>
  <c r="BN82" i="16"/>
  <c r="BN78" i="16"/>
  <c r="BN74" i="16"/>
  <c r="BN70" i="16"/>
  <c r="BN66" i="16"/>
  <c r="BN62" i="16"/>
  <c r="BN58" i="16"/>
  <c r="BN54" i="16"/>
  <c r="BN50" i="16"/>
  <c r="BN46" i="16"/>
  <c r="BN42" i="16"/>
  <c r="BN36" i="16"/>
  <c r="BN31" i="16"/>
  <c r="BN25" i="16"/>
  <c r="BN20" i="16"/>
  <c r="BN16" i="16"/>
  <c r="BN12" i="16"/>
  <c r="BN88" i="16"/>
  <c r="BN84" i="16"/>
  <c r="BN80" i="16"/>
  <c r="BN76" i="16"/>
  <c r="BN72" i="16"/>
  <c r="BN68" i="16"/>
  <c r="BN64" i="16"/>
  <c r="BN60" i="16"/>
  <c r="BN56" i="16"/>
  <c r="BN52" i="16"/>
  <c r="BN48" i="16"/>
  <c r="BN44" i="16"/>
  <c r="BN38" i="16"/>
  <c r="BN34" i="16"/>
  <c r="BN29" i="16"/>
  <c r="BN22" i="16"/>
  <c r="BN18" i="16"/>
  <c r="BN14" i="16"/>
  <c r="BN10" i="16"/>
  <c r="BN85" i="16"/>
  <c r="BN77" i="16"/>
  <c r="BN69" i="16"/>
  <c r="BN61" i="16"/>
  <c r="BN53" i="16"/>
  <c r="BN45" i="16"/>
  <c r="BN35" i="16"/>
  <c r="BN24" i="16"/>
  <c r="BN15" i="16"/>
  <c r="BN92" i="16"/>
  <c r="BN83" i="16"/>
  <c r="BN75" i="16"/>
  <c r="BN67" i="16"/>
  <c r="BN59" i="16"/>
  <c r="BN51" i="16"/>
  <c r="BN43" i="16"/>
  <c r="BN33" i="16"/>
  <c r="BN21" i="16"/>
  <c r="BN13" i="16"/>
  <c r="BN89" i="16"/>
  <c r="BN81" i="16"/>
  <c r="BN73" i="16"/>
  <c r="BN65" i="16"/>
  <c r="BN57" i="16"/>
  <c r="BN49" i="16"/>
  <c r="BN41" i="16"/>
  <c r="BN30" i="16"/>
  <c r="BN19" i="16"/>
  <c r="BN11" i="16"/>
  <c r="BN87" i="16"/>
  <c r="BN79" i="16"/>
  <c r="BN71" i="16"/>
  <c r="BN63" i="16"/>
  <c r="BN55" i="16"/>
  <c r="BN47" i="16"/>
  <c r="BN37" i="16"/>
  <c r="BN26" i="16"/>
  <c r="BN17" i="16"/>
  <c r="S92" i="16"/>
  <c r="S87" i="16"/>
  <c r="S83" i="16"/>
  <c r="S79" i="16"/>
  <c r="S75" i="16"/>
  <c r="S71" i="16"/>
  <c r="S67" i="16"/>
  <c r="S63" i="16"/>
  <c r="S59" i="16"/>
  <c r="S55" i="16"/>
  <c r="S51" i="16"/>
  <c r="S47" i="16"/>
  <c r="S43" i="16"/>
  <c r="S37" i="16"/>
  <c r="S33" i="16"/>
  <c r="S26" i="16"/>
  <c r="S21" i="16"/>
  <c r="S17" i="16"/>
  <c r="S13" i="16"/>
  <c r="S88" i="16"/>
  <c r="S84" i="16"/>
  <c r="S80" i="16"/>
  <c r="S76" i="16"/>
  <c r="S89" i="16"/>
  <c r="S85" i="16"/>
  <c r="S81" i="16"/>
  <c r="S77" i="16"/>
  <c r="S73" i="16"/>
  <c r="S69" i="16"/>
  <c r="S65" i="16"/>
  <c r="S61" i="16"/>
  <c r="S57" i="16"/>
  <c r="S53" i="16"/>
  <c r="S49" i="16"/>
  <c r="S45" i="16"/>
  <c r="S41" i="16"/>
  <c r="S35" i="16"/>
  <c r="S30" i="16"/>
  <c r="S24" i="16"/>
  <c r="S19" i="16"/>
  <c r="S15" i="16"/>
  <c r="S11" i="16"/>
  <c r="S90" i="16"/>
  <c r="S74" i="16"/>
  <c r="S66" i="16"/>
  <c r="S58" i="16"/>
  <c r="S50" i="16"/>
  <c r="S42" i="16"/>
  <c r="S31" i="16"/>
  <c r="S20" i="16"/>
  <c r="S12" i="16"/>
  <c r="S78" i="16"/>
  <c r="S68" i="16"/>
  <c r="S60" i="16"/>
  <c r="S52" i="16"/>
  <c r="S44" i="16"/>
  <c r="S34" i="16"/>
  <c r="S22" i="16"/>
  <c r="S14" i="16"/>
  <c r="S10" i="16"/>
  <c r="S82" i="16"/>
  <c r="S70" i="16"/>
  <c r="S62" i="16"/>
  <c r="S54" i="16"/>
  <c r="S46" i="16"/>
  <c r="S36" i="16"/>
  <c r="S25" i="16"/>
  <c r="S16" i="16"/>
  <c r="S86" i="16"/>
  <c r="S72" i="16"/>
  <c r="S64" i="16"/>
  <c r="S56" i="16"/>
  <c r="S48" i="16"/>
  <c r="S38" i="16"/>
  <c r="S29" i="16"/>
  <c r="S18" i="16"/>
  <c r="AI92" i="16"/>
  <c r="AI87" i="16"/>
  <c r="AI83" i="16"/>
  <c r="AI79" i="16"/>
  <c r="AI75" i="16"/>
  <c r="AI71" i="16"/>
  <c r="AI67" i="16"/>
  <c r="AI63" i="16"/>
  <c r="AI59" i="16"/>
  <c r="AI55" i="16"/>
  <c r="AI51" i="16"/>
  <c r="AI47" i="16"/>
  <c r="AI43" i="16"/>
  <c r="AI37" i="16"/>
  <c r="AI33" i="16"/>
  <c r="AI26" i="16"/>
  <c r="AI21" i="16"/>
  <c r="AI17" i="16"/>
  <c r="AI13" i="16"/>
  <c r="AI89" i="16"/>
  <c r="AI85" i="16"/>
  <c r="AI81" i="16"/>
  <c r="AI77" i="16"/>
  <c r="AI73" i="16"/>
  <c r="AI69" i="16"/>
  <c r="AI65" i="16"/>
  <c r="AI61" i="16"/>
  <c r="AI57" i="16"/>
  <c r="AI53" i="16"/>
  <c r="AI49" i="16"/>
  <c r="AI45" i="16"/>
  <c r="AI41" i="16"/>
  <c r="AI35" i="16"/>
  <c r="AI30" i="16"/>
  <c r="AI24" i="16"/>
  <c r="AI19" i="16"/>
  <c r="AI15" i="16"/>
  <c r="AI11" i="16"/>
  <c r="AI88" i="16"/>
  <c r="AI80" i="16"/>
  <c r="AI72" i="16"/>
  <c r="AI64" i="16"/>
  <c r="AI56" i="16"/>
  <c r="AI48" i="16"/>
  <c r="AI38" i="16"/>
  <c r="AI29" i="16"/>
  <c r="AI18" i="16"/>
  <c r="AI10" i="16"/>
  <c r="AI90" i="16"/>
  <c r="AI82" i="16"/>
  <c r="AI74" i="16"/>
  <c r="AI66" i="16"/>
  <c r="AI58" i="16"/>
  <c r="AI50" i="16"/>
  <c r="AI42" i="16"/>
  <c r="AI31" i="16"/>
  <c r="AI20" i="16"/>
  <c r="AI12" i="16"/>
  <c r="AI84" i="16"/>
  <c r="AI76" i="16"/>
  <c r="AI68" i="16"/>
  <c r="AI60" i="16"/>
  <c r="AI52" i="16"/>
  <c r="AI44" i="16"/>
  <c r="AI34" i="16"/>
  <c r="AI22" i="16"/>
  <c r="AI14" i="16"/>
  <c r="AI86" i="16"/>
  <c r="AI54" i="16"/>
  <c r="AI16" i="16"/>
  <c r="AI62" i="16"/>
  <c r="AI25" i="16"/>
  <c r="AI70" i="16"/>
  <c r="AI36" i="16"/>
  <c r="AI78" i="16"/>
  <c r="AI46" i="16"/>
  <c r="AY92" i="16"/>
  <c r="AY87" i="16"/>
  <c r="AY83" i="16"/>
  <c r="AY79" i="16"/>
  <c r="AY75" i="16"/>
  <c r="AY71" i="16"/>
  <c r="AY67" i="16"/>
  <c r="AY63" i="16"/>
  <c r="AY59" i="16"/>
  <c r="AY55" i="16"/>
  <c r="AY51" i="16"/>
  <c r="AY47" i="16"/>
  <c r="AY43" i="16"/>
  <c r="AY37" i="16"/>
  <c r="AY33" i="16"/>
  <c r="AY26" i="16"/>
  <c r="AY21" i="16"/>
  <c r="AY17" i="16"/>
  <c r="AY13" i="16"/>
  <c r="AY89" i="16"/>
  <c r="AY85" i="16"/>
  <c r="AY81" i="16"/>
  <c r="AY77" i="16"/>
  <c r="AY73" i="16"/>
  <c r="AY69" i="16"/>
  <c r="AY65" i="16"/>
  <c r="AY61" i="16"/>
  <c r="AY57" i="16"/>
  <c r="AY53" i="16"/>
  <c r="AY49" i="16"/>
  <c r="AY45" i="16"/>
  <c r="AY41" i="16"/>
  <c r="AY35" i="16"/>
  <c r="AY30" i="16"/>
  <c r="AY24" i="16"/>
  <c r="AY19" i="16"/>
  <c r="AY15" i="16"/>
  <c r="AY11" i="16"/>
  <c r="AY88" i="16"/>
  <c r="AY80" i="16"/>
  <c r="AY72" i="16"/>
  <c r="AY64" i="16"/>
  <c r="AY56" i="16"/>
  <c r="AY48" i="16"/>
  <c r="AY38" i="16"/>
  <c r="AY29" i="16"/>
  <c r="AY18" i="16"/>
  <c r="AY10" i="16"/>
  <c r="AY90" i="16"/>
  <c r="AY82" i="16"/>
  <c r="AY74" i="16"/>
  <c r="AY66" i="16"/>
  <c r="AY58" i="16"/>
  <c r="AY50" i="16"/>
  <c r="AY42" i="16"/>
  <c r="AY31" i="16"/>
  <c r="AY20" i="16"/>
  <c r="AY12" i="16"/>
  <c r="AY84" i="16"/>
  <c r="AY76" i="16"/>
  <c r="AY68" i="16"/>
  <c r="AY60" i="16"/>
  <c r="AY52" i="16"/>
  <c r="AY44" i="16"/>
  <c r="AY34" i="16"/>
  <c r="AY22" i="16"/>
  <c r="AY14" i="16"/>
  <c r="AY62" i="16"/>
  <c r="AY25" i="16"/>
  <c r="AY70" i="16"/>
  <c r="AY36" i="16"/>
  <c r="AY78" i="16"/>
  <c r="AY46" i="16"/>
  <c r="AY86" i="16"/>
  <c r="AY54" i="16"/>
  <c r="AY16" i="16"/>
  <c r="BO89" i="16"/>
  <c r="BO85" i="16"/>
  <c r="BO81" i="16"/>
  <c r="BO77" i="16"/>
  <c r="BO73" i="16"/>
  <c r="BO69" i="16"/>
  <c r="BO65" i="16"/>
  <c r="BO61" i="16"/>
  <c r="BO57" i="16"/>
  <c r="BO53" i="16"/>
  <c r="BO49" i="16"/>
  <c r="BO45" i="16"/>
  <c r="BO41" i="16"/>
  <c r="BO35" i="16"/>
  <c r="BO30" i="16"/>
  <c r="BO24" i="16"/>
  <c r="BO19" i="16"/>
  <c r="BO15" i="16"/>
  <c r="BO11" i="16"/>
  <c r="BO92" i="16"/>
  <c r="BO87" i="16"/>
  <c r="BO83" i="16"/>
  <c r="BO79" i="16"/>
  <c r="BO75" i="16"/>
  <c r="BO71" i="16"/>
  <c r="BO67" i="16"/>
  <c r="BO63" i="16"/>
  <c r="BO59" i="16"/>
  <c r="BO55" i="16"/>
  <c r="BO51" i="16"/>
  <c r="BO47" i="16"/>
  <c r="BO43" i="16"/>
  <c r="BO37" i="16"/>
  <c r="BO33" i="16"/>
  <c r="BO26" i="16"/>
  <c r="BO21" i="16"/>
  <c r="BO17" i="16"/>
  <c r="BO13" i="16"/>
  <c r="BO88" i="16"/>
  <c r="BO80" i="16"/>
  <c r="BO72" i="16"/>
  <c r="BO64" i="16"/>
  <c r="BO56" i="16"/>
  <c r="BO48" i="16"/>
  <c r="BO38" i="16"/>
  <c r="BO29" i="16"/>
  <c r="BO18" i="16"/>
  <c r="BO10" i="16"/>
  <c r="BO86" i="16"/>
  <c r="BO78" i="16"/>
  <c r="BO70" i="16"/>
  <c r="BO62" i="16"/>
  <c r="BO54" i="16"/>
  <c r="BO46" i="16"/>
  <c r="BO36" i="16"/>
  <c r="BO25" i="16"/>
  <c r="BO16" i="16"/>
  <c r="BO84" i="16"/>
  <c r="BO76" i="16"/>
  <c r="BO68" i="16"/>
  <c r="BO60" i="16"/>
  <c r="BO52" i="16"/>
  <c r="BO44" i="16"/>
  <c r="BO34" i="16"/>
  <c r="BO22" i="16"/>
  <c r="BO14" i="16"/>
  <c r="BO90" i="16"/>
  <c r="BO82" i="16"/>
  <c r="BO74" i="16"/>
  <c r="BO66" i="16"/>
  <c r="BO58" i="16"/>
  <c r="BO50" i="16"/>
  <c r="BO42" i="16"/>
  <c r="BO31" i="16"/>
  <c r="BO20" i="16"/>
  <c r="BO12" i="16"/>
  <c r="I90" i="16"/>
  <c r="I86" i="16"/>
  <c r="I82" i="16"/>
  <c r="I78" i="16"/>
  <c r="I74" i="16"/>
  <c r="I70" i="16"/>
  <c r="I66" i="16"/>
  <c r="I62" i="16"/>
  <c r="I58" i="16"/>
  <c r="I54" i="16"/>
  <c r="I50" i="16"/>
  <c r="I46" i="16"/>
  <c r="I42" i="16"/>
  <c r="I36" i="16"/>
  <c r="I31" i="16"/>
  <c r="I25" i="16"/>
  <c r="I20" i="16"/>
  <c r="I16" i="16"/>
  <c r="I12" i="16"/>
  <c r="I89" i="16"/>
  <c r="I85" i="16"/>
  <c r="I81" i="16"/>
  <c r="I77" i="16"/>
  <c r="I73" i="16"/>
  <c r="I69" i="16"/>
  <c r="I65" i="16"/>
  <c r="I61" i="16"/>
  <c r="I57" i="16"/>
  <c r="I53" i="16"/>
  <c r="I49" i="16"/>
  <c r="I45" i="16"/>
  <c r="I41" i="16"/>
  <c r="I35" i="16"/>
  <c r="I30" i="16"/>
  <c r="I84" i="16"/>
  <c r="I76" i="16"/>
  <c r="I68" i="16"/>
  <c r="I60" i="16"/>
  <c r="I52" i="16"/>
  <c r="I44" i="16"/>
  <c r="I34" i="16"/>
  <c r="I24" i="16"/>
  <c r="I18" i="16"/>
  <c r="I13" i="16"/>
  <c r="I80" i="16"/>
  <c r="I64" i="16"/>
  <c r="I29" i="16"/>
  <c r="I15" i="16"/>
  <c r="I79" i="16"/>
  <c r="I71" i="16"/>
  <c r="I63" i="16"/>
  <c r="I47" i="16"/>
  <c r="I37" i="16"/>
  <c r="I26" i="16"/>
  <c r="I19" i="16"/>
  <c r="I92" i="16"/>
  <c r="I83" i="16"/>
  <c r="I75" i="16"/>
  <c r="I67" i="16"/>
  <c r="I59" i="16"/>
  <c r="I51" i="16"/>
  <c r="I43" i="16"/>
  <c r="I33" i="16"/>
  <c r="I22" i="16"/>
  <c r="I17" i="16"/>
  <c r="I11" i="16"/>
  <c r="I88" i="16"/>
  <c r="I72" i="16"/>
  <c r="I56" i="16"/>
  <c r="I48" i="16"/>
  <c r="I38" i="16"/>
  <c r="I21" i="16"/>
  <c r="I10" i="16"/>
  <c r="I87" i="16"/>
  <c r="I55" i="16"/>
  <c r="I14" i="16"/>
  <c r="Y89" i="16"/>
  <c r="Y85" i="16"/>
  <c r="Y81" i="16"/>
  <c r="Y77" i="16"/>
  <c r="Y73" i="16"/>
  <c r="Y69" i="16"/>
  <c r="Y92" i="16"/>
  <c r="Y87" i="16"/>
  <c r="Y83" i="16"/>
  <c r="Y79" i="16"/>
  <c r="Y75" i="16"/>
  <c r="Y71" i="16"/>
  <c r="Y90" i="16"/>
  <c r="Y82" i="16"/>
  <c r="Y74" i="16"/>
  <c r="Y65" i="16"/>
  <c r="Y61" i="16"/>
  <c r="Y57" i="16"/>
  <c r="Y53" i="16"/>
  <c r="Y49" i="16"/>
  <c r="Y45" i="16"/>
  <c r="Y41" i="16"/>
  <c r="Y35" i="16"/>
  <c r="Y30" i="16"/>
  <c r="Y24" i="16"/>
  <c r="Y19" i="16"/>
  <c r="Y15" i="16"/>
  <c r="Y11" i="16"/>
  <c r="Y84" i="16"/>
  <c r="Y76" i="16"/>
  <c r="Y66" i="16"/>
  <c r="Y62" i="16"/>
  <c r="Y58" i="16"/>
  <c r="Y54" i="16"/>
  <c r="Y50" i="16"/>
  <c r="Y46" i="16"/>
  <c r="Y42" i="16"/>
  <c r="Y36" i="16"/>
  <c r="Y31" i="16"/>
  <c r="Y25" i="16"/>
  <c r="Y20" i="16"/>
  <c r="Y16" i="16"/>
  <c r="Y12" i="16"/>
  <c r="Y86" i="16"/>
  <c r="Y78" i="16"/>
  <c r="Y70" i="16"/>
  <c r="Y67" i="16"/>
  <c r="Y63" i="16"/>
  <c r="Y59" i="16"/>
  <c r="Y55" i="16"/>
  <c r="Y51" i="16"/>
  <c r="Y47" i="16"/>
  <c r="Y43" i="16"/>
  <c r="Y37" i="16"/>
  <c r="Y33" i="16"/>
  <c r="Y26" i="16"/>
  <c r="Y21" i="16"/>
  <c r="Y17" i="16"/>
  <c r="Y13" i="16"/>
  <c r="Y88" i="16"/>
  <c r="Y68" i="16"/>
  <c r="Y52" i="16"/>
  <c r="Y34" i="16"/>
  <c r="Y14" i="16"/>
  <c r="Y56" i="16"/>
  <c r="Y38" i="16"/>
  <c r="Y18" i="16"/>
  <c r="Y72" i="16"/>
  <c r="Y60" i="16"/>
  <c r="Y44" i="16"/>
  <c r="Y22" i="16"/>
  <c r="Y80" i="16"/>
  <c r="Y64" i="16"/>
  <c r="Y48" i="16"/>
  <c r="Y29" i="16"/>
  <c r="Y10" i="16"/>
  <c r="AO89" i="16"/>
  <c r="AO85" i="16"/>
  <c r="AO81" i="16"/>
  <c r="AO77" i="16"/>
  <c r="AO73" i="16"/>
  <c r="AO69" i="16"/>
  <c r="AO65" i="16"/>
  <c r="AO61" i="16"/>
  <c r="AO57" i="16"/>
  <c r="AO53" i="16"/>
  <c r="AO49" i="16"/>
  <c r="AO45" i="16"/>
  <c r="AO41" i="16"/>
  <c r="AO35" i="16"/>
  <c r="AO30" i="16"/>
  <c r="AO24" i="16"/>
  <c r="AO19" i="16"/>
  <c r="AO15" i="16"/>
  <c r="AO11" i="16"/>
  <c r="AO92" i="16"/>
  <c r="AO87" i="16"/>
  <c r="AO83" i="16"/>
  <c r="AO79" i="16"/>
  <c r="AO75" i="16"/>
  <c r="AO71" i="16"/>
  <c r="AO67" i="16"/>
  <c r="AO63" i="16"/>
  <c r="AO59" i="16"/>
  <c r="AO55" i="16"/>
  <c r="AO51" i="16"/>
  <c r="AO47" i="16"/>
  <c r="AO43" i="16"/>
  <c r="AO37" i="16"/>
  <c r="AO33" i="16"/>
  <c r="AO26" i="16"/>
  <c r="AO21" i="16"/>
  <c r="AO17" i="16"/>
  <c r="AO13" i="16"/>
  <c r="AO90" i="16"/>
  <c r="AO82" i="16"/>
  <c r="AO74" i="16"/>
  <c r="AO66" i="16"/>
  <c r="AO58" i="16"/>
  <c r="AO50" i="16"/>
  <c r="AO42" i="16"/>
  <c r="AO31" i="16"/>
  <c r="AO20" i="16"/>
  <c r="AO12" i="16"/>
  <c r="AO84" i="16"/>
  <c r="AO76" i="16"/>
  <c r="AO68" i="16"/>
  <c r="AO60" i="16"/>
  <c r="AO52" i="16"/>
  <c r="AO44" i="16"/>
  <c r="AO34" i="16"/>
  <c r="AO22" i="16"/>
  <c r="AO14" i="16"/>
  <c r="AO86" i="16"/>
  <c r="AO78" i="16"/>
  <c r="AO70" i="16"/>
  <c r="AO62" i="16"/>
  <c r="AO54" i="16"/>
  <c r="AO46" i="16"/>
  <c r="AO36" i="16"/>
  <c r="AO25" i="16"/>
  <c r="AO16" i="16"/>
  <c r="AO64" i="16"/>
  <c r="AO29" i="16"/>
  <c r="AO72" i="16"/>
  <c r="AO38" i="16"/>
  <c r="AO80" i="16"/>
  <c r="AO48" i="16"/>
  <c r="AO10" i="16"/>
  <c r="AO88" i="16"/>
  <c r="AO56" i="16"/>
  <c r="AO18" i="16"/>
  <c r="BE89" i="16"/>
  <c r="BE85" i="16"/>
  <c r="BE81" i="16"/>
  <c r="BE77" i="16"/>
  <c r="BE73" i="16"/>
  <c r="BE69" i="16"/>
  <c r="BE65" i="16"/>
  <c r="BE61" i="16"/>
  <c r="BE57" i="16"/>
  <c r="BE53" i="16"/>
  <c r="BE49" i="16"/>
  <c r="BE45" i="16"/>
  <c r="BE41" i="16"/>
  <c r="BE35" i="16"/>
  <c r="BE30" i="16"/>
  <c r="BE24" i="16"/>
  <c r="BE19" i="16"/>
  <c r="BE15" i="16"/>
  <c r="BE11" i="16"/>
  <c r="BE92" i="16"/>
  <c r="BE87" i="16"/>
  <c r="BE83" i="16"/>
  <c r="BE79" i="16"/>
  <c r="BE75" i="16"/>
  <c r="BE71" i="16"/>
  <c r="BE67" i="16"/>
  <c r="BE63" i="16"/>
  <c r="BE59" i="16"/>
  <c r="BE55" i="16"/>
  <c r="BE51" i="16"/>
  <c r="BE47" i="16"/>
  <c r="BE43" i="16"/>
  <c r="BE37" i="16"/>
  <c r="BE33" i="16"/>
  <c r="BE26" i="16"/>
  <c r="BE21" i="16"/>
  <c r="BE17" i="16"/>
  <c r="BE13" i="16"/>
  <c r="BE90" i="16"/>
  <c r="BE82" i="16"/>
  <c r="BE74" i="16"/>
  <c r="BE66" i="16"/>
  <c r="BE58" i="16"/>
  <c r="BE50" i="16"/>
  <c r="BE42" i="16"/>
  <c r="BE31" i="16"/>
  <c r="BE20" i="16"/>
  <c r="BE12" i="16"/>
  <c r="BE84" i="16"/>
  <c r="BE76" i="16"/>
  <c r="BE68" i="16"/>
  <c r="BE60" i="16"/>
  <c r="BE52" i="16"/>
  <c r="BE44" i="16"/>
  <c r="BE34" i="16"/>
  <c r="BE22" i="16"/>
  <c r="BE14" i="16"/>
  <c r="BE86" i="16"/>
  <c r="BE78" i="16"/>
  <c r="BE70" i="16"/>
  <c r="BE62" i="16"/>
  <c r="BE54" i="16"/>
  <c r="BE46" i="16"/>
  <c r="BE36" i="16"/>
  <c r="BE25" i="16"/>
  <c r="BE16" i="16"/>
  <c r="BE88" i="16"/>
  <c r="BE80" i="16"/>
  <c r="BE72" i="16"/>
  <c r="BE64" i="16"/>
  <c r="BE56" i="16"/>
  <c r="BE48" i="16"/>
  <c r="BE38" i="16"/>
  <c r="BE29" i="16"/>
  <c r="BE18" i="16"/>
  <c r="BE10" i="16"/>
  <c r="J89" i="13"/>
  <c r="J85" i="13"/>
  <c r="J81" i="13"/>
  <c r="J77" i="13"/>
  <c r="J73" i="13"/>
  <c r="J69" i="13"/>
  <c r="J65" i="13"/>
  <c r="J61" i="13"/>
  <c r="J57" i="13"/>
  <c r="J53" i="13"/>
  <c r="J49" i="13"/>
  <c r="J45" i="13"/>
  <c r="J39" i="13"/>
  <c r="J35" i="13"/>
  <c r="J30" i="13"/>
  <c r="J22" i="13"/>
  <c r="J18" i="13"/>
  <c r="J14" i="13"/>
  <c r="J10" i="13"/>
  <c r="J91" i="13"/>
  <c r="J86" i="13"/>
  <c r="J80" i="13"/>
  <c r="J75" i="13"/>
  <c r="J70" i="13"/>
  <c r="J64" i="13"/>
  <c r="J59" i="13"/>
  <c r="J54" i="13"/>
  <c r="J48" i="13"/>
  <c r="J43" i="13"/>
  <c r="J36" i="13"/>
  <c r="J27" i="13"/>
  <c r="J20" i="13"/>
  <c r="J15" i="13"/>
  <c r="J26" i="13"/>
  <c r="J13" i="13"/>
  <c r="J88" i="13"/>
  <c r="J67" i="13"/>
  <c r="J56" i="13"/>
  <c r="J32" i="13"/>
  <c r="J17" i="13"/>
  <c r="J66" i="13"/>
  <c r="J21" i="13"/>
  <c r="J90" i="13"/>
  <c r="J84" i="13"/>
  <c r="J79" i="13"/>
  <c r="J74" i="13"/>
  <c r="J68" i="13"/>
  <c r="J63" i="13"/>
  <c r="J58" i="13"/>
  <c r="J52" i="13"/>
  <c r="J47" i="13"/>
  <c r="J42" i="13"/>
  <c r="J34" i="13"/>
  <c r="J19" i="13"/>
  <c r="J83" i="13"/>
  <c r="J78" i="13"/>
  <c r="J72" i="13"/>
  <c r="J62" i="13"/>
  <c r="J51" i="13"/>
  <c r="J46" i="13"/>
  <c r="J38" i="13"/>
  <c r="J25" i="13"/>
  <c r="J12" i="13"/>
  <c r="J87" i="13"/>
  <c r="J82" i="13"/>
  <c r="J76" i="13"/>
  <c r="J44" i="13"/>
  <c r="J31" i="13"/>
  <c r="J93" i="13"/>
  <c r="J71" i="13"/>
  <c r="J60" i="13"/>
  <c r="J55" i="13"/>
  <c r="J50" i="13"/>
  <c r="J37" i="13"/>
  <c r="J16" i="13"/>
  <c r="J11" i="13"/>
  <c r="H90" i="13"/>
  <c r="H86" i="13"/>
  <c r="H82" i="13"/>
  <c r="H78" i="13"/>
  <c r="H74" i="13"/>
  <c r="H70" i="13"/>
  <c r="H66" i="13"/>
  <c r="H62" i="13"/>
  <c r="H58" i="13"/>
  <c r="H54" i="13"/>
  <c r="H50" i="13"/>
  <c r="H46" i="13"/>
  <c r="H42" i="13"/>
  <c r="H36" i="13"/>
  <c r="H31" i="13"/>
  <c r="H25" i="13"/>
  <c r="H19" i="13"/>
  <c r="H15" i="13"/>
  <c r="H11" i="13"/>
  <c r="H93" i="13"/>
  <c r="H85" i="13"/>
  <c r="H83" i="13"/>
  <c r="H76" i="13"/>
  <c r="H69" i="13"/>
  <c r="H67" i="13"/>
  <c r="H60" i="13"/>
  <c r="H53" i="13"/>
  <c r="H51" i="13"/>
  <c r="H44" i="13"/>
  <c r="H35" i="13"/>
  <c r="H32" i="13"/>
  <c r="H21" i="13"/>
  <c r="H14" i="13"/>
  <c r="H12" i="13"/>
  <c r="H88" i="13"/>
  <c r="H81" i="13"/>
  <c r="H79" i="13"/>
  <c r="H72" i="13"/>
  <c r="H65" i="13"/>
  <c r="H63" i="13"/>
  <c r="H56" i="13"/>
  <c r="H49" i="13"/>
  <c r="H47" i="13"/>
  <c r="H38" i="13"/>
  <c r="H30" i="13"/>
  <c r="H26" i="13"/>
  <c r="H17" i="13"/>
  <c r="H10" i="13"/>
  <c r="H91" i="13"/>
  <c r="H84" i="13"/>
  <c r="H77" i="13"/>
  <c r="H75" i="13"/>
  <c r="H68" i="13"/>
  <c r="H61" i="13"/>
  <c r="H59" i="13"/>
  <c r="H52" i="13"/>
  <c r="H45" i="13"/>
  <c r="H43" i="13"/>
  <c r="H34" i="13"/>
  <c r="H22" i="13"/>
  <c r="H20" i="13"/>
  <c r="H13" i="13"/>
  <c r="H55" i="13"/>
  <c r="H48" i="13"/>
  <c r="H39" i="13"/>
  <c r="H89" i="13"/>
  <c r="H37" i="13"/>
  <c r="H27" i="13"/>
  <c r="H18" i="13"/>
  <c r="H87" i="13"/>
  <c r="H80" i="13"/>
  <c r="H73" i="13"/>
  <c r="H16" i="13"/>
  <c r="H71" i="13"/>
  <c r="H64" i="13"/>
  <c r="H57" i="13"/>
  <c r="P89" i="16"/>
  <c r="P85" i="16"/>
  <c r="P81" i="16"/>
  <c r="P77" i="16"/>
  <c r="P73" i="16"/>
  <c r="P69" i="16"/>
  <c r="P65" i="16"/>
  <c r="P61" i="16"/>
  <c r="P57" i="16"/>
  <c r="P53" i="16"/>
  <c r="P49" i="16"/>
  <c r="P45" i="16"/>
  <c r="P41" i="16"/>
  <c r="P35" i="16"/>
  <c r="P30" i="16"/>
  <c r="P24" i="16"/>
  <c r="P19" i="16"/>
  <c r="P15" i="16"/>
  <c r="P11" i="16"/>
  <c r="P90" i="16"/>
  <c r="P86" i="16"/>
  <c r="P82" i="16"/>
  <c r="P78" i="16"/>
  <c r="P74" i="16"/>
  <c r="P70" i="16"/>
  <c r="P66" i="16"/>
  <c r="P62" i="16"/>
  <c r="P58" i="16"/>
  <c r="P54" i="16"/>
  <c r="P50" i="16"/>
  <c r="P46" i="16"/>
  <c r="P42" i="16"/>
  <c r="P36" i="16"/>
  <c r="P31" i="16"/>
  <c r="P25" i="16"/>
  <c r="P20" i="16"/>
  <c r="P16" i="16"/>
  <c r="P12" i="16"/>
  <c r="P92" i="16"/>
  <c r="P87" i="16"/>
  <c r="P83" i="16"/>
  <c r="P79" i="16"/>
  <c r="P75" i="16"/>
  <c r="P71" i="16"/>
  <c r="P67" i="16"/>
  <c r="P63" i="16"/>
  <c r="P59" i="16"/>
  <c r="P55" i="16"/>
  <c r="P51" i="16"/>
  <c r="P47" i="16"/>
  <c r="P43" i="16"/>
  <c r="P37" i="16"/>
  <c r="P33" i="16"/>
  <c r="P26" i="16"/>
  <c r="P21" i="16"/>
  <c r="P76" i="16"/>
  <c r="P60" i="16"/>
  <c r="P44" i="16"/>
  <c r="P22" i="16"/>
  <c r="P17" i="16"/>
  <c r="P80" i="16"/>
  <c r="P64" i="16"/>
  <c r="P48" i="16"/>
  <c r="P29" i="16"/>
  <c r="P14" i="16"/>
  <c r="P84" i="16"/>
  <c r="P68" i="16"/>
  <c r="P52" i="16"/>
  <c r="P34" i="16"/>
  <c r="P13" i="16"/>
  <c r="P38" i="16"/>
  <c r="P56" i="16"/>
  <c r="P72" i="16"/>
  <c r="P10" i="16"/>
  <c r="P88" i="16"/>
  <c r="P18" i="16"/>
  <c r="AN92" i="16"/>
  <c r="AN87" i="16"/>
  <c r="AN83" i="16"/>
  <c r="AN79" i="16"/>
  <c r="AN75" i="16"/>
  <c r="AN71" i="16"/>
  <c r="AN67" i="16"/>
  <c r="AN63" i="16"/>
  <c r="AN59" i="16"/>
  <c r="AN55" i="16"/>
  <c r="AN51" i="16"/>
  <c r="AN47" i="16"/>
  <c r="AN43" i="16"/>
  <c r="AN37" i="16"/>
  <c r="AN33" i="16"/>
  <c r="AN26" i="16"/>
  <c r="AN21" i="16"/>
  <c r="AN17" i="16"/>
  <c r="AN13" i="16"/>
  <c r="AN88" i="16"/>
  <c r="AN84" i="16"/>
  <c r="AN80" i="16"/>
  <c r="AN76" i="16"/>
  <c r="AN72" i="16"/>
  <c r="AN68" i="16"/>
  <c r="AN64" i="16"/>
  <c r="AN60" i="16"/>
  <c r="AN56" i="16"/>
  <c r="AN52" i="16"/>
  <c r="AN48" i="16"/>
  <c r="AN44" i="16"/>
  <c r="AN89" i="16"/>
  <c r="AN85" i="16"/>
  <c r="AN81" i="16"/>
  <c r="AN77" i="16"/>
  <c r="AN73" i="16"/>
  <c r="AN69" i="16"/>
  <c r="AN65" i="16"/>
  <c r="AN61" i="16"/>
  <c r="AN57" i="16"/>
  <c r="AN53" i="16"/>
  <c r="AN49" i="16"/>
  <c r="AN45" i="16"/>
  <c r="AN41" i="16"/>
  <c r="AN35" i="16"/>
  <c r="AN30" i="16"/>
  <c r="AN24" i="16"/>
  <c r="AN19" i="16"/>
  <c r="AN15" i="16"/>
  <c r="AN11" i="16"/>
  <c r="AN90" i="16"/>
  <c r="AN74" i="16"/>
  <c r="AN58" i="16"/>
  <c r="AN42" i="16"/>
  <c r="AN31" i="16"/>
  <c r="AN20" i="16"/>
  <c r="AN12" i="16"/>
  <c r="AN78" i="16"/>
  <c r="AN62" i="16"/>
  <c r="AN46" i="16"/>
  <c r="AN34" i="16"/>
  <c r="AN22" i="16"/>
  <c r="AN14" i="16"/>
  <c r="AN82" i="16"/>
  <c r="AN66" i="16"/>
  <c r="AN50" i="16"/>
  <c r="AN36" i="16"/>
  <c r="AN25" i="16"/>
  <c r="AN16" i="16"/>
  <c r="AN86" i="16"/>
  <c r="AN29" i="16"/>
  <c r="AN38" i="16"/>
  <c r="AN54" i="16"/>
  <c r="AN10" i="16"/>
  <c r="AN18" i="16"/>
  <c r="AN70" i="16"/>
  <c r="F92" i="16"/>
  <c r="F87" i="16"/>
  <c r="F83" i="16"/>
  <c r="F79" i="16"/>
  <c r="F75" i="16"/>
  <c r="F71" i="16"/>
  <c r="F67" i="16"/>
  <c r="F63" i="16"/>
  <c r="F59" i="16"/>
  <c r="F55" i="16"/>
  <c r="F51" i="16"/>
  <c r="F47" i="16"/>
  <c r="F43" i="16"/>
  <c r="F37" i="16"/>
  <c r="F33" i="16"/>
  <c r="F26" i="16"/>
  <c r="F21" i="16"/>
  <c r="F17" i="16"/>
  <c r="F13" i="16"/>
  <c r="F88" i="16"/>
  <c r="F84" i="16"/>
  <c r="F80" i="16"/>
  <c r="F76" i="16"/>
  <c r="F72" i="16"/>
  <c r="F68" i="16"/>
  <c r="F64" i="16"/>
  <c r="F60" i="16"/>
  <c r="F56" i="16"/>
  <c r="F52" i="16"/>
  <c r="F48" i="16"/>
  <c r="F44" i="16"/>
  <c r="F38" i="16"/>
  <c r="F34" i="16"/>
  <c r="F29" i="16"/>
  <c r="F89" i="16"/>
  <c r="F81" i="16"/>
  <c r="F73" i="16"/>
  <c r="F65" i="16"/>
  <c r="F57" i="16"/>
  <c r="F49" i="16"/>
  <c r="F41" i="16"/>
  <c r="F30" i="16"/>
  <c r="F24" i="16"/>
  <c r="F16" i="16"/>
  <c r="F14" i="16"/>
  <c r="F86" i="16"/>
  <c r="F78" i="16"/>
  <c r="F70" i="16"/>
  <c r="F62" i="16"/>
  <c r="F54" i="16"/>
  <c r="F46" i="16"/>
  <c r="F36" i="16"/>
  <c r="F19" i="16"/>
  <c r="F12" i="16"/>
  <c r="F10" i="16"/>
  <c r="F85" i="16"/>
  <c r="F77" i="16"/>
  <c r="F69" i="16"/>
  <c r="F61" i="16"/>
  <c r="F53" i="16"/>
  <c r="F45" i="16"/>
  <c r="F35" i="16"/>
  <c r="F25" i="16"/>
  <c r="F22" i="16"/>
  <c r="F15" i="16"/>
  <c r="F66" i="16"/>
  <c r="F31" i="16"/>
  <c r="F20" i="16"/>
  <c r="F74" i="16"/>
  <c r="F42" i="16"/>
  <c r="F18" i="16"/>
  <c r="F11" i="16"/>
  <c r="F82" i="16"/>
  <c r="F50" i="16"/>
  <c r="F90" i="16"/>
  <c r="F58" i="16"/>
  <c r="AL89" i="16"/>
  <c r="AL85" i="16"/>
  <c r="AL81" i="16"/>
  <c r="AL77" i="16"/>
  <c r="AL73" i="16"/>
  <c r="AL69" i="16"/>
  <c r="AL65" i="16"/>
  <c r="AL61" i="16"/>
  <c r="AL57" i="16"/>
  <c r="AL53" i="16"/>
  <c r="AL49" i="16"/>
  <c r="AL45" i="16"/>
  <c r="AL41" i="16"/>
  <c r="AL35" i="16"/>
  <c r="AL30" i="16"/>
  <c r="AL24" i="16"/>
  <c r="AL19" i="16"/>
  <c r="AL15" i="16"/>
  <c r="AL11" i="16"/>
  <c r="AL90" i="16"/>
  <c r="AL86" i="16"/>
  <c r="AL82" i="16"/>
  <c r="AL78" i="16"/>
  <c r="AL74" i="16"/>
  <c r="AL70" i="16"/>
  <c r="AL66" i="16"/>
  <c r="AL62" i="16"/>
  <c r="AL58" i="16"/>
  <c r="AL54" i="16"/>
  <c r="AL50" i="16"/>
  <c r="AL46" i="16"/>
  <c r="AL92" i="16"/>
  <c r="AL87" i="16"/>
  <c r="AL83" i="16"/>
  <c r="AL79" i="16"/>
  <c r="AL75" i="16"/>
  <c r="AL71" i="16"/>
  <c r="AL67" i="16"/>
  <c r="AL63" i="16"/>
  <c r="AL59" i="16"/>
  <c r="AL55" i="16"/>
  <c r="AL51" i="16"/>
  <c r="AL47" i="16"/>
  <c r="AL43" i="16"/>
  <c r="AL37" i="16"/>
  <c r="AL33" i="16"/>
  <c r="AL26" i="16"/>
  <c r="AL21" i="16"/>
  <c r="AL17" i="16"/>
  <c r="AL13" i="16"/>
  <c r="AL80" i="16"/>
  <c r="AL64" i="16"/>
  <c r="AL48" i="16"/>
  <c r="AL38" i="16"/>
  <c r="AL29" i="16"/>
  <c r="AL18" i="16"/>
  <c r="AL10" i="16"/>
  <c r="AL84" i="16"/>
  <c r="AL68" i="16"/>
  <c r="AL52" i="16"/>
  <c r="AL42" i="16"/>
  <c r="AL31" i="16"/>
  <c r="AL20" i="16"/>
  <c r="AL12" i="16"/>
  <c r="AL88" i="16"/>
  <c r="AL72" i="16"/>
  <c r="AL56" i="16"/>
  <c r="AL34" i="16"/>
  <c r="AL22" i="16"/>
  <c r="AL14" i="16"/>
  <c r="AL44" i="16"/>
  <c r="AL16" i="16"/>
  <c r="AL60" i="16"/>
  <c r="AL25" i="16"/>
  <c r="AL76" i="16"/>
  <c r="AL36" i="16"/>
  <c r="G88" i="16"/>
  <c r="G84" i="16"/>
  <c r="G80" i="16"/>
  <c r="G76" i="16"/>
  <c r="G72" i="16"/>
  <c r="G68" i="16"/>
  <c r="G64" i="16"/>
  <c r="G60" i="16"/>
  <c r="G56" i="16"/>
  <c r="G52" i="16"/>
  <c r="G48" i="16"/>
  <c r="G44" i="16"/>
  <c r="G38" i="16"/>
  <c r="G34" i="16"/>
  <c r="G29" i="16"/>
  <c r="G22" i="16"/>
  <c r="G18" i="16"/>
  <c r="G14" i="16"/>
  <c r="G10" i="16"/>
  <c r="G89" i="16"/>
  <c r="G85" i="16"/>
  <c r="G81" i="16"/>
  <c r="G77" i="16"/>
  <c r="G73" i="16"/>
  <c r="G69" i="16"/>
  <c r="G65" i="16"/>
  <c r="G61" i="16"/>
  <c r="G57" i="16"/>
  <c r="G53" i="16"/>
  <c r="G49" i="16"/>
  <c r="G45" i="16"/>
  <c r="G41" i="16"/>
  <c r="G35" i="16"/>
  <c r="G30" i="16"/>
  <c r="G86" i="16"/>
  <c r="G78" i="16"/>
  <c r="G70" i="16"/>
  <c r="G62" i="16"/>
  <c r="G54" i="16"/>
  <c r="G46" i="16"/>
  <c r="G36" i="16"/>
  <c r="G21" i="16"/>
  <c r="G19" i="16"/>
  <c r="G12" i="16"/>
  <c r="G92" i="16"/>
  <c r="G83" i="16"/>
  <c r="G75" i="16"/>
  <c r="G67" i="16"/>
  <c r="G59" i="16"/>
  <c r="G51" i="16"/>
  <c r="G43" i="16"/>
  <c r="G33" i="16"/>
  <c r="G25" i="16"/>
  <c r="G17" i="16"/>
  <c r="G15" i="16"/>
  <c r="G90" i="16"/>
  <c r="G82" i="16"/>
  <c r="G74" i="16"/>
  <c r="G66" i="16"/>
  <c r="G58" i="16"/>
  <c r="G50" i="16"/>
  <c r="G42" i="16"/>
  <c r="G31" i="16"/>
  <c r="G20" i="16"/>
  <c r="G13" i="16"/>
  <c r="G11" i="16"/>
  <c r="G87" i="16"/>
  <c r="G55" i="16"/>
  <c r="G63" i="16"/>
  <c r="G26" i="16"/>
  <c r="G71" i="16"/>
  <c r="G37" i="16"/>
  <c r="G24" i="16"/>
  <c r="G16" i="16"/>
  <c r="G79" i="16"/>
  <c r="G47" i="16"/>
  <c r="AM90" i="16"/>
  <c r="AM86" i="16"/>
  <c r="AM82" i="16"/>
  <c r="AM78" i="16"/>
  <c r="AM74" i="16"/>
  <c r="AM70" i="16"/>
  <c r="AM66" i="16"/>
  <c r="AM62" i="16"/>
  <c r="AM58" i="16"/>
  <c r="AM54" i="16"/>
  <c r="AM50" i="16"/>
  <c r="AM46" i="16"/>
  <c r="AM42" i="16"/>
  <c r="AM36" i="16"/>
  <c r="AM31" i="16"/>
  <c r="AM25" i="16"/>
  <c r="AM20" i="16"/>
  <c r="AM16" i="16"/>
  <c r="AM12" i="16"/>
  <c r="AM92" i="16"/>
  <c r="AM87" i="16"/>
  <c r="AM83" i="16"/>
  <c r="AM79" i="16"/>
  <c r="AM75" i="16"/>
  <c r="AM71" i="16"/>
  <c r="AM67" i="16"/>
  <c r="AM63" i="16"/>
  <c r="AM59" i="16"/>
  <c r="AM55" i="16"/>
  <c r="AM51" i="16"/>
  <c r="AM47" i="16"/>
  <c r="AM43" i="16"/>
  <c r="AM88" i="16"/>
  <c r="AM84" i="16"/>
  <c r="AM80" i="16"/>
  <c r="AM76" i="16"/>
  <c r="AM72" i="16"/>
  <c r="AM68" i="16"/>
  <c r="AM64" i="16"/>
  <c r="AM60" i="16"/>
  <c r="AM56" i="16"/>
  <c r="AM52" i="16"/>
  <c r="AM48" i="16"/>
  <c r="AM44" i="16"/>
  <c r="AM38" i="16"/>
  <c r="AM34" i="16"/>
  <c r="AM29" i="16"/>
  <c r="AM22" i="16"/>
  <c r="AM18" i="16"/>
  <c r="AM14" i="16"/>
  <c r="AM10" i="16"/>
  <c r="AM85" i="16"/>
  <c r="AM69" i="16"/>
  <c r="AM53" i="16"/>
  <c r="AM35" i="16"/>
  <c r="AM24" i="16"/>
  <c r="AM15" i="16"/>
  <c r="AM89" i="16"/>
  <c r="AM73" i="16"/>
  <c r="AM57" i="16"/>
  <c r="AM37" i="16"/>
  <c r="AM26" i="16"/>
  <c r="AM17" i="16"/>
  <c r="AM77" i="16"/>
  <c r="AM61" i="16"/>
  <c r="AM45" i="16"/>
  <c r="AM41" i="16"/>
  <c r="AM30" i="16"/>
  <c r="AM19" i="16"/>
  <c r="AM11" i="16"/>
  <c r="AM65" i="16"/>
  <c r="AM81" i="16"/>
  <c r="AM13" i="16"/>
  <c r="AM21" i="16"/>
  <c r="AM49" i="16"/>
  <c r="AM33" i="16"/>
  <c r="I90" i="13"/>
  <c r="I86" i="13"/>
  <c r="I82" i="13"/>
  <c r="I78" i="13"/>
  <c r="I74" i="13"/>
  <c r="I70" i="13"/>
  <c r="I66" i="13"/>
  <c r="I62" i="13"/>
  <c r="I58" i="13"/>
  <c r="I54" i="13"/>
  <c r="I50" i="13"/>
  <c r="I46" i="13"/>
  <c r="I42" i="13"/>
  <c r="I36" i="13"/>
  <c r="I31" i="13"/>
  <c r="I25" i="13"/>
  <c r="I19" i="13"/>
  <c r="I15" i="13"/>
  <c r="I11" i="13"/>
  <c r="I91" i="13"/>
  <c r="I85" i="13"/>
  <c r="I80" i="13"/>
  <c r="I75" i="13"/>
  <c r="I69" i="13"/>
  <c r="I64" i="13"/>
  <c r="I59" i="13"/>
  <c r="I53" i="13"/>
  <c r="I48" i="13"/>
  <c r="I43" i="13"/>
  <c r="I35" i="13"/>
  <c r="I27" i="13"/>
  <c r="I20" i="13"/>
  <c r="I14" i="13"/>
  <c r="I79" i="13"/>
  <c r="I68" i="13"/>
  <c r="I57" i="13"/>
  <c r="I52" i="13"/>
  <c r="I39" i="13"/>
  <c r="I26" i="13"/>
  <c r="I13" i="13"/>
  <c r="I10" i="13"/>
  <c r="I83" i="13"/>
  <c r="I77" i="13"/>
  <c r="I72" i="13"/>
  <c r="I61" i="13"/>
  <c r="I51" i="13"/>
  <c r="I45" i="13"/>
  <c r="I38" i="13"/>
  <c r="I32" i="13"/>
  <c r="I17" i="13"/>
  <c r="I12" i="13"/>
  <c r="I76" i="13"/>
  <c r="I37" i="13"/>
  <c r="I89" i="13"/>
  <c r="I84" i="13"/>
  <c r="I73" i="13"/>
  <c r="I63" i="13"/>
  <c r="I47" i="13"/>
  <c r="I34" i="13"/>
  <c r="I18" i="13"/>
  <c r="I88" i="13"/>
  <c r="I67" i="13"/>
  <c r="I56" i="13"/>
  <c r="I22" i="13"/>
  <c r="I87" i="13"/>
  <c r="I81" i="13"/>
  <c r="I49" i="13"/>
  <c r="I21" i="13"/>
  <c r="I93" i="13"/>
  <c r="I71" i="13"/>
  <c r="I65" i="13"/>
  <c r="I60" i="13"/>
  <c r="I55" i="13"/>
  <c r="I44" i="13"/>
  <c r="I30" i="13"/>
  <c r="I16" i="13"/>
  <c r="R89" i="13"/>
  <c r="R85" i="13"/>
  <c r="R81" i="13"/>
  <c r="R77" i="13"/>
  <c r="R73" i="13"/>
  <c r="R69" i="13"/>
  <c r="R65" i="13"/>
  <c r="R61" i="13"/>
  <c r="R57" i="13"/>
  <c r="R53" i="13"/>
  <c r="R49" i="13"/>
  <c r="R45" i="13"/>
  <c r="R39" i="13"/>
  <c r="R35" i="13"/>
  <c r="R30" i="13"/>
  <c r="R22" i="13"/>
  <c r="R18" i="13"/>
  <c r="R14" i="13"/>
  <c r="R10" i="13"/>
  <c r="R90" i="13"/>
  <c r="R84" i="13"/>
  <c r="R79" i="13"/>
  <c r="R74" i="13"/>
  <c r="R68" i="13"/>
  <c r="R63" i="13"/>
  <c r="R58" i="13"/>
  <c r="R52" i="13"/>
  <c r="R47" i="13"/>
  <c r="R42" i="13"/>
  <c r="R34" i="13"/>
  <c r="R26" i="13"/>
  <c r="R19" i="13"/>
  <c r="R13" i="13"/>
  <c r="R71" i="13"/>
  <c r="R66" i="13"/>
  <c r="R55" i="13"/>
  <c r="R44" i="13"/>
  <c r="R37" i="13"/>
  <c r="R21" i="13"/>
  <c r="R16" i="13"/>
  <c r="R91" i="13"/>
  <c r="R48" i="13"/>
  <c r="R20" i="13"/>
  <c r="R88" i="13"/>
  <c r="R83" i="13"/>
  <c r="R78" i="13"/>
  <c r="R72" i="13"/>
  <c r="R67" i="13"/>
  <c r="R62" i="13"/>
  <c r="R56" i="13"/>
  <c r="R51" i="13"/>
  <c r="R46" i="13"/>
  <c r="R38" i="13"/>
  <c r="R32" i="13"/>
  <c r="R25" i="13"/>
  <c r="R17" i="13"/>
  <c r="R12" i="13"/>
  <c r="R87" i="13"/>
  <c r="R82" i="13"/>
  <c r="R76" i="13"/>
  <c r="R60" i="13"/>
  <c r="R50" i="13"/>
  <c r="R31" i="13"/>
  <c r="R11" i="13"/>
  <c r="R70" i="13"/>
  <c r="R54" i="13"/>
  <c r="R36" i="13"/>
  <c r="R86" i="13"/>
  <c r="R80" i="13"/>
  <c r="R75" i="13"/>
  <c r="R64" i="13"/>
  <c r="R59" i="13"/>
  <c r="R43" i="13"/>
  <c r="R27" i="13"/>
  <c r="R15" i="13"/>
  <c r="H88" i="12"/>
  <c r="H84" i="12"/>
  <c r="H80" i="12"/>
  <c r="H76" i="12"/>
  <c r="H72" i="12"/>
  <c r="H68" i="12"/>
  <c r="H64" i="12"/>
  <c r="H60" i="12"/>
  <c r="H56" i="12"/>
  <c r="H52" i="12"/>
  <c r="H48" i="12"/>
  <c r="H44" i="12"/>
  <c r="H38" i="12"/>
  <c r="H34" i="12"/>
  <c r="H29" i="12"/>
  <c r="H21" i="12"/>
  <c r="H17" i="12"/>
  <c r="H13" i="12"/>
  <c r="H9" i="12"/>
  <c r="H92" i="12"/>
  <c r="H89" i="12"/>
  <c r="H82" i="12"/>
  <c r="H75" i="12"/>
  <c r="H73" i="12"/>
  <c r="H66" i="12"/>
  <c r="H87" i="12"/>
  <c r="H85" i="12"/>
  <c r="H78" i="12"/>
  <c r="H71" i="12"/>
  <c r="H69" i="12"/>
  <c r="H62" i="12"/>
  <c r="H55" i="12"/>
  <c r="H53" i="12"/>
  <c r="H46" i="12"/>
  <c r="H37" i="12"/>
  <c r="H35" i="12"/>
  <c r="H25" i="12"/>
  <c r="H16" i="12"/>
  <c r="H14" i="12"/>
  <c r="H90" i="12"/>
  <c r="H83" i="12"/>
  <c r="H81" i="12"/>
  <c r="H74" i="12"/>
  <c r="H67" i="12"/>
  <c r="H65" i="12"/>
  <c r="H58" i="12"/>
  <c r="H51" i="12"/>
  <c r="H49" i="12"/>
  <c r="H42" i="12"/>
  <c r="H33" i="12"/>
  <c r="H30" i="12"/>
  <c r="H19" i="12"/>
  <c r="H12" i="12"/>
  <c r="H10" i="12"/>
  <c r="H59" i="12"/>
  <c r="H41" i="12"/>
  <c r="H31" i="12"/>
  <c r="H20" i="12"/>
  <c r="H86" i="12"/>
  <c r="H79" i="12"/>
  <c r="H61" i="12"/>
  <c r="H54" i="12"/>
  <c r="H47" i="12"/>
  <c r="H24" i="12"/>
  <c r="H15" i="12"/>
  <c r="H77" i="12"/>
  <c r="H70" i="12"/>
  <c r="H57" i="12"/>
  <c r="H50" i="12"/>
  <c r="H43" i="12"/>
  <c r="H18" i="12"/>
  <c r="H11" i="12"/>
  <c r="H63" i="12"/>
  <c r="H45" i="12"/>
  <c r="H36" i="12"/>
  <c r="H26" i="12"/>
  <c r="P89" i="13"/>
  <c r="P85" i="13"/>
  <c r="P81" i="13"/>
  <c r="P77" i="13"/>
  <c r="P73" i="13"/>
  <c r="P69" i="13"/>
  <c r="P65" i="13"/>
  <c r="P61" i="13"/>
  <c r="P57" i="13"/>
  <c r="P53" i="13"/>
  <c r="P49" i="13"/>
  <c r="P45" i="13"/>
  <c r="P39" i="13"/>
  <c r="P35" i="13"/>
  <c r="P30" i="13"/>
  <c r="P22" i="13"/>
  <c r="P18" i="13"/>
  <c r="P14" i="13"/>
  <c r="P10" i="13"/>
  <c r="P91" i="13"/>
  <c r="P84" i="13"/>
  <c r="P82" i="13"/>
  <c r="P75" i="13"/>
  <c r="P68" i="13"/>
  <c r="P66" i="13"/>
  <c r="P59" i="13"/>
  <c r="P52" i="13"/>
  <c r="P50" i="13"/>
  <c r="P43" i="13"/>
  <c r="P34" i="13"/>
  <c r="P31" i="13"/>
  <c r="P20" i="13"/>
  <c r="P13" i="13"/>
  <c r="P11" i="13"/>
  <c r="P87" i="13"/>
  <c r="P80" i="13"/>
  <c r="P78" i="13"/>
  <c r="P71" i="13"/>
  <c r="P64" i="13"/>
  <c r="P62" i="13"/>
  <c r="P55" i="13"/>
  <c r="P48" i="13"/>
  <c r="P46" i="13"/>
  <c r="P37" i="13"/>
  <c r="P27" i="13"/>
  <c r="P25" i="13"/>
  <c r="P16" i="13"/>
  <c r="P93" i="13"/>
  <c r="P90" i="13"/>
  <c r="P83" i="13"/>
  <c r="P76" i="13"/>
  <c r="P74" i="13"/>
  <c r="P67" i="13"/>
  <c r="P60" i="13"/>
  <c r="P58" i="13"/>
  <c r="P51" i="13"/>
  <c r="P44" i="13"/>
  <c r="P42" i="13"/>
  <c r="P32" i="13"/>
  <c r="P21" i="13"/>
  <c r="P19" i="13"/>
  <c r="P12" i="13"/>
  <c r="P86" i="13"/>
  <c r="P79" i="13"/>
  <c r="P72" i="13"/>
  <c r="P15" i="13"/>
  <c r="P70" i="13"/>
  <c r="P63" i="13"/>
  <c r="P56" i="13"/>
  <c r="P54" i="13"/>
  <c r="P47" i="13"/>
  <c r="P38" i="13"/>
  <c r="P88" i="13"/>
  <c r="P36" i="13"/>
  <c r="P26" i="13"/>
  <c r="P17" i="13"/>
  <c r="O93" i="13"/>
  <c r="O88" i="13"/>
  <c r="O84" i="13"/>
  <c r="O80" i="13"/>
  <c r="O76" i="13"/>
  <c r="O72" i="13"/>
  <c r="O68" i="13"/>
  <c r="O64" i="13"/>
  <c r="O60" i="13"/>
  <c r="O56" i="13"/>
  <c r="O52" i="13"/>
  <c r="O48" i="13"/>
  <c r="O44" i="13"/>
  <c r="O38" i="13"/>
  <c r="O34" i="13"/>
  <c r="O27" i="13"/>
  <c r="O21" i="13"/>
  <c r="O17" i="13"/>
  <c r="O13" i="13"/>
  <c r="O86" i="13"/>
  <c r="O79" i="13"/>
  <c r="O77" i="13"/>
  <c r="O70" i="13"/>
  <c r="O63" i="13"/>
  <c r="O61" i="13"/>
  <c r="O54" i="13"/>
  <c r="O47" i="13"/>
  <c r="O45" i="13"/>
  <c r="O36" i="13"/>
  <c r="O26" i="13"/>
  <c r="O22" i="13"/>
  <c r="O15" i="13"/>
  <c r="O91" i="13"/>
  <c r="O89" i="13"/>
  <c r="O82" i="13"/>
  <c r="O75" i="13"/>
  <c r="O73" i="13"/>
  <c r="O66" i="13"/>
  <c r="O59" i="13"/>
  <c r="O57" i="13"/>
  <c r="O50" i="13"/>
  <c r="O43" i="13"/>
  <c r="O39" i="13"/>
  <c r="O31" i="13"/>
  <c r="O20" i="13"/>
  <c r="O18" i="13"/>
  <c r="O11" i="13"/>
  <c r="O87" i="13"/>
  <c r="O85" i="13"/>
  <c r="O78" i="13"/>
  <c r="O71" i="13"/>
  <c r="O69" i="13"/>
  <c r="O62" i="13"/>
  <c r="O55" i="13"/>
  <c r="O53" i="13"/>
  <c r="O46" i="13"/>
  <c r="O37" i="13"/>
  <c r="O35" i="13"/>
  <c r="O25" i="13"/>
  <c r="O16" i="13"/>
  <c r="O14" i="13"/>
  <c r="O65" i="13"/>
  <c r="O58" i="13"/>
  <c r="O51" i="13"/>
  <c r="O49" i="13"/>
  <c r="O42" i="13"/>
  <c r="O32" i="13"/>
  <c r="O90" i="13"/>
  <c r="O83" i="13"/>
  <c r="O30" i="13"/>
  <c r="O19" i="13"/>
  <c r="O12" i="13"/>
  <c r="O81" i="13"/>
  <c r="O74" i="13"/>
  <c r="O67" i="13"/>
  <c r="O10" i="13"/>
  <c r="X92" i="16"/>
  <c r="X85" i="16"/>
  <c r="X81" i="16"/>
  <c r="X77" i="16"/>
  <c r="X73" i="16"/>
  <c r="X69" i="16"/>
  <c r="X65" i="16"/>
  <c r="X61" i="16"/>
  <c r="X57" i="16"/>
  <c r="X53" i="16"/>
  <c r="X49" i="16"/>
  <c r="X45" i="16"/>
  <c r="X41" i="16"/>
  <c r="X35" i="16"/>
  <c r="X30" i="16"/>
  <c r="X24" i="16"/>
  <c r="X19" i="16"/>
  <c r="X15" i="16"/>
  <c r="X11" i="16"/>
  <c r="X89" i="16"/>
  <c r="X86" i="16"/>
  <c r="X82" i="16"/>
  <c r="X78" i="16"/>
  <c r="X74" i="16"/>
  <c r="X70" i="16"/>
  <c r="X66" i="16"/>
  <c r="X62" i="16"/>
  <c r="X58" i="16"/>
  <c r="X54" i="16"/>
  <c r="X50" i="16"/>
  <c r="X46" i="16"/>
  <c r="X42" i="16"/>
  <c r="X36" i="16"/>
  <c r="X31" i="16"/>
  <c r="X25" i="16"/>
  <c r="X20" i="16"/>
  <c r="X16" i="16"/>
  <c r="X12" i="16"/>
  <c r="X87" i="16"/>
  <c r="X83" i="16"/>
  <c r="X79" i="16"/>
  <c r="X75" i="16"/>
  <c r="X71" i="16"/>
  <c r="X67" i="16"/>
  <c r="X63" i="16"/>
  <c r="X59" i="16"/>
  <c r="X55" i="16"/>
  <c r="X51" i="16"/>
  <c r="X47" i="16"/>
  <c r="X43" i="16"/>
  <c r="X37" i="16"/>
  <c r="X33" i="16"/>
  <c r="X26" i="16"/>
  <c r="X21" i="16"/>
  <c r="X17" i="16"/>
  <c r="X13" i="16"/>
  <c r="X80" i="16"/>
  <c r="X64" i="16"/>
  <c r="X48" i="16"/>
  <c r="X29" i="16"/>
  <c r="X10" i="16"/>
  <c r="X90" i="16"/>
  <c r="X84" i="16"/>
  <c r="X68" i="16"/>
  <c r="X52" i="16"/>
  <c r="X34" i="16"/>
  <c r="X14" i="16"/>
  <c r="X88" i="16"/>
  <c r="X72" i="16"/>
  <c r="X56" i="16"/>
  <c r="X38" i="16"/>
  <c r="X18" i="16"/>
  <c r="X22" i="16"/>
  <c r="X44" i="16"/>
  <c r="X60" i="16"/>
  <c r="X76" i="16"/>
  <c r="AV92" i="16"/>
  <c r="AV87" i="16"/>
  <c r="AV83" i="16"/>
  <c r="AV79" i="16"/>
  <c r="AV75" i="16"/>
  <c r="AV71" i="16"/>
  <c r="AV67" i="16"/>
  <c r="AV63" i="16"/>
  <c r="AV59" i="16"/>
  <c r="AV55" i="16"/>
  <c r="AV51" i="16"/>
  <c r="AV47" i="16"/>
  <c r="AV43" i="16"/>
  <c r="AV37" i="16"/>
  <c r="AV33" i="16"/>
  <c r="AV26" i="16"/>
  <c r="AV21" i="16"/>
  <c r="AV17" i="16"/>
  <c r="AV13" i="16"/>
  <c r="AV88" i="16"/>
  <c r="AV84" i="16"/>
  <c r="AV80" i="16"/>
  <c r="AV76" i="16"/>
  <c r="AV72" i="16"/>
  <c r="AV68" i="16"/>
  <c r="AV64" i="16"/>
  <c r="AV60" i="16"/>
  <c r="AV56" i="16"/>
  <c r="AV52" i="16"/>
  <c r="AV48" i="16"/>
  <c r="AV44" i="16"/>
  <c r="AV38" i="16"/>
  <c r="AV34" i="16"/>
  <c r="AV29" i="16"/>
  <c r="AV22" i="16"/>
  <c r="AV18" i="16"/>
  <c r="AV14" i="16"/>
  <c r="AV10" i="16"/>
  <c r="AV89" i="16"/>
  <c r="AV85" i="16"/>
  <c r="AV81" i="16"/>
  <c r="AV77" i="16"/>
  <c r="AV73" i="16"/>
  <c r="AV69" i="16"/>
  <c r="AV65" i="16"/>
  <c r="AV61" i="16"/>
  <c r="AV57" i="16"/>
  <c r="AV53" i="16"/>
  <c r="AV49" i="16"/>
  <c r="AV45" i="16"/>
  <c r="AV41" i="16"/>
  <c r="AV35" i="16"/>
  <c r="AV30" i="16"/>
  <c r="AV24" i="16"/>
  <c r="AV19" i="16"/>
  <c r="AV15" i="16"/>
  <c r="AV11" i="16"/>
  <c r="AV78" i="16"/>
  <c r="AV62" i="16"/>
  <c r="AV46" i="16"/>
  <c r="AV25" i="16"/>
  <c r="AV82" i="16"/>
  <c r="AV66" i="16"/>
  <c r="AV50" i="16"/>
  <c r="AV31" i="16"/>
  <c r="AV12" i="16"/>
  <c r="AV86" i="16"/>
  <c r="AV70" i="16"/>
  <c r="AV54" i="16"/>
  <c r="AV36" i="16"/>
  <c r="AV16" i="16"/>
  <c r="AV74" i="16"/>
  <c r="AV90" i="16"/>
  <c r="AV20" i="16"/>
  <c r="AV42" i="16"/>
  <c r="AV58" i="16"/>
  <c r="J92" i="16"/>
  <c r="J87" i="16"/>
  <c r="J83" i="16"/>
  <c r="J79" i="16"/>
  <c r="J75" i="16"/>
  <c r="J71" i="16"/>
  <c r="J67" i="16"/>
  <c r="J63" i="16"/>
  <c r="J59" i="16"/>
  <c r="J55" i="16"/>
  <c r="J51" i="16"/>
  <c r="J47" i="16"/>
  <c r="J43" i="16"/>
  <c r="J37" i="16"/>
  <c r="J33" i="16"/>
  <c r="J26" i="16"/>
  <c r="J21" i="16"/>
  <c r="J17" i="16"/>
  <c r="J13" i="16"/>
  <c r="J90" i="16"/>
  <c r="J86" i="16"/>
  <c r="J82" i="16"/>
  <c r="J78" i="16"/>
  <c r="J74" i="16"/>
  <c r="J70" i="16"/>
  <c r="J66" i="16"/>
  <c r="J62" i="16"/>
  <c r="J58" i="16"/>
  <c r="J54" i="16"/>
  <c r="J50" i="16"/>
  <c r="J46" i="16"/>
  <c r="J42" i="16"/>
  <c r="J36" i="16"/>
  <c r="J31" i="16"/>
  <c r="J25" i="16"/>
  <c r="J20" i="16"/>
  <c r="J16" i="16"/>
  <c r="J12" i="16"/>
  <c r="J89" i="16"/>
  <c r="J81" i="16"/>
  <c r="J73" i="16"/>
  <c r="J65" i="16"/>
  <c r="J57" i="16"/>
  <c r="J49" i="16"/>
  <c r="J41" i="16"/>
  <c r="J30" i="16"/>
  <c r="J19" i="16"/>
  <c r="J11" i="16"/>
  <c r="J85" i="16"/>
  <c r="J77" i="16"/>
  <c r="J69" i="16"/>
  <c r="J53" i="16"/>
  <c r="J35" i="16"/>
  <c r="J15" i="16"/>
  <c r="J60" i="16"/>
  <c r="J44" i="16"/>
  <c r="J22" i="16"/>
  <c r="J14" i="16"/>
  <c r="J88" i="16"/>
  <c r="J80" i="16"/>
  <c r="J72" i="16"/>
  <c r="J64" i="16"/>
  <c r="J56" i="16"/>
  <c r="J48" i="16"/>
  <c r="J38" i="16"/>
  <c r="J29" i="16"/>
  <c r="J18" i="16"/>
  <c r="J10" i="16"/>
  <c r="J61" i="16"/>
  <c r="J45" i="16"/>
  <c r="J24" i="16"/>
  <c r="J84" i="16"/>
  <c r="J76" i="16"/>
  <c r="J68" i="16"/>
  <c r="J52" i="16"/>
  <c r="J34" i="16"/>
  <c r="Z90" i="16"/>
  <c r="Z86" i="16"/>
  <c r="Z82" i="16"/>
  <c r="Z78" i="16"/>
  <c r="Z74" i="16"/>
  <c r="Z70" i="16"/>
  <c r="Z88" i="16"/>
  <c r="Z84" i="16"/>
  <c r="Z80" i="16"/>
  <c r="Z76" i="16"/>
  <c r="Z72" i="16"/>
  <c r="Z87" i="16"/>
  <c r="Z79" i="16"/>
  <c r="Z71" i="16"/>
  <c r="Z69" i="16"/>
  <c r="Z66" i="16"/>
  <c r="Z62" i="16"/>
  <c r="Z58" i="16"/>
  <c r="Z54" i="16"/>
  <c r="Z50" i="16"/>
  <c r="Z46" i="16"/>
  <c r="Z42" i="16"/>
  <c r="Z36" i="16"/>
  <c r="Z31" i="16"/>
  <c r="Z25" i="16"/>
  <c r="Z20" i="16"/>
  <c r="Z16" i="16"/>
  <c r="Z12" i="16"/>
  <c r="Z89" i="16"/>
  <c r="Z81" i="16"/>
  <c r="Z73" i="16"/>
  <c r="Z67" i="16"/>
  <c r="Z63" i="16"/>
  <c r="Z59" i="16"/>
  <c r="Z55" i="16"/>
  <c r="Z51" i="16"/>
  <c r="Z47" i="16"/>
  <c r="Z43" i="16"/>
  <c r="Z37" i="16"/>
  <c r="Z33" i="16"/>
  <c r="Z26" i="16"/>
  <c r="Z21" i="16"/>
  <c r="Z17" i="16"/>
  <c r="Z13" i="16"/>
  <c r="Z92" i="16"/>
  <c r="Z83" i="16"/>
  <c r="Z75" i="16"/>
  <c r="Z68" i="16"/>
  <c r="Z64" i="16"/>
  <c r="Z60" i="16"/>
  <c r="Z56" i="16"/>
  <c r="Z52" i="16"/>
  <c r="Z48" i="16"/>
  <c r="Z44" i="16"/>
  <c r="Z38" i="16"/>
  <c r="Z34" i="16"/>
  <c r="Z29" i="16"/>
  <c r="Z22" i="16"/>
  <c r="Z18" i="16"/>
  <c r="Z14" i="16"/>
  <c r="Z10" i="16"/>
  <c r="Z77" i="16"/>
  <c r="Z57" i="16"/>
  <c r="Z41" i="16"/>
  <c r="Z19" i="16"/>
  <c r="Z85" i="16"/>
  <c r="Z61" i="16"/>
  <c r="Z45" i="16"/>
  <c r="Z24" i="16"/>
  <c r="Z65" i="16"/>
  <c r="Z49" i="16"/>
  <c r="Z30" i="16"/>
  <c r="Z11" i="16"/>
  <c r="Z53" i="16"/>
  <c r="Z35" i="16"/>
  <c r="Z15" i="16"/>
  <c r="AP90" i="16"/>
  <c r="AP86" i="16"/>
  <c r="AP82" i="16"/>
  <c r="AP78" i="16"/>
  <c r="AP74" i="16"/>
  <c r="AP70" i="16"/>
  <c r="AP66" i="16"/>
  <c r="AP62" i="16"/>
  <c r="AP58" i="16"/>
  <c r="AP54" i="16"/>
  <c r="AP50" i="16"/>
  <c r="AP46" i="16"/>
  <c r="AP42" i="16"/>
  <c r="AP36" i="16"/>
  <c r="AP31" i="16"/>
  <c r="AP25" i="16"/>
  <c r="AP20" i="16"/>
  <c r="AP16" i="16"/>
  <c r="AP12" i="16"/>
  <c r="AP88" i="16"/>
  <c r="AP84" i="16"/>
  <c r="AP80" i="16"/>
  <c r="AP76" i="16"/>
  <c r="AP72" i="16"/>
  <c r="AP68" i="16"/>
  <c r="AP64" i="16"/>
  <c r="AP60" i="16"/>
  <c r="AP56" i="16"/>
  <c r="AP52" i="16"/>
  <c r="AP48" i="16"/>
  <c r="AP44" i="16"/>
  <c r="AP38" i="16"/>
  <c r="AP34" i="16"/>
  <c r="AP29" i="16"/>
  <c r="AP22" i="16"/>
  <c r="AP18" i="16"/>
  <c r="AP14" i="16"/>
  <c r="AP10" i="16"/>
  <c r="AP87" i="16"/>
  <c r="AP79" i="16"/>
  <c r="AP71" i="16"/>
  <c r="AP63" i="16"/>
  <c r="AP55" i="16"/>
  <c r="AP47" i="16"/>
  <c r="AP37" i="16"/>
  <c r="AP26" i="16"/>
  <c r="AP17" i="16"/>
  <c r="AP89" i="16"/>
  <c r="AP81" i="16"/>
  <c r="AP73" i="16"/>
  <c r="AP65" i="16"/>
  <c r="AP57" i="16"/>
  <c r="AP49" i="16"/>
  <c r="AP41" i="16"/>
  <c r="AP30" i="16"/>
  <c r="AP19" i="16"/>
  <c r="AP11" i="16"/>
  <c r="AP92" i="16"/>
  <c r="AP83" i="16"/>
  <c r="AP75" i="16"/>
  <c r="AP67" i="16"/>
  <c r="AP59" i="16"/>
  <c r="AP51" i="16"/>
  <c r="AP43" i="16"/>
  <c r="AP33" i="16"/>
  <c r="AP21" i="16"/>
  <c r="AP13" i="16"/>
  <c r="AP85" i="16"/>
  <c r="AP53" i="16"/>
  <c r="AP15" i="16"/>
  <c r="AP61" i="16"/>
  <c r="AP24" i="16"/>
  <c r="AP69" i="16"/>
  <c r="AP35" i="16"/>
  <c r="AP77" i="16"/>
  <c r="AP45" i="16"/>
  <c r="BF90" i="16"/>
  <c r="BF86" i="16"/>
  <c r="BF82" i="16"/>
  <c r="BF78" i="16"/>
  <c r="BF74" i="16"/>
  <c r="BF70" i="16"/>
  <c r="BF66" i="16"/>
  <c r="BF62" i="16"/>
  <c r="BF58" i="16"/>
  <c r="BF54" i="16"/>
  <c r="BF50" i="16"/>
  <c r="BF46" i="16"/>
  <c r="BF42" i="16"/>
  <c r="BF36" i="16"/>
  <c r="BF31" i="16"/>
  <c r="BF25" i="16"/>
  <c r="BF20" i="16"/>
  <c r="BF16" i="16"/>
  <c r="BF12" i="16"/>
  <c r="BF88" i="16"/>
  <c r="BF84" i="16"/>
  <c r="BF80" i="16"/>
  <c r="BF76" i="16"/>
  <c r="BF72" i="16"/>
  <c r="BF68" i="16"/>
  <c r="BF64" i="16"/>
  <c r="BF60" i="16"/>
  <c r="BF56" i="16"/>
  <c r="BF52" i="16"/>
  <c r="BF48" i="16"/>
  <c r="BF44" i="16"/>
  <c r="BF38" i="16"/>
  <c r="BF34" i="16"/>
  <c r="BF29" i="16"/>
  <c r="BF22" i="16"/>
  <c r="BF18" i="16"/>
  <c r="BF14" i="16"/>
  <c r="BF10" i="16"/>
  <c r="BF87" i="16"/>
  <c r="BF79" i="16"/>
  <c r="BF71" i="16"/>
  <c r="BF63" i="16"/>
  <c r="BF55" i="16"/>
  <c r="BF47" i="16"/>
  <c r="BF37" i="16"/>
  <c r="BF26" i="16"/>
  <c r="BF17" i="16"/>
  <c r="BF89" i="16"/>
  <c r="BF81" i="16"/>
  <c r="BF73" i="16"/>
  <c r="BF65" i="16"/>
  <c r="BF57" i="16"/>
  <c r="BF49" i="16"/>
  <c r="BF41" i="16"/>
  <c r="BF30" i="16"/>
  <c r="BF19" i="16"/>
  <c r="BF11" i="16"/>
  <c r="BF92" i="16"/>
  <c r="BF83" i="16"/>
  <c r="BF75" i="16"/>
  <c r="BF67" i="16"/>
  <c r="BF59" i="16"/>
  <c r="BF51" i="16"/>
  <c r="BF43" i="16"/>
  <c r="BF33" i="16"/>
  <c r="BF21" i="16"/>
  <c r="BF13" i="16"/>
  <c r="BF85" i="16"/>
  <c r="BF77" i="16"/>
  <c r="BF69" i="16"/>
  <c r="BF61" i="16"/>
  <c r="BF53" i="16"/>
  <c r="BF45" i="16"/>
  <c r="BF35" i="16"/>
  <c r="BF24" i="16"/>
  <c r="BF15" i="16"/>
  <c r="AA92" i="16"/>
  <c r="AA87" i="16"/>
  <c r="AA83" i="16"/>
  <c r="AA79" i="16"/>
  <c r="AA75" i="16"/>
  <c r="AA71" i="16"/>
  <c r="AA89" i="16"/>
  <c r="AA85" i="16"/>
  <c r="AA81" i="16"/>
  <c r="AA77" i="16"/>
  <c r="AA73" i="16"/>
  <c r="AA84" i="16"/>
  <c r="AA76" i="16"/>
  <c r="AA67" i="16"/>
  <c r="AA63" i="16"/>
  <c r="AA59" i="16"/>
  <c r="AA55" i="16"/>
  <c r="AA51" i="16"/>
  <c r="AA47" i="16"/>
  <c r="AA43" i="16"/>
  <c r="AA37" i="16"/>
  <c r="AA33" i="16"/>
  <c r="AA26" i="16"/>
  <c r="AA21" i="16"/>
  <c r="AA17" i="16"/>
  <c r="AA13" i="16"/>
  <c r="AA86" i="16"/>
  <c r="AA78" i="16"/>
  <c r="AA70" i="16"/>
  <c r="AA68" i="16"/>
  <c r="AA64" i="16"/>
  <c r="AA60" i="16"/>
  <c r="AA56" i="16"/>
  <c r="AA52" i="16"/>
  <c r="AA48" i="16"/>
  <c r="AA44" i="16"/>
  <c r="AA38" i="16"/>
  <c r="AA34" i="16"/>
  <c r="AA29" i="16"/>
  <c r="AA22" i="16"/>
  <c r="AA18" i="16"/>
  <c r="AA14" i="16"/>
  <c r="AA10" i="16"/>
  <c r="AA88" i="16"/>
  <c r="AA80" i="16"/>
  <c r="AA72" i="16"/>
  <c r="AA65" i="16"/>
  <c r="AA61" i="16"/>
  <c r="AA57" i="16"/>
  <c r="AA53" i="16"/>
  <c r="AA49" i="16"/>
  <c r="AA45" i="16"/>
  <c r="AA41" i="16"/>
  <c r="AA35" i="16"/>
  <c r="AA30" i="16"/>
  <c r="AA24" i="16"/>
  <c r="AA19" i="16"/>
  <c r="AA15" i="16"/>
  <c r="AA11" i="16"/>
  <c r="AA62" i="16"/>
  <c r="AA46" i="16"/>
  <c r="AA25" i="16"/>
  <c r="AA74" i="16"/>
  <c r="AA66" i="16"/>
  <c r="AA50" i="16"/>
  <c r="AA31" i="16"/>
  <c r="AA12" i="16"/>
  <c r="AA82" i="16"/>
  <c r="AA54" i="16"/>
  <c r="AA36" i="16"/>
  <c r="AA16" i="16"/>
  <c r="AA90" i="16"/>
  <c r="AA69" i="16"/>
  <c r="AA58" i="16"/>
  <c r="AA42" i="16"/>
  <c r="AA20" i="16"/>
  <c r="AQ92" i="16"/>
  <c r="AQ87" i="16"/>
  <c r="AQ83" i="16"/>
  <c r="AQ79" i="16"/>
  <c r="AQ75" i="16"/>
  <c r="AQ71" i="16"/>
  <c r="AQ67" i="16"/>
  <c r="AQ63" i="16"/>
  <c r="AQ59" i="16"/>
  <c r="AQ55" i="16"/>
  <c r="AQ51" i="16"/>
  <c r="AQ47" i="16"/>
  <c r="AQ43" i="16"/>
  <c r="AQ37" i="16"/>
  <c r="AQ33" i="16"/>
  <c r="AQ26" i="16"/>
  <c r="AQ21" i="16"/>
  <c r="AQ17" i="16"/>
  <c r="AQ13" i="16"/>
  <c r="AQ89" i="16"/>
  <c r="AQ85" i="16"/>
  <c r="AQ81" i="16"/>
  <c r="AQ77" i="16"/>
  <c r="AQ73" i="16"/>
  <c r="AQ69" i="16"/>
  <c r="AQ65" i="16"/>
  <c r="AQ61" i="16"/>
  <c r="AQ57" i="16"/>
  <c r="AQ53" i="16"/>
  <c r="AQ49" i="16"/>
  <c r="AQ45" i="16"/>
  <c r="AQ41" i="16"/>
  <c r="AQ35" i="16"/>
  <c r="AQ30" i="16"/>
  <c r="AQ24" i="16"/>
  <c r="AQ19" i="16"/>
  <c r="AQ15" i="16"/>
  <c r="AQ11" i="16"/>
  <c r="AQ84" i="16"/>
  <c r="AQ76" i="16"/>
  <c r="AQ68" i="16"/>
  <c r="AQ60" i="16"/>
  <c r="AQ52" i="16"/>
  <c r="AQ44" i="16"/>
  <c r="AQ34" i="16"/>
  <c r="AQ22" i="16"/>
  <c r="AQ14" i="16"/>
  <c r="AQ86" i="16"/>
  <c r="AQ78" i="16"/>
  <c r="AQ70" i="16"/>
  <c r="AQ62" i="16"/>
  <c r="AQ54" i="16"/>
  <c r="AQ46" i="16"/>
  <c r="AQ36" i="16"/>
  <c r="AQ25" i="16"/>
  <c r="AQ16" i="16"/>
  <c r="AQ88" i="16"/>
  <c r="AQ80" i="16"/>
  <c r="AQ72" i="16"/>
  <c r="AQ64" i="16"/>
  <c r="AQ56" i="16"/>
  <c r="AQ48" i="16"/>
  <c r="AQ38" i="16"/>
  <c r="AQ29" i="16"/>
  <c r="AQ18" i="16"/>
  <c r="AQ10" i="16"/>
  <c r="AQ74" i="16"/>
  <c r="AQ42" i="16"/>
  <c r="AQ82" i="16"/>
  <c r="AQ50" i="16"/>
  <c r="AQ12" i="16"/>
  <c r="AQ90" i="16"/>
  <c r="AQ58" i="16"/>
  <c r="AQ20" i="16"/>
  <c r="AQ66" i="16"/>
  <c r="AQ31" i="16"/>
  <c r="BG92" i="16"/>
  <c r="BG87" i="16"/>
  <c r="BG83" i="16"/>
  <c r="BG79" i="16"/>
  <c r="BG75" i="16"/>
  <c r="BG71" i="16"/>
  <c r="BG67" i="16"/>
  <c r="BG63" i="16"/>
  <c r="BG59" i="16"/>
  <c r="BG55" i="16"/>
  <c r="BG51" i="16"/>
  <c r="BG47" i="16"/>
  <c r="BG43" i="16"/>
  <c r="BG37" i="16"/>
  <c r="BG33" i="16"/>
  <c r="BG26" i="16"/>
  <c r="BG21" i="16"/>
  <c r="BG17" i="16"/>
  <c r="BG13" i="16"/>
  <c r="BG89" i="16"/>
  <c r="BG85" i="16"/>
  <c r="BG81" i="16"/>
  <c r="BG77" i="16"/>
  <c r="BG73" i="16"/>
  <c r="BG69" i="16"/>
  <c r="BG65" i="16"/>
  <c r="BG61" i="16"/>
  <c r="BG57" i="16"/>
  <c r="BG53" i="16"/>
  <c r="BG49" i="16"/>
  <c r="BG45" i="16"/>
  <c r="BG41" i="16"/>
  <c r="BG35" i="16"/>
  <c r="BG30" i="16"/>
  <c r="BG24" i="16"/>
  <c r="BG19" i="16"/>
  <c r="BG15" i="16"/>
  <c r="BG11" i="16"/>
  <c r="BG84" i="16"/>
  <c r="BG76" i="16"/>
  <c r="BG68" i="16"/>
  <c r="BG60" i="16"/>
  <c r="BG52" i="16"/>
  <c r="BG44" i="16"/>
  <c r="BG34" i="16"/>
  <c r="BG22" i="16"/>
  <c r="BG14" i="16"/>
  <c r="BG86" i="16"/>
  <c r="BG78" i="16"/>
  <c r="BG70" i="16"/>
  <c r="BG62" i="16"/>
  <c r="BG54" i="16"/>
  <c r="BG46" i="16"/>
  <c r="BG36" i="16"/>
  <c r="BG25" i="16"/>
  <c r="BG16" i="16"/>
  <c r="BG88" i="16"/>
  <c r="BG80" i="16"/>
  <c r="BG72" i="16"/>
  <c r="BG64" i="16"/>
  <c r="BG56" i="16"/>
  <c r="BG48" i="16"/>
  <c r="BG38" i="16"/>
  <c r="BG29" i="16"/>
  <c r="BG18" i="16"/>
  <c r="BG10" i="16"/>
  <c r="BG90" i="16"/>
  <c r="BG82" i="16"/>
  <c r="BG74" i="16"/>
  <c r="BG66" i="16"/>
  <c r="BG58" i="16"/>
  <c r="BG50" i="16"/>
  <c r="BG42" i="16"/>
  <c r="BG31" i="16"/>
  <c r="BG20" i="16"/>
  <c r="BG12" i="16"/>
  <c r="BL92" i="16"/>
  <c r="BL87" i="16"/>
  <c r="BL83" i="16"/>
  <c r="BL79" i="16"/>
  <c r="BL75" i="16"/>
  <c r="BL71" i="16"/>
  <c r="BL67" i="16"/>
  <c r="BL63" i="16"/>
  <c r="BL59" i="16"/>
  <c r="BL55" i="16"/>
  <c r="BL51" i="16"/>
  <c r="BL47" i="16"/>
  <c r="BL43" i="16"/>
  <c r="BL37" i="16"/>
  <c r="BL33" i="16"/>
  <c r="BL26" i="16"/>
  <c r="BL21" i="16"/>
  <c r="BL17" i="16"/>
  <c r="BL13" i="16"/>
  <c r="BL88" i="16"/>
  <c r="BL84" i="16"/>
  <c r="BL80" i="16"/>
  <c r="BL76" i="16"/>
  <c r="BL72" i="16"/>
  <c r="BL68" i="16"/>
  <c r="BL64" i="16"/>
  <c r="BL60" i="16"/>
  <c r="BL56" i="16"/>
  <c r="BL52" i="16"/>
  <c r="BL48" i="16"/>
  <c r="BL44" i="16"/>
  <c r="BL38" i="16"/>
  <c r="BL34" i="16"/>
  <c r="BL29" i="16"/>
  <c r="BL22" i="16"/>
  <c r="BL18" i="16"/>
  <c r="BL14" i="16"/>
  <c r="BL10" i="16"/>
  <c r="BL89" i="16"/>
  <c r="BL85" i="16"/>
  <c r="BL81" i="16"/>
  <c r="BL77" i="16"/>
  <c r="BL73" i="16"/>
  <c r="BL69" i="16"/>
  <c r="BL65" i="16"/>
  <c r="BL61" i="16"/>
  <c r="BL57" i="16"/>
  <c r="BL53" i="16"/>
  <c r="BL49" i="16"/>
  <c r="BL45" i="16"/>
  <c r="BL41" i="16"/>
  <c r="BL35" i="16"/>
  <c r="BL30" i="16"/>
  <c r="BL24" i="16"/>
  <c r="BL19" i="16"/>
  <c r="BL15" i="16"/>
  <c r="BL11" i="16"/>
  <c r="BL86" i="16"/>
  <c r="BL70" i="16"/>
  <c r="BL54" i="16"/>
  <c r="BL36" i="16"/>
  <c r="BL16" i="16"/>
  <c r="BL90" i="16"/>
  <c r="BL74" i="16"/>
  <c r="BL58" i="16"/>
  <c r="BL42" i="16"/>
  <c r="BL20" i="16"/>
  <c r="BL78" i="16"/>
  <c r="BL62" i="16"/>
  <c r="BL46" i="16"/>
  <c r="BL25" i="16"/>
  <c r="BL50" i="16"/>
  <c r="BL66" i="16"/>
  <c r="BL82" i="16"/>
  <c r="BL12" i="16"/>
  <c r="BL31" i="16"/>
  <c r="Q89" i="16"/>
  <c r="Q85" i="16"/>
  <c r="Q81" i="16"/>
  <c r="Q77" i="16"/>
  <c r="Q73" i="16"/>
  <c r="Q69" i="16"/>
  <c r="Q65" i="16"/>
  <c r="Q61" i="16"/>
  <c r="Q57" i="16"/>
  <c r="Q53" i="16"/>
  <c r="Q49" i="16"/>
  <c r="Q45" i="16"/>
  <c r="Q41" i="16"/>
  <c r="Q35" i="16"/>
  <c r="Q30" i="16"/>
  <c r="Q24" i="16"/>
  <c r="Q19" i="16"/>
  <c r="Q15" i="16"/>
  <c r="Q11" i="16"/>
  <c r="Q90" i="16"/>
  <c r="Q86" i="16"/>
  <c r="Q82" i="16"/>
  <c r="Q78" i="16"/>
  <c r="Q92" i="16"/>
  <c r="Q87" i="16"/>
  <c r="Q83" i="16"/>
  <c r="Q79" i="16"/>
  <c r="Q75" i="16"/>
  <c r="Q71" i="16"/>
  <c r="Q67" i="16"/>
  <c r="Q63" i="16"/>
  <c r="Q59" i="16"/>
  <c r="Q55" i="16"/>
  <c r="Q51" i="16"/>
  <c r="Q47" i="16"/>
  <c r="Q43" i="16"/>
  <c r="Q37" i="16"/>
  <c r="Q33" i="16"/>
  <c r="Q26" i="16"/>
  <c r="Q21" i="16"/>
  <c r="Q17" i="16"/>
  <c r="Q13" i="16"/>
  <c r="Q80" i="16"/>
  <c r="Q72" i="16"/>
  <c r="Q64" i="16"/>
  <c r="Q56" i="16"/>
  <c r="Q48" i="16"/>
  <c r="Q38" i="16"/>
  <c r="Q29" i="16"/>
  <c r="Q18" i="16"/>
  <c r="Q10" i="16"/>
  <c r="Q84" i="16"/>
  <c r="Q74" i="16"/>
  <c r="Q66" i="16"/>
  <c r="Q58" i="16"/>
  <c r="Q50" i="16"/>
  <c r="Q42" i="16"/>
  <c r="Q31" i="16"/>
  <c r="Q20" i="16"/>
  <c r="Q12" i="16"/>
  <c r="Q16" i="16"/>
  <c r="Q88" i="16"/>
  <c r="Q68" i="16"/>
  <c r="Q60" i="16"/>
  <c r="Q52" i="16"/>
  <c r="Q44" i="16"/>
  <c r="Q34" i="16"/>
  <c r="Q22" i="16"/>
  <c r="Q14" i="16"/>
  <c r="Q76" i="16"/>
  <c r="Q70" i="16"/>
  <c r="Q62" i="16"/>
  <c r="Q54" i="16"/>
  <c r="Q46" i="16"/>
  <c r="Q36" i="16"/>
  <c r="Q25" i="16"/>
  <c r="AG89" i="16"/>
  <c r="AG85" i="16"/>
  <c r="AG81" i="16"/>
  <c r="AG77" i="16"/>
  <c r="AG73" i="16"/>
  <c r="AG69" i="16"/>
  <c r="AG65" i="16"/>
  <c r="AG61" i="16"/>
  <c r="AG57" i="16"/>
  <c r="AG53" i="16"/>
  <c r="AG49" i="16"/>
  <c r="AG45" i="16"/>
  <c r="AG41" i="16"/>
  <c r="AG35" i="16"/>
  <c r="AG30" i="16"/>
  <c r="AG24" i="16"/>
  <c r="AG19" i="16"/>
  <c r="AG15" i="16"/>
  <c r="AG11" i="16"/>
  <c r="AG92" i="16"/>
  <c r="AG87" i="16"/>
  <c r="AG83" i="16"/>
  <c r="AG79" i="16"/>
  <c r="AG75" i="16"/>
  <c r="AG71" i="16"/>
  <c r="AG67" i="16"/>
  <c r="AG63" i="16"/>
  <c r="AG59" i="16"/>
  <c r="AG55" i="16"/>
  <c r="AG51" i="16"/>
  <c r="AG47" i="16"/>
  <c r="AG43" i="16"/>
  <c r="AG37" i="16"/>
  <c r="AG33" i="16"/>
  <c r="AG26" i="16"/>
  <c r="AG21" i="16"/>
  <c r="AG17" i="16"/>
  <c r="AG13" i="16"/>
  <c r="AG86" i="16"/>
  <c r="AG78" i="16"/>
  <c r="AG70" i="16"/>
  <c r="AG62" i="16"/>
  <c r="AG54" i="16"/>
  <c r="AG46" i="16"/>
  <c r="AG36" i="16"/>
  <c r="AG25" i="16"/>
  <c r="AG16" i="16"/>
  <c r="AG88" i="16"/>
  <c r="AG80" i="16"/>
  <c r="AG72" i="16"/>
  <c r="AG64" i="16"/>
  <c r="AG56" i="16"/>
  <c r="AG48" i="16"/>
  <c r="AG38" i="16"/>
  <c r="AG29" i="16"/>
  <c r="AG18" i="16"/>
  <c r="AG10" i="16"/>
  <c r="AG90" i="16"/>
  <c r="AG82" i="16"/>
  <c r="AG74" i="16"/>
  <c r="AG66" i="16"/>
  <c r="AG58" i="16"/>
  <c r="AG50" i="16"/>
  <c r="AG42" i="16"/>
  <c r="AG31" i="16"/>
  <c r="AG20" i="16"/>
  <c r="AG12" i="16"/>
  <c r="AG76" i="16"/>
  <c r="AG44" i="16"/>
  <c r="AG84" i="16"/>
  <c r="AG52" i="16"/>
  <c r="AG14" i="16"/>
  <c r="AG60" i="16"/>
  <c r="AG22" i="16"/>
  <c r="AG68" i="16"/>
  <c r="AG34" i="16"/>
  <c r="AW89" i="16"/>
  <c r="AW85" i="16"/>
  <c r="AW81" i="16"/>
  <c r="AW77" i="16"/>
  <c r="AW73" i="16"/>
  <c r="AW69" i="16"/>
  <c r="AW65" i="16"/>
  <c r="AW61" i="16"/>
  <c r="AW57" i="16"/>
  <c r="AW53" i="16"/>
  <c r="AW49" i="16"/>
  <c r="AW45" i="16"/>
  <c r="AW41" i="16"/>
  <c r="AW35" i="16"/>
  <c r="AW30" i="16"/>
  <c r="AW24" i="16"/>
  <c r="AW19" i="16"/>
  <c r="AW15" i="16"/>
  <c r="AW11" i="16"/>
  <c r="AW92" i="16"/>
  <c r="AW87" i="16"/>
  <c r="AW83" i="16"/>
  <c r="AW79" i="16"/>
  <c r="AW75" i="16"/>
  <c r="AW71" i="16"/>
  <c r="AW67" i="16"/>
  <c r="AW63" i="16"/>
  <c r="AW59" i="16"/>
  <c r="AW55" i="16"/>
  <c r="AW51" i="16"/>
  <c r="AW47" i="16"/>
  <c r="AW43" i="16"/>
  <c r="AW37" i="16"/>
  <c r="AW33" i="16"/>
  <c r="AW26" i="16"/>
  <c r="AW21" i="16"/>
  <c r="AW17" i="16"/>
  <c r="AW13" i="16"/>
  <c r="AW86" i="16"/>
  <c r="AW78" i="16"/>
  <c r="AW70" i="16"/>
  <c r="AW62" i="16"/>
  <c r="AW54" i="16"/>
  <c r="AW46" i="16"/>
  <c r="AW36" i="16"/>
  <c r="AW25" i="16"/>
  <c r="AW16" i="16"/>
  <c r="AW88" i="16"/>
  <c r="AW80" i="16"/>
  <c r="AW72" i="16"/>
  <c r="AW64" i="16"/>
  <c r="AW56" i="16"/>
  <c r="AW48" i="16"/>
  <c r="AW38" i="16"/>
  <c r="AW29" i="16"/>
  <c r="AW18" i="16"/>
  <c r="AW10" i="16"/>
  <c r="AW90" i="16"/>
  <c r="AW82" i="16"/>
  <c r="AW74" i="16"/>
  <c r="AW66" i="16"/>
  <c r="AW58" i="16"/>
  <c r="AW50" i="16"/>
  <c r="AW42" i="16"/>
  <c r="AW31" i="16"/>
  <c r="AW20" i="16"/>
  <c r="AW12" i="16"/>
  <c r="AW84" i="16"/>
  <c r="AW52" i="16"/>
  <c r="AW14" i="16"/>
  <c r="AW60" i="16"/>
  <c r="AW22" i="16"/>
  <c r="AW68" i="16"/>
  <c r="AW34" i="16"/>
  <c r="AW76" i="16"/>
  <c r="AW44" i="16"/>
  <c r="BM92" i="16"/>
  <c r="BM87" i="16"/>
  <c r="BM83" i="16"/>
  <c r="BM79" i="16"/>
  <c r="BM75" i="16"/>
  <c r="BM71" i="16"/>
  <c r="BM67" i="16"/>
  <c r="BM63" i="16"/>
  <c r="BM59" i="16"/>
  <c r="BM55" i="16"/>
  <c r="BM51" i="16"/>
  <c r="BM47" i="16"/>
  <c r="BM43" i="16"/>
  <c r="BM37" i="16"/>
  <c r="BM33" i="16"/>
  <c r="BM26" i="16"/>
  <c r="BM21" i="16"/>
  <c r="BM17" i="16"/>
  <c r="BM13" i="16"/>
  <c r="BM89" i="16"/>
  <c r="BM85" i="16"/>
  <c r="BM81" i="16"/>
  <c r="BM77" i="16"/>
  <c r="BM73" i="16"/>
  <c r="BM69" i="16"/>
  <c r="BM65" i="16"/>
  <c r="BM61" i="16"/>
  <c r="BM57" i="16"/>
  <c r="BM53" i="16"/>
  <c r="BM49" i="16"/>
  <c r="BM45" i="16"/>
  <c r="BM41" i="16"/>
  <c r="BM35" i="16"/>
  <c r="BM30" i="16"/>
  <c r="BM24" i="16"/>
  <c r="BM19" i="16"/>
  <c r="BM15" i="16"/>
  <c r="BM11" i="16"/>
  <c r="BM90" i="16"/>
  <c r="BM82" i="16"/>
  <c r="BM74" i="16"/>
  <c r="BM66" i="16"/>
  <c r="BM58" i="16"/>
  <c r="BM50" i="16"/>
  <c r="BM42" i="16"/>
  <c r="BM31" i="16"/>
  <c r="BM20" i="16"/>
  <c r="BM12" i="16"/>
  <c r="BM88" i="16"/>
  <c r="BM80" i="16"/>
  <c r="BM72" i="16"/>
  <c r="BM64" i="16"/>
  <c r="BM56" i="16"/>
  <c r="BM48" i="16"/>
  <c r="BM38" i="16"/>
  <c r="BM29" i="16"/>
  <c r="BM18" i="16"/>
  <c r="BM10" i="16"/>
  <c r="BM86" i="16"/>
  <c r="BM78" i="16"/>
  <c r="BM70" i="16"/>
  <c r="BM62" i="16"/>
  <c r="BM54" i="16"/>
  <c r="BM46" i="16"/>
  <c r="BM36" i="16"/>
  <c r="BM25" i="16"/>
  <c r="BM16" i="16"/>
  <c r="BM84" i="16"/>
  <c r="BM76" i="16"/>
  <c r="BM68" i="16"/>
  <c r="BM60" i="16"/>
  <c r="BM52" i="16"/>
  <c r="BM44" i="16"/>
  <c r="BM34" i="16"/>
  <c r="BM22" i="16"/>
  <c r="BM14" i="16"/>
  <c r="AB89" i="13"/>
  <c r="AB85" i="13"/>
  <c r="AB81" i="13"/>
  <c r="AB77" i="13"/>
  <c r="AB73" i="13"/>
  <c r="AB69" i="13"/>
  <c r="AB65" i="13"/>
  <c r="AB61" i="13"/>
  <c r="AB57" i="13"/>
  <c r="AB53" i="13"/>
  <c r="AB49" i="13"/>
  <c r="AB45" i="13"/>
  <c r="AB39" i="13"/>
  <c r="AB35" i="13"/>
  <c r="AB30" i="13"/>
  <c r="AB22" i="13"/>
  <c r="AB18" i="13"/>
  <c r="AB14" i="13"/>
  <c r="AB10" i="13"/>
  <c r="AB93" i="13"/>
  <c r="AB87" i="13"/>
  <c r="AB82" i="13"/>
  <c r="AB76" i="13"/>
  <c r="AB71" i="13"/>
  <c r="AB66" i="13"/>
  <c r="AB60" i="13"/>
  <c r="AB55" i="13"/>
  <c r="AB50" i="13"/>
  <c r="AB44" i="13"/>
  <c r="AB37" i="13"/>
  <c r="AB31" i="13"/>
  <c r="AB21" i="13"/>
  <c r="AB16" i="13"/>
  <c r="AB11" i="13"/>
  <c r="AB86" i="13"/>
  <c r="AB80" i="13"/>
  <c r="AB70" i="13"/>
  <c r="AB59" i="13"/>
  <c r="AB48" i="13"/>
  <c r="AB27" i="13"/>
  <c r="AB15" i="13"/>
  <c r="AB90" i="13"/>
  <c r="AB79" i="13"/>
  <c r="AB68" i="13"/>
  <c r="AB58" i="13"/>
  <c r="AB47" i="13"/>
  <c r="AB42" i="13"/>
  <c r="AB26" i="13"/>
  <c r="AB19" i="13"/>
  <c r="AB83" i="13"/>
  <c r="AB72" i="13"/>
  <c r="AB51" i="13"/>
  <c r="AB46" i="13"/>
  <c r="AB25" i="13"/>
  <c r="AB91" i="13"/>
  <c r="AB75" i="13"/>
  <c r="AB64" i="13"/>
  <c r="AB54" i="13"/>
  <c r="AB43" i="13"/>
  <c r="AB36" i="13"/>
  <c r="AB20" i="13"/>
  <c r="AB84" i="13"/>
  <c r="AB74" i="13"/>
  <c r="AB63" i="13"/>
  <c r="AB52" i="13"/>
  <c r="AB34" i="13"/>
  <c r="AB13" i="13"/>
  <c r="AB88" i="13"/>
  <c r="AB38" i="13"/>
  <c r="AB12" i="13"/>
  <c r="AB78" i="13"/>
  <c r="AB67" i="13"/>
  <c r="AB62" i="13"/>
  <c r="AB56" i="13"/>
  <c r="AB32" i="13"/>
  <c r="AB17" i="13"/>
  <c r="E16" i="12"/>
  <c r="E44" i="12"/>
  <c r="E66" i="12"/>
  <c r="E17" i="12"/>
  <c r="E72" i="12"/>
  <c r="E24" i="12"/>
  <c r="E79" i="12"/>
  <c r="E50" i="12"/>
  <c r="E15" i="12"/>
  <c r="E38" i="12"/>
  <c r="E21" i="12"/>
  <c r="E57" i="12"/>
  <c r="E86" i="12"/>
  <c r="E11" i="12"/>
  <c r="E13" i="12"/>
  <c r="E55" i="12"/>
  <c r="E53" i="12"/>
  <c r="E64" i="12"/>
  <c r="E70" i="12"/>
  <c r="E65" i="12"/>
  <c r="E69" i="12"/>
  <c r="E43" i="12"/>
  <c r="E59" i="12"/>
  <c r="E18" i="12"/>
  <c r="E37" i="12"/>
  <c r="E84" i="12"/>
  <c r="E46" i="12"/>
  <c r="E75" i="12"/>
  <c r="E85" i="12"/>
  <c r="K30" i="16"/>
  <c r="K12" i="16"/>
  <c r="K19" i="16"/>
  <c r="K11" i="16"/>
  <c r="K22" i="16"/>
  <c r="K83" i="16"/>
  <c r="K86" i="16"/>
  <c r="K76" i="16"/>
  <c r="K63" i="16"/>
  <c r="K72" i="16"/>
  <c r="K69" i="16"/>
  <c r="K46" i="16"/>
  <c r="K25" i="16"/>
  <c r="K80" i="16"/>
  <c r="K60" i="16"/>
  <c r="K44" i="16"/>
  <c r="K55" i="16"/>
  <c r="K53" i="16"/>
  <c r="K34" i="16"/>
  <c r="K47" i="16"/>
  <c r="K16" i="16"/>
  <c r="K88" i="16"/>
  <c r="K77" i="16"/>
  <c r="K59" i="16"/>
  <c r="K73" i="16"/>
  <c r="K50" i="16"/>
  <c r="K66" i="16"/>
  <c r="K62" i="16"/>
  <c r="K45" i="16"/>
  <c r="K41" i="16"/>
  <c r="K51" i="16"/>
  <c r="K48" i="16"/>
  <c r="K21" i="16"/>
  <c r="K15" i="16"/>
  <c r="K14" i="16"/>
  <c r="K18" i="16"/>
  <c r="K26" i="16"/>
  <c r="K92" i="16"/>
  <c r="K79" i="16"/>
  <c r="K75" i="16"/>
  <c r="K90" i="16"/>
  <c r="K70" i="16"/>
  <c r="K42" i="16"/>
  <c r="K65" i="16"/>
  <c r="K61" i="16"/>
  <c r="K43" i="16"/>
  <c r="K38" i="16"/>
  <c r="K35" i="16"/>
  <c r="K10" i="16"/>
  <c r="K24" i="16"/>
  <c r="K87" i="16"/>
  <c r="K84" i="16"/>
  <c r="K71" i="16"/>
  <c r="K82" i="16"/>
  <c r="K68" i="16"/>
  <c r="K36" i="16"/>
  <c r="K64" i="16"/>
  <c r="K81" i="16"/>
  <c r="K58" i="16"/>
  <c r="K37" i="16"/>
  <c r="K33" i="16"/>
  <c r="K13" i="16"/>
  <c r="K20" i="16"/>
  <c r="K29" i="16"/>
  <c r="K89" i="16"/>
  <c r="K78" i="16"/>
  <c r="K67" i="16"/>
  <c r="K85" i="16"/>
  <c r="K54" i="16"/>
  <c r="K31" i="16"/>
  <c r="K74" i="16"/>
  <c r="K57" i="16"/>
  <c r="K56" i="16"/>
  <c r="K52" i="16"/>
  <c r="K49" i="16"/>
  <c r="K17" i="16"/>
  <c r="E14" i="16"/>
  <c r="E33" i="16"/>
  <c r="E31" i="16"/>
  <c r="E10" i="16"/>
  <c r="E18" i="16"/>
  <c r="E17" i="16"/>
  <c r="E26" i="16"/>
  <c r="E16" i="16"/>
  <c r="E81" i="16"/>
  <c r="E87" i="16"/>
  <c r="E69" i="16"/>
  <c r="E76" i="16"/>
  <c r="E75" i="16"/>
  <c r="E52" i="16"/>
  <c r="E34" i="16"/>
  <c r="E71" i="16"/>
  <c r="E57" i="16"/>
  <c r="E80" i="16"/>
  <c r="E45" i="16"/>
  <c r="E41" i="16"/>
  <c r="E53" i="16"/>
  <c r="E51" i="16"/>
  <c r="E22" i="16"/>
  <c r="E25" i="16"/>
  <c r="E90" i="16"/>
  <c r="E78" i="16"/>
  <c r="E83" i="16"/>
  <c r="E84" i="16"/>
  <c r="E44" i="16"/>
  <c r="E72" i="16"/>
  <c r="E64" i="16"/>
  <c r="E47" i="16"/>
  <c r="E42" i="16"/>
  <c r="E37" i="16"/>
  <c r="E49" i="16"/>
  <c r="E11" i="16"/>
  <c r="E20" i="16"/>
  <c r="E30" i="16"/>
  <c r="E92" i="16"/>
  <c r="E73" i="16"/>
  <c r="E74" i="16"/>
  <c r="E70" i="16"/>
  <c r="E38" i="16"/>
  <c r="E68" i="16"/>
  <c r="E63" i="16"/>
  <c r="E46" i="16"/>
  <c r="E58" i="16"/>
  <c r="E36" i="16"/>
  <c r="E15" i="16"/>
  <c r="E24" i="16"/>
  <c r="E13" i="16"/>
  <c r="E12" i="16"/>
  <c r="E89" i="16"/>
  <c r="E77" i="16"/>
  <c r="E65" i="16"/>
  <c r="E88" i="16"/>
  <c r="E56" i="16"/>
  <c r="E29" i="16"/>
  <c r="E67" i="16"/>
  <c r="E62" i="16"/>
  <c r="E59" i="16"/>
  <c r="E55" i="16"/>
  <c r="E35" i="16"/>
  <c r="E19" i="16"/>
  <c r="E21" i="16"/>
  <c r="E85" i="16"/>
  <c r="E79" i="16"/>
  <c r="E61" i="16"/>
  <c r="E86" i="16"/>
  <c r="E48" i="16"/>
  <c r="E82" i="16"/>
  <c r="E66" i="16"/>
  <c r="E60" i="16"/>
  <c r="E43" i="16"/>
  <c r="E54" i="16"/>
  <c r="E50" i="16"/>
  <c r="E25" i="12"/>
  <c r="E35" i="12"/>
  <c r="E20" i="12"/>
  <c r="E41" i="12"/>
  <c r="E68" i="12"/>
  <c r="E74" i="12"/>
  <c r="E80" i="12"/>
  <c r="E58" i="12"/>
  <c r="E63" i="12"/>
  <c r="E83" i="12"/>
  <c r="E77" i="12"/>
  <c r="E19" i="12"/>
  <c r="E45" i="12"/>
  <c r="E29" i="12"/>
  <c r="E34" i="12"/>
  <c r="E31" i="12"/>
  <c r="E52" i="12"/>
  <c r="E48" i="12"/>
  <c r="E36" i="12"/>
  <c r="E14" i="12"/>
  <c r="E47" i="12"/>
  <c r="E26" i="12"/>
  <c r="E49" i="12"/>
  <c r="E76" i="12"/>
  <c r="E82" i="12"/>
  <c r="E42" i="12"/>
  <c r="E62" i="12"/>
  <c r="E67" i="12"/>
  <c r="E92" i="12"/>
  <c r="E81" i="12"/>
  <c r="F92" i="12"/>
  <c r="F75" i="12"/>
  <c r="F89" i="12"/>
  <c r="F73" i="12"/>
  <c r="F80" i="12"/>
  <c r="F56" i="12"/>
  <c r="F38" i="12"/>
  <c r="F66" i="12"/>
  <c r="F68" i="12"/>
  <c r="F70" i="12"/>
  <c r="F51" i="12"/>
  <c r="F30" i="12"/>
  <c r="F57" i="12"/>
  <c r="F41" i="12"/>
  <c r="F16" i="12"/>
  <c r="F15" i="12"/>
  <c r="F17" i="12"/>
  <c r="F12" i="12"/>
  <c r="F34" i="12"/>
  <c r="F71" i="12"/>
  <c r="F81" i="12"/>
  <c r="F88" i="12"/>
  <c r="F52" i="12"/>
  <c r="F82" i="12"/>
  <c r="F76" i="12"/>
  <c r="F62" i="12"/>
  <c r="F53" i="12"/>
  <c r="F14" i="12"/>
  <c r="F33" i="12"/>
  <c r="F36" i="12"/>
  <c r="F29" i="12"/>
  <c r="F9" i="12"/>
  <c r="F13" i="12"/>
  <c r="F67" i="12"/>
  <c r="F69" i="12"/>
  <c r="F60" i="12"/>
  <c r="F74" i="12"/>
  <c r="F86" i="12"/>
  <c r="F47" i="12"/>
  <c r="F49" i="12"/>
  <c r="F20" i="12"/>
  <c r="F54" i="12"/>
  <c r="F46" i="12"/>
  <c r="F87" i="12"/>
  <c r="F63" i="12"/>
  <c r="F65" i="12"/>
  <c r="F48" i="12"/>
  <c r="F61" i="12"/>
  <c r="F78" i="12"/>
  <c r="F35" i="12"/>
  <c r="F43" i="12"/>
  <c r="F50" i="12"/>
  <c r="F45" i="12"/>
  <c r="F37" i="12"/>
  <c r="F79" i="12"/>
  <c r="F77" i="12"/>
  <c r="F64" i="12"/>
  <c r="F90" i="12"/>
  <c r="F58" i="12"/>
  <c r="F55" i="12"/>
  <c r="F18" i="12"/>
  <c r="F26" i="12"/>
  <c r="F11" i="12"/>
  <c r="F19" i="12"/>
  <c r="F10" i="12"/>
  <c r="F83" i="12"/>
  <c r="F84" i="12"/>
  <c r="F25" i="12"/>
  <c r="F85" i="12"/>
  <c r="F59" i="12"/>
  <c r="F31" i="12"/>
  <c r="F72" i="12"/>
  <c r="F24" i="12"/>
  <c r="F21" i="12"/>
  <c r="F44" i="12"/>
  <c r="F42" i="12"/>
  <c r="E60" i="13"/>
  <c r="E61" i="13"/>
  <c r="E22" i="13"/>
  <c r="E35" i="13"/>
  <c r="E14" i="13"/>
  <c r="E62" i="13"/>
  <c r="E45" i="13"/>
  <c r="E10" i="13"/>
  <c r="E32" i="13"/>
  <c r="E47" i="13"/>
  <c r="E89" i="13"/>
  <c r="E81" i="13"/>
  <c r="E88" i="13"/>
  <c r="E72" i="13"/>
  <c r="E58" i="13"/>
  <c r="E50" i="13"/>
  <c r="E42" i="13"/>
  <c r="E31" i="13"/>
  <c r="E19" i="13"/>
  <c r="E11" i="13"/>
  <c r="E65" i="13"/>
  <c r="E78" i="13"/>
  <c r="E70" i="13"/>
  <c r="E87" i="13"/>
  <c r="E79" i="13"/>
  <c r="E84" i="13"/>
  <c r="E71" i="13"/>
  <c r="E56" i="13"/>
  <c r="E48" i="13"/>
  <c r="E38" i="13"/>
  <c r="E27" i="13"/>
  <c r="E17" i="13"/>
  <c r="E74" i="13"/>
  <c r="E90" i="13"/>
  <c r="E75" i="13"/>
  <c r="E39" i="13"/>
  <c r="E51" i="13"/>
  <c r="E55" i="13"/>
  <c r="E59" i="13"/>
  <c r="E85" i="13"/>
  <c r="E77" i="13"/>
  <c r="E80" i="13"/>
  <c r="E64" i="13"/>
  <c r="E54" i="13"/>
  <c r="E46" i="13"/>
  <c r="E36" i="13"/>
  <c r="E25" i="13"/>
  <c r="E15" i="13"/>
  <c r="E73" i="13"/>
  <c r="E86" i="13"/>
  <c r="E37" i="13"/>
  <c r="E53" i="13"/>
  <c r="E68" i="13"/>
  <c r="E83" i="13"/>
  <c r="E52" i="13"/>
  <c r="E13" i="13"/>
  <c r="E20" i="13"/>
  <c r="E18" i="13"/>
  <c r="E49" i="13"/>
  <c r="E93" i="13"/>
  <c r="E44" i="13"/>
  <c r="E66" i="13"/>
  <c r="E43" i="13"/>
  <c r="E34" i="13"/>
  <c r="E69" i="13"/>
  <c r="E12" i="13"/>
  <c r="E91" i="13"/>
  <c r="E21" i="13"/>
  <c r="E67" i="13"/>
  <c r="E63" i="13"/>
  <c r="E30" i="13"/>
  <c r="E57" i="13"/>
  <c r="E76" i="13"/>
  <c r="E26" i="13"/>
  <c r="E82" i="13"/>
  <c r="E16" i="13"/>
  <c r="I79" i="11"/>
  <c r="I78" i="11"/>
  <c r="I20" i="11"/>
  <c r="I12" i="11"/>
  <c r="I56" i="11"/>
  <c r="I16" i="11"/>
  <c r="I36" i="11"/>
  <c r="I25" i="11"/>
  <c r="I50" i="11"/>
  <c r="I61" i="11"/>
  <c r="I76" i="11"/>
  <c r="I60" i="11"/>
  <c r="I74" i="11"/>
  <c r="I82" i="11"/>
  <c r="I65" i="11"/>
  <c r="I70" i="11"/>
  <c r="I47" i="11"/>
  <c r="I28" i="11"/>
  <c r="I9" i="11"/>
  <c r="I54" i="11"/>
  <c r="I35" i="11"/>
  <c r="I15" i="11"/>
  <c r="I18" i="11"/>
  <c r="I40" i="11"/>
  <c r="I63" i="11"/>
  <c r="I72" i="11"/>
  <c r="I91" i="11"/>
  <c r="I81" i="11"/>
  <c r="I59" i="11"/>
  <c r="I69" i="11"/>
  <c r="I21" i="11"/>
  <c r="I49" i="11"/>
  <c r="I30" i="11"/>
  <c r="I11" i="11"/>
  <c r="I32" i="11"/>
  <c r="I88" i="11"/>
  <c r="I73" i="11"/>
  <c r="I43" i="11"/>
  <c r="I87" i="11"/>
  <c r="I42" i="11"/>
  <c r="I48" i="11"/>
  <c r="I80" i="11"/>
  <c r="I75" i="11"/>
  <c r="I66" i="11"/>
  <c r="I51" i="11"/>
  <c r="I13" i="11"/>
  <c r="I41" i="11"/>
  <c r="I62" i="11"/>
  <c r="I29" i="11"/>
  <c r="I68" i="11"/>
  <c r="I57" i="11"/>
  <c r="I55" i="11"/>
  <c r="I37" i="11"/>
  <c r="I86" i="11"/>
  <c r="I24" i="11"/>
  <c r="I14" i="11"/>
  <c r="I23" i="11"/>
  <c r="I34" i="11"/>
  <c r="I44" i="11"/>
  <c r="I52" i="11"/>
  <c r="I77" i="11"/>
  <c r="I64" i="11"/>
  <c r="I83" i="11"/>
  <c r="I71" i="11"/>
  <c r="I33" i="11"/>
  <c r="I85" i="11"/>
  <c r="I19" i="11"/>
  <c r="I53" i="11"/>
  <c r="I46" i="11"/>
  <c r="I84" i="11"/>
  <c r="I89" i="11"/>
  <c r="I67" i="11"/>
  <c r="I58" i="11"/>
  <c r="I17" i="11"/>
  <c r="I45" i="11"/>
  <c r="I10" i="11"/>
  <c r="T88" i="13"/>
  <c r="T85" i="13"/>
  <c r="T79" i="13"/>
  <c r="T69" i="13"/>
  <c r="T65" i="13"/>
  <c r="T64" i="13"/>
  <c r="T62" i="13"/>
  <c r="T58" i="13"/>
  <c r="T55" i="13"/>
  <c r="T93" i="13"/>
  <c r="T90" i="13"/>
  <c r="T89" i="13"/>
  <c r="T84" i="13"/>
  <c r="T82" i="13"/>
  <c r="T77" i="13"/>
  <c r="T76" i="13"/>
  <c r="T74" i="13"/>
  <c r="T71" i="13"/>
  <c r="T67" i="13"/>
  <c r="T60" i="13"/>
  <c r="T87" i="13"/>
  <c r="T81" i="13"/>
  <c r="T73" i="13"/>
  <c r="T66" i="13"/>
  <c r="T59" i="13"/>
  <c r="T52" i="13"/>
  <c r="T45" i="13"/>
  <c r="T39" i="13"/>
  <c r="T86" i="13"/>
  <c r="T72" i="13"/>
  <c r="T70" i="13"/>
  <c r="T63" i="13"/>
  <c r="T50" i="13"/>
  <c r="T47" i="13"/>
  <c r="T43" i="13"/>
  <c r="T35" i="13"/>
  <c r="T31" i="13"/>
  <c r="T20" i="13"/>
  <c r="T18" i="13"/>
  <c r="T11" i="13"/>
  <c r="T83" i="13"/>
  <c r="T75" i="13"/>
  <c r="T68" i="13"/>
  <c r="T57" i="13"/>
  <c r="T38" i="13"/>
  <c r="T32" i="13"/>
  <c r="T26" i="13"/>
  <c r="T21" i="13"/>
  <c r="T14" i="13"/>
  <c r="T61" i="13"/>
  <c r="T54" i="13"/>
  <c r="T49" i="13"/>
  <c r="T34" i="13"/>
  <c r="T15" i="13"/>
  <c r="T91" i="13"/>
  <c r="T56" i="13"/>
  <c r="T53" i="13"/>
  <c r="T48" i="13"/>
  <c r="T46" i="13"/>
  <c r="T36" i="13"/>
  <c r="T30" i="13"/>
  <c r="T27" i="13"/>
  <c r="T80" i="13"/>
  <c r="T51" i="13"/>
  <c r="T44" i="13"/>
  <c r="T37" i="13"/>
  <c r="T25" i="13"/>
  <c r="T22" i="13"/>
  <c r="T19" i="13"/>
  <c r="T17" i="13"/>
  <c r="T16" i="13"/>
  <c r="T13" i="13"/>
  <c r="T12" i="13"/>
  <c r="T78" i="13"/>
  <c r="T42" i="13"/>
  <c r="T10" i="13"/>
  <c r="N87" i="13"/>
  <c r="N79" i="13"/>
  <c r="N67" i="13"/>
  <c r="N59" i="13"/>
  <c r="N43" i="13"/>
  <c r="N31" i="13"/>
  <c r="N26" i="13"/>
  <c r="N14" i="13"/>
  <c r="N91" i="13"/>
  <c r="N51" i="13"/>
  <c r="N37" i="13"/>
  <c r="N83" i="13"/>
  <c r="N75" i="13"/>
  <c r="N36" i="13"/>
  <c r="N21" i="13"/>
  <c r="N19" i="13"/>
  <c r="N17" i="13"/>
  <c r="N22" i="13"/>
  <c r="N12" i="13"/>
  <c r="N34" i="13"/>
  <c r="N15" i="13"/>
  <c r="N47" i="13"/>
  <c r="N11" i="13"/>
  <c r="N32" i="13"/>
  <c r="N53" i="13"/>
  <c r="N69" i="13"/>
  <c r="N93" i="13"/>
  <c r="N76" i="13"/>
  <c r="N64" i="13"/>
  <c r="N54" i="13"/>
  <c r="N44" i="13"/>
  <c r="N81" i="13"/>
  <c r="N57" i="13"/>
  <c r="N18" i="13"/>
  <c r="N82" i="13"/>
  <c r="N20" i="13"/>
  <c r="N55" i="13"/>
  <c r="N13" i="13"/>
  <c r="N42" i="13"/>
  <c r="N58" i="13"/>
  <c r="N74" i="13"/>
  <c r="N88" i="13"/>
  <c r="N72" i="13"/>
  <c r="N62" i="13"/>
  <c r="N52" i="13"/>
  <c r="N38" i="13"/>
  <c r="N77" i="13"/>
  <c r="N49" i="13"/>
  <c r="N10" i="13"/>
  <c r="N78" i="13"/>
  <c r="N63" i="13"/>
  <c r="N45" i="13"/>
  <c r="N70" i="13"/>
  <c r="N48" i="13"/>
  <c r="N73" i="13"/>
  <c r="N90" i="13"/>
  <c r="N71" i="13"/>
  <c r="N50" i="13"/>
  <c r="N68" i="13"/>
  <c r="N46" i="13"/>
  <c r="N65" i="13"/>
  <c r="N86" i="13"/>
  <c r="N27" i="13"/>
  <c r="N16" i="13"/>
  <c r="N61" i="13"/>
  <c r="N84" i="13"/>
  <c r="N60" i="13"/>
  <c r="N89" i="13"/>
  <c r="N39" i="13"/>
  <c r="N66" i="13"/>
  <c r="N80" i="13"/>
  <c r="N56" i="13"/>
  <c r="N35" i="13"/>
  <c r="N85" i="13"/>
  <c r="N25" i="13"/>
  <c r="N30" i="13"/>
  <c r="J77" i="11"/>
  <c r="J61" i="11"/>
  <c r="J72" i="11"/>
  <c r="J54" i="11"/>
  <c r="J64" i="11"/>
  <c r="J52" i="11"/>
  <c r="J55" i="11"/>
  <c r="J40" i="11"/>
  <c r="J18" i="11"/>
  <c r="J84" i="11"/>
  <c r="J50" i="11"/>
  <c r="J32" i="11"/>
  <c r="J12" i="11"/>
  <c r="J9" i="11"/>
  <c r="J47" i="11"/>
  <c r="J15" i="11"/>
  <c r="J24" i="11"/>
  <c r="J35" i="11"/>
  <c r="J45" i="11"/>
  <c r="J74" i="11"/>
  <c r="J73" i="11"/>
  <c r="J87" i="11"/>
  <c r="J58" i="11"/>
  <c r="J63" i="11"/>
  <c r="J67" i="11"/>
  <c r="J44" i="11"/>
  <c r="J14" i="11"/>
  <c r="J82" i="11"/>
  <c r="J36" i="11"/>
  <c r="J11" i="11"/>
  <c r="J13" i="11"/>
  <c r="J33" i="11"/>
  <c r="J51" i="11"/>
  <c r="J28" i="11"/>
  <c r="J57" i="11"/>
  <c r="J89" i="11"/>
  <c r="J69" i="11"/>
  <c r="J86" i="11"/>
  <c r="J80" i="11"/>
  <c r="J62" i="11"/>
  <c r="J66" i="11"/>
  <c r="J34" i="11"/>
  <c r="J10" i="11"/>
  <c r="J59" i="11"/>
  <c r="J25" i="11"/>
  <c r="J17" i="11"/>
  <c r="J85" i="11"/>
  <c r="J65" i="11"/>
  <c r="J71" i="11"/>
  <c r="J79" i="11"/>
  <c r="J56" i="11"/>
  <c r="J53" i="11"/>
  <c r="J29" i="11"/>
  <c r="J91" i="11"/>
  <c r="J46" i="11"/>
  <c r="J20" i="11"/>
  <c r="J37" i="11"/>
  <c r="J76" i="11"/>
  <c r="J21" i="11"/>
  <c r="J70" i="11"/>
  <c r="J23" i="11"/>
  <c r="J19" i="11"/>
  <c r="J30" i="11"/>
  <c r="J41" i="11"/>
  <c r="J49" i="11"/>
  <c r="J78" i="11"/>
  <c r="J83" i="11"/>
  <c r="J75" i="11"/>
  <c r="J81" i="11"/>
  <c r="J68" i="11"/>
  <c r="J42" i="11"/>
  <c r="J88" i="11"/>
  <c r="J48" i="11"/>
  <c r="J16" i="11"/>
  <c r="J43" i="11"/>
  <c r="J60" i="11"/>
  <c r="G9" i="11"/>
  <c r="G78" i="11"/>
  <c r="G62" i="11"/>
  <c r="G65" i="11"/>
  <c r="G55" i="11"/>
  <c r="G73" i="11"/>
  <c r="G53" i="11"/>
  <c r="G56" i="11"/>
  <c r="G35" i="11"/>
  <c r="G15" i="11"/>
  <c r="G67" i="11"/>
  <c r="G47" i="11"/>
  <c r="G28" i="11"/>
  <c r="G18" i="11"/>
  <c r="G58" i="11"/>
  <c r="G91" i="11"/>
  <c r="G70" i="11"/>
  <c r="G79" i="11"/>
  <c r="G89" i="11"/>
  <c r="G71" i="11"/>
  <c r="G75" i="11"/>
  <c r="G30" i="11"/>
  <c r="G69" i="11"/>
  <c r="G51" i="11"/>
  <c r="G21" i="11"/>
  <c r="G84" i="11"/>
  <c r="G20" i="11"/>
  <c r="G32" i="11"/>
  <c r="G42" i="11"/>
  <c r="G50" i="11"/>
  <c r="G49" i="11"/>
  <c r="G24" i="11"/>
  <c r="G43" i="11"/>
  <c r="G17" i="11"/>
  <c r="G12" i="11"/>
  <c r="G46" i="11"/>
  <c r="G14" i="11"/>
  <c r="G52" i="11"/>
  <c r="G86" i="11"/>
  <c r="G66" i="11"/>
  <c r="G64" i="11"/>
  <c r="G88" i="11"/>
  <c r="G57" i="11"/>
  <c r="G68" i="11"/>
  <c r="G25" i="11"/>
  <c r="G34" i="11"/>
  <c r="G10" i="11"/>
  <c r="G82" i="11"/>
  <c r="G81" i="11"/>
  <c r="G63" i="11"/>
  <c r="G87" i="11"/>
  <c r="G77" i="11"/>
  <c r="G45" i="11"/>
  <c r="G19" i="11"/>
  <c r="G61" i="11"/>
  <c r="G37" i="11"/>
  <c r="G13" i="11"/>
  <c r="G83" i="11"/>
  <c r="G29" i="11"/>
  <c r="G74" i="11"/>
  <c r="G76" i="11"/>
  <c r="G33" i="11"/>
  <c r="G48" i="11"/>
  <c r="G44" i="11"/>
  <c r="G80" i="11"/>
  <c r="G41" i="11"/>
  <c r="G59" i="11"/>
  <c r="G11" i="11"/>
  <c r="G36" i="11"/>
  <c r="G85" i="11"/>
  <c r="G72" i="11"/>
  <c r="G60" i="11"/>
  <c r="G40" i="11"/>
  <c r="G16" i="11"/>
  <c r="G23" i="11"/>
  <c r="G54" i="11"/>
  <c r="H24" i="11"/>
  <c r="H15" i="11"/>
  <c r="H55" i="11"/>
  <c r="H11" i="11"/>
  <c r="H35" i="11"/>
  <c r="H59" i="11"/>
  <c r="H33" i="11"/>
  <c r="H51" i="11"/>
  <c r="H83" i="11"/>
  <c r="H67" i="11"/>
  <c r="H76" i="11"/>
  <c r="H56" i="11"/>
  <c r="H70" i="11"/>
  <c r="H54" i="11"/>
  <c r="H50" i="11"/>
  <c r="H32" i="11"/>
  <c r="H12" i="11"/>
  <c r="H91" i="11"/>
  <c r="H53" i="11"/>
  <c r="H40" i="11"/>
  <c r="H18" i="11"/>
  <c r="H19" i="11"/>
  <c r="H41" i="11"/>
  <c r="H9" i="11"/>
  <c r="H13" i="11"/>
  <c r="H17" i="11"/>
  <c r="H28" i="11"/>
  <c r="H37" i="11"/>
  <c r="H47" i="11"/>
  <c r="H45" i="11"/>
  <c r="H63" i="11"/>
  <c r="H62" i="11"/>
  <c r="H86" i="11"/>
  <c r="H74" i="11"/>
  <c r="H25" i="11"/>
  <c r="H89" i="11"/>
  <c r="H34" i="11"/>
  <c r="H75" i="11"/>
  <c r="H85" i="11"/>
  <c r="H68" i="11"/>
  <c r="H42" i="11"/>
  <c r="H20" i="11"/>
  <c r="H88" i="11"/>
  <c r="H10" i="11"/>
  <c r="H30" i="11"/>
  <c r="H79" i="11"/>
  <c r="H69" i="11"/>
  <c r="H46" i="11"/>
  <c r="H66" i="11"/>
  <c r="H52" i="11"/>
  <c r="H14" i="11"/>
  <c r="H78" i="11"/>
  <c r="H65" i="11"/>
  <c r="H29" i="11"/>
  <c r="H21" i="11"/>
  <c r="H43" i="11"/>
  <c r="H61" i="11"/>
  <c r="H73" i="11"/>
  <c r="H48" i="11"/>
  <c r="H71" i="11"/>
  <c r="H58" i="11"/>
  <c r="H64" i="11"/>
  <c r="H77" i="11"/>
  <c r="H72" i="11"/>
  <c r="H57" i="11"/>
  <c r="H49" i="11"/>
  <c r="H81" i="11"/>
  <c r="H82" i="11"/>
  <c r="H60" i="11"/>
  <c r="H36" i="11"/>
  <c r="H44" i="11"/>
  <c r="H80" i="11"/>
  <c r="H87" i="11"/>
  <c r="H84" i="11"/>
  <c r="H16" i="11"/>
  <c r="H23" i="11"/>
  <c r="AA93" i="13"/>
  <c r="M66" i="11"/>
  <c r="M32" i="11"/>
  <c r="M67" i="11"/>
  <c r="M36" i="11"/>
  <c r="M14" i="11"/>
  <c r="M23" i="11"/>
  <c r="M44" i="11"/>
  <c r="M80" i="11"/>
  <c r="M64" i="11"/>
  <c r="M77" i="11"/>
  <c r="M57" i="11"/>
  <c r="M71" i="11"/>
  <c r="M55" i="11"/>
  <c r="M51" i="11"/>
  <c r="M33" i="11"/>
  <c r="M13" i="11"/>
  <c r="M81" i="11"/>
  <c r="M58" i="11"/>
  <c r="M45" i="11"/>
  <c r="M24" i="11"/>
  <c r="M63" i="11"/>
  <c r="M87" i="11"/>
  <c r="M91" i="11"/>
  <c r="M28" i="11"/>
  <c r="M9" i="11"/>
  <c r="M41" i="11"/>
  <c r="M42" i="11"/>
  <c r="M16" i="11"/>
  <c r="M12" i="11"/>
  <c r="M20" i="11"/>
  <c r="M65" i="11"/>
  <c r="M76" i="11"/>
  <c r="M60" i="11"/>
  <c r="M70" i="11"/>
  <c r="M47" i="11"/>
  <c r="M75" i="11"/>
  <c r="M53" i="11"/>
  <c r="M19" i="11"/>
  <c r="M50" i="11"/>
  <c r="M25" i="11"/>
  <c r="M34" i="11"/>
  <c r="M56" i="11"/>
  <c r="M46" i="11"/>
  <c r="M84" i="11"/>
  <c r="M78" i="11"/>
  <c r="M85" i="11"/>
  <c r="M54" i="11"/>
  <c r="M17" i="11"/>
  <c r="M73" i="11"/>
  <c r="M30" i="11"/>
  <c r="M10" i="11"/>
  <c r="M72" i="11"/>
  <c r="M62" i="11"/>
  <c r="M69" i="11"/>
  <c r="M43" i="11"/>
  <c r="M83" i="11"/>
  <c r="M52" i="11"/>
  <c r="M15" i="11"/>
  <c r="M68" i="11"/>
  <c r="M61" i="11"/>
  <c r="M59" i="11"/>
  <c r="M37" i="11"/>
  <c r="M82" i="11"/>
  <c r="M49" i="11"/>
  <c r="M11" i="11"/>
  <c r="M88" i="11"/>
  <c r="M79" i="11"/>
  <c r="M86" i="11"/>
  <c r="M89" i="11"/>
  <c r="M21" i="11"/>
  <c r="M74" i="11"/>
  <c r="M35" i="11"/>
  <c r="M18" i="11"/>
  <c r="M29" i="11"/>
  <c r="M40" i="11"/>
  <c r="M48" i="11"/>
  <c r="AC69" i="13"/>
  <c r="AC61" i="13"/>
  <c r="AC14" i="13"/>
  <c r="AC35" i="13"/>
  <c r="AC22" i="13"/>
  <c r="AC18" i="13"/>
  <c r="AC85" i="13"/>
  <c r="AC45" i="13"/>
  <c r="AC89" i="13"/>
  <c r="AC53" i="13"/>
  <c r="AC10" i="13"/>
  <c r="AC77" i="13"/>
  <c r="AC11" i="13"/>
  <c r="AC19" i="13"/>
  <c r="AC88" i="13"/>
  <c r="AC72" i="13"/>
  <c r="AC56" i="13"/>
  <c r="AC38" i="13"/>
  <c r="AC17" i="13"/>
  <c r="AC87" i="13"/>
  <c r="AC71" i="13"/>
  <c r="AC55" i="13"/>
  <c r="AC37" i="13"/>
  <c r="AC16" i="13"/>
  <c r="AC78" i="13"/>
  <c r="AC62" i="13"/>
  <c r="AC46" i="13"/>
  <c r="AC25" i="13"/>
  <c r="AC49" i="13"/>
  <c r="AC93" i="13"/>
  <c r="AC68" i="13"/>
  <c r="AC48" i="13"/>
  <c r="AC21" i="13"/>
  <c r="AC83" i="13"/>
  <c r="AC63" i="13"/>
  <c r="AC43" i="13"/>
  <c r="AC90" i="13"/>
  <c r="AC70" i="13"/>
  <c r="AC50" i="13"/>
  <c r="AC30" i="13"/>
  <c r="AC73" i="13"/>
  <c r="AC84" i="13"/>
  <c r="AC64" i="13"/>
  <c r="AC44" i="13"/>
  <c r="AC13" i="13"/>
  <c r="AC79" i="13"/>
  <c r="AC59" i="13"/>
  <c r="AC32" i="13"/>
  <c r="AC86" i="13"/>
  <c r="AC66" i="13"/>
  <c r="AC42" i="13"/>
  <c r="AC15" i="13"/>
  <c r="AC57" i="13"/>
  <c r="AC81" i="13"/>
  <c r="AC80" i="13"/>
  <c r="AC60" i="13"/>
  <c r="AC34" i="13"/>
  <c r="AC12" i="13"/>
  <c r="AC75" i="13"/>
  <c r="AC51" i="13"/>
  <c r="AC26" i="13"/>
  <c r="AC82" i="13"/>
  <c r="AC58" i="13"/>
  <c r="AC36" i="13"/>
  <c r="AC39" i="13"/>
  <c r="AC52" i="13"/>
  <c r="AC47" i="13"/>
  <c r="AC31" i="13"/>
  <c r="AC65" i="13"/>
  <c r="AC27" i="13"/>
  <c r="AC20" i="13"/>
  <c r="AC91" i="13"/>
  <c r="AC74" i="13"/>
  <c r="AC54" i="13"/>
  <c r="AC67" i="13"/>
  <c r="AC76" i="13"/>
  <c r="E10" i="12"/>
  <c r="E9" i="12"/>
  <c r="E56" i="12"/>
  <c r="E30" i="12"/>
  <c r="E12" i="12"/>
  <c r="E33" i="12"/>
  <c r="E51" i="12"/>
  <c r="E61" i="12"/>
  <c r="E60" i="12"/>
  <c r="E90" i="12"/>
  <c r="E88" i="12"/>
  <c r="E54" i="12"/>
  <c r="E78" i="12"/>
  <c r="E71" i="12"/>
  <c r="E87" i="12"/>
  <c r="E73" i="12"/>
  <c r="K71" i="11"/>
  <c r="K54" i="11"/>
  <c r="K46" i="11"/>
  <c r="K40" i="11"/>
  <c r="K34" i="11"/>
  <c r="K25" i="11"/>
  <c r="K20" i="11"/>
  <c r="K10" i="11"/>
  <c r="K88" i="11"/>
  <c r="K72" i="11"/>
  <c r="K50" i="11"/>
  <c r="K44" i="11"/>
  <c r="K12" i="11"/>
  <c r="K9" i="11"/>
  <c r="K73" i="11"/>
  <c r="K36" i="11"/>
  <c r="K13" i="11"/>
  <c r="K87" i="11"/>
  <c r="K48" i="11"/>
  <c r="K42" i="11"/>
  <c r="K32" i="11"/>
  <c r="K23" i="11"/>
  <c r="K18" i="11"/>
  <c r="K14" i="11"/>
  <c r="K58" i="11"/>
  <c r="K16" i="11"/>
  <c r="K81" i="11"/>
  <c r="K89" i="11"/>
  <c r="K29" i="11"/>
  <c r="K79" i="11"/>
  <c r="K82" i="11"/>
  <c r="K66" i="11"/>
  <c r="K83" i="11"/>
  <c r="K59" i="11"/>
  <c r="K75" i="11"/>
  <c r="K53" i="11"/>
  <c r="K17" i="11"/>
  <c r="K37" i="11"/>
  <c r="K47" i="11"/>
  <c r="K56" i="11"/>
  <c r="K80" i="11"/>
  <c r="K78" i="11"/>
  <c r="K69" i="11"/>
  <c r="K55" i="11"/>
  <c r="K61" i="11"/>
  <c r="K19" i="11"/>
  <c r="K30" i="11"/>
  <c r="K63" i="11"/>
  <c r="K28" i="11"/>
  <c r="K62" i="11"/>
  <c r="K11" i="11"/>
  <c r="K41" i="11"/>
  <c r="K49" i="11"/>
  <c r="K21" i="11"/>
  <c r="K67" i="11"/>
  <c r="K91" i="11"/>
  <c r="K85" i="11"/>
  <c r="K77" i="11"/>
  <c r="K33" i="11"/>
  <c r="K51" i="11"/>
  <c r="K86" i="11"/>
  <c r="K84" i="11"/>
  <c r="K76" i="11"/>
  <c r="K15" i="11"/>
  <c r="K35" i="11"/>
  <c r="K52" i="11"/>
  <c r="K74" i="11"/>
  <c r="K68" i="11"/>
  <c r="K60" i="11"/>
  <c r="K64" i="11"/>
  <c r="K43" i="11"/>
  <c r="K70" i="11"/>
  <c r="K57" i="11"/>
  <c r="K24" i="11"/>
  <c r="K45" i="11"/>
  <c r="K65" i="11"/>
  <c r="L70" i="11"/>
  <c r="L41" i="11"/>
  <c r="L52" i="11"/>
  <c r="L49" i="11"/>
  <c r="L17" i="11"/>
  <c r="L37" i="11"/>
  <c r="L83" i="11"/>
  <c r="L67" i="11"/>
  <c r="L80" i="11"/>
  <c r="L56" i="11"/>
  <c r="L74" i="11"/>
  <c r="L54" i="11"/>
  <c r="L57" i="11"/>
  <c r="L36" i="11"/>
  <c r="L16" i="11"/>
  <c r="L84" i="11"/>
  <c r="L48" i="11"/>
  <c r="L29" i="11"/>
  <c r="L10" i="11"/>
  <c r="L13" i="11"/>
  <c r="L24" i="11"/>
  <c r="L45" i="11"/>
  <c r="L79" i="11"/>
  <c r="L63" i="11"/>
  <c r="L91" i="11"/>
  <c r="L62" i="11"/>
  <c r="L50" i="11"/>
  <c r="L32" i="11"/>
  <c r="L78" i="11"/>
  <c r="L44" i="11"/>
  <c r="L23" i="11"/>
  <c r="L33" i="11"/>
  <c r="L75" i="11"/>
  <c r="L82" i="11"/>
  <c r="L65" i="11"/>
  <c r="L89" i="11"/>
  <c r="L46" i="11"/>
  <c r="L25" i="11"/>
  <c r="L40" i="11"/>
  <c r="L18" i="11"/>
  <c r="L15" i="11"/>
  <c r="L69" i="11"/>
  <c r="L66" i="11"/>
  <c r="L73" i="11"/>
  <c r="L12" i="11"/>
  <c r="L9" i="11"/>
  <c r="L21" i="11"/>
  <c r="L43" i="11"/>
  <c r="L51" i="11"/>
  <c r="L68" i="11"/>
  <c r="L61" i="11"/>
  <c r="L77" i="11"/>
  <c r="L19" i="11"/>
  <c r="L53" i="11"/>
  <c r="L28" i="11"/>
  <c r="L47" i="11"/>
  <c r="L72" i="11"/>
  <c r="L86" i="11"/>
  <c r="L87" i="11"/>
  <c r="L88" i="11"/>
  <c r="L20" i="11"/>
  <c r="L14" i="11"/>
  <c r="L55" i="11"/>
  <c r="L59" i="11"/>
  <c r="L71" i="11"/>
  <c r="L58" i="11"/>
  <c r="L85" i="11"/>
  <c r="L11" i="11"/>
  <c r="L35" i="11"/>
  <c r="L30" i="11"/>
  <c r="L81" i="11"/>
  <c r="L60" i="11"/>
  <c r="L76" i="11"/>
  <c r="L64" i="11"/>
  <c r="L42" i="11"/>
  <c r="L34" i="11"/>
  <c r="R93" i="13"/>
  <c r="E89" i="11"/>
  <c r="F89" i="11" s="1"/>
  <c r="E10" i="11"/>
  <c r="F10" i="11" s="1"/>
  <c r="E80" i="11"/>
  <c r="F80" i="11" s="1"/>
  <c r="E64" i="11"/>
  <c r="F64" i="11" s="1"/>
  <c r="E71" i="11"/>
  <c r="F71" i="11" s="1"/>
  <c r="E79" i="11"/>
  <c r="F79" i="11" s="1"/>
  <c r="E62" i="11"/>
  <c r="F62" i="11" s="1"/>
  <c r="E83" i="11"/>
  <c r="F83" i="11" s="1"/>
  <c r="E53" i="11"/>
  <c r="F53" i="11" s="1"/>
  <c r="E37" i="11"/>
  <c r="F37" i="11" s="1"/>
  <c r="E16" i="11"/>
  <c r="F16" i="11" s="1"/>
  <c r="E84" i="11"/>
  <c r="F84" i="11" s="1"/>
  <c r="E87" i="11"/>
  <c r="F87" i="11" s="1"/>
  <c r="E69" i="11"/>
  <c r="F69" i="11" s="1"/>
  <c r="E63" i="11"/>
  <c r="F63" i="11" s="1"/>
  <c r="E82" i="11"/>
  <c r="F82" i="11" s="1"/>
  <c r="E47" i="11"/>
  <c r="F47" i="11" s="1"/>
  <c r="E21" i="11"/>
  <c r="F21" i="11" s="1"/>
  <c r="E75" i="11"/>
  <c r="F75" i="11" s="1"/>
  <c r="E66" i="11"/>
  <c r="F66" i="11" s="1"/>
  <c r="E45" i="11"/>
  <c r="F45" i="11" s="1"/>
  <c r="E24" i="11"/>
  <c r="F24" i="11" s="1"/>
  <c r="E60" i="11"/>
  <c r="F60" i="11" s="1"/>
  <c r="E56" i="11"/>
  <c r="F56" i="11" s="1"/>
  <c r="E91" i="11"/>
  <c r="F91" i="11" s="1"/>
  <c r="E36" i="11"/>
  <c r="F36" i="11" s="1"/>
  <c r="E34" i="11"/>
  <c r="F34" i="11" s="1"/>
  <c r="E86" i="11"/>
  <c r="F86" i="11" s="1"/>
  <c r="E61" i="11"/>
  <c r="F61" i="11" s="1"/>
  <c r="E81" i="11"/>
  <c r="F81" i="11" s="1"/>
  <c r="E43" i="11"/>
  <c r="F43" i="11" s="1"/>
  <c r="E74" i="11"/>
  <c r="F74" i="11" s="1"/>
  <c r="E65" i="11"/>
  <c r="F65" i="11" s="1"/>
  <c r="E41" i="11"/>
  <c r="F41" i="11" s="1"/>
  <c r="E19" i="11"/>
  <c r="F19" i="11" s="1"/>
  <c r="E20" i="11"/>
  <c r="F20" i="11" s="1"/>
  <c r="E42" i="11"/>
  <c r="F42" i="11" s="1"/>
  <c r="E18" i="11"/>
  <c r="F18" i="11" s="1"/>
  <c r="E29" i="11"/>
  <c r="F29" i="11" s="1"/>
  <c r="E40" i="11"/>
  <c r="F40" i="11" s="1"/>
  <c r="E48" i="11"/>
  <c r="F48" i="11" s="1"/>
  <c r="E52" i="11"/>
  <c r="F52" i="11" s="1"/>
  <c r="E76" i="11"/>
  <c r="F76" i="11" s="1"/>
  <c r="E57" i="11"/>
  <c r="F57" i="11" s="1"/>
  <c r="E17" i="11"/>
  <c r="F17" i="11" s="1"/>
  <c r="E46" i="11"/>
  <c r="F46" i="11" s="1"/>
  <c r="E14" i="11"/>
  <c r="F14" i="11" s="1"/>
  <c r="E72" i="11"/>
  <c r="F72" i="11" s="1"/>
  <c r="E85" i="11"/>
  <c r="F85" i="11" s="1"/>
  <c r="E78" i="11"/>
  <c r="F78" i="11" s="1"/>
  <c r="E59" i="11"/>
  <c r="F59" i="11" s="1"/>
  <c r="E54" i="11"/>
  <c r="F54" i="11" s="1"/>
  <c r="E33" i="11"/>
  <c r="F33" i="11" s="1"/>
  <c r="E13" i="11"/>
  <c r="F13" i="11" s="1"/>
  <c r="E73" i="11"/>
  <c r="F73" i="11" s="1"/>
  <c r="E58" i="11"/>
  <c r="F58" i="11" s="1"/>
  <c r="E35" i="11"/>
  <c r="F35" i="11" s="1"/>
  <c r="E15" i="11"/>
  <c r="F15" i="11" s="1"/>
  <c r="E23" i="11"/>
  <c r="F23" i="11" s="1"/>
  <c r="E70" i="11"/>
  <c r="F70" i="11" s="1"/>
  <c r="E28" i="11"/>
  <c r="F28" i="11" s="1"/>
  <c r="E30" i="11"/>
  <c r="F30" i="11" s="1"/>
  <c r="E32" i="11"/>
  <c r="F32" i="11" s="1"/>
  <c r="E12" i="11"/>
  <c r="F12" i="11" s="1"/>
  <c r="E77" i="11"/>
  <c r="F77" i="11" s="1"/>
  <c r="E9" i="11"/>
  <c r="F9" i="11" s="1"/>
  <c r="E11" i="11"/>
  <c r="F11" i="11" s="1"/>
  <c r="E25" i="11"/>
  <c r="F25" i="11" s="1"/>
  <c r="E88" i="11"/>
  <c r="F88" i="11" s="1"/>
  <c r="E55" i="11"/>
  <c r="F55" i="11" s="1"/>
  <c r="E67" i="11"/>
  <c r="F67" i="11" s="1"/>
  <c r="E50" i="11"/>
  <c r="F50" i="11" s="1"/>
  <c r="E44" i="11"/>
  <c r="F44" i="11" s="1"/>
  <c r="E68" i="11"/>
  <c r="F68" i="11" s="1"/>
  <c r="E51" i="11"/>
  <c r="F51" i="11" s="1"/>
  <c r="E49" i="11"/>
  <c r="F49" i="11" s="1"/>
  <c r="L10" i="12"/>
  <c r="L59" i="12"/>
  <c r="L25" i="12"/>
  <c r="L85" i="12"/>
  <c r="L69" i="12"/>
  <c r="L87" i="12"/>
  <c r="L71" i="12"/>
  <c r="L78" i="12"/>
  <c r="L54" i="12"/>
  <c r="L88" i="12"/>
  <c r="L90" i="12"/>
  <c r="L60" i="12"/>
  <c r="L57" i="12"/>
  <c r="L51" i="12"/>
  <c r="L16" i="12"/>
  <c r="L41" i="12"/>
  <c r="L30" i="12"/>
  <c r="L15" i="12"/>
  <c r="L73" i="12"/>
  <c r="L83" i="12"/>
  <c r="L63" i="12"/>
  <c r="L58" i="12"/>
  <c r="L80" i="12"/>
  <c r="L74" i="12"/>
  <c r="L68" i="12"/>
  <c r="L33" i="12"/>
  <c r="L55" i="12"/>
  <c r="L35" i="12"/>
  <c r="L17" i="12"/>
  <c r="L9" i="12"/>
  <c r="L36" i="12"/>
  <c r="L81" i="12"/>
  <c r="L92" i="12"/>
  <c r="L86" i="12"/>
  <c r="L46" i="12"/>
  <c r="L82" i="12"/>
  <c r="L53" i="12"/>
  <c r="L20" i="12"/>
  <c r="L37" i="12"/>
  <c r="L43" i="12"/>
  <c r="L48" i="12"/>
  <c r="L77" i="12"/>
  <c r="L79" i="12"/>
  <c r="L70" i="12"/>
  <c r="L42" i="12"/>
  <c r="L66" i="12"/>
  <c r="L49" i="12"/>
  <c r="L12" i="12"/>
  <c r="L24" i="12"/>
  <c r="L52" i="12"/>
  <c r="L31" i="12"/>
  <c r="L61" i="12"/>
  <c r="L50" i="12"/>
  <c r="L76" i="12"/>
  <c r="L38" i="12"/>
  <c r="L75" i="12"/>
  <c r="L72" i="12"/>
  <c r="L45" i="12"/>
  <c r="L18" i="12"/>
  <c r="L21" i="12"/>
  <c r="L44" i="12"/>
  <c r="L89" i="12"/>
  <c r="L67" i="12"/>
  <c r="L64" i="12"/>
  <c r="L26" i="12"/>
  <c r="L14" i="12"/>
  <c r="L47" i="12"/>
  <c r="L13" i="12"/>
  <c r="L65" i="12"/>
  <c r="L11" i="12"/>
  <c r="L62" i="12"/>
  <c r="L29" i="12"/>
  <c r="L19" i="12"/>
  <c r="L84" i="12"/>
  <c r="L56" i="12"/>
  <c r="L34" i="12"/>
  <c r="K78" i="13"/>
  <c r="K37" i="13"/>
  <c r="K35" i="13"/>
  <c r="K72" i="13"/>
  <c r="K90" i="13"/>
  <c r="K55" i="13"/>
  <c r="K64" i="13"/>
  <c r="K91" i="13"/>
  <c r="K83" i="13"/>
  <c r="K75" i="13"/>
  <c r="K67" i="13"/>
  <c r="K59" i="13"/>
  <c r="K88" i="13"/>
  <c r="K68" i="13"/>
  <c r="K54" i="13"/>
  <c r="K46" i="13"/>
  <c r="K26" i="13"/>
  <c r="K47" i="13"/>
  <c r="K36" i="13"/>
  <c r="K45" i="13"/>
  <c r="K16" i="13"/>
  <c r="K22" i="13"/>
  <c r="K12" i="13"/>
  <c r="K20" i="13"/>
  <c r="K32" i="13"/>
  <c r="K44" i="13"/>
  <c r="K89" i="13"/>
  <c r="K81" i="13"/>
  <c r="K73" i="13"/>
  <c r="K65" i="13"/>
  <c r="K74" i="13"/>
  <c r="K84" i="13"/>
  <c r="K60" i="13"/>
  <c r="K52" i="13"/>
  <c r="K15" i="13"/>
  <c r="K51" i="13"/>
  <c r="K27" i="13"/>
  <c r="K86" i="13"/>
  <c r="K14" i="13"/>
  <c r="K25" i="13"/>
  <c r="K13" i="13"/>
  <c r="K21" i="13"/>
  <c r="K34" i="13"/>
  <c r="K87" i="13"/>
  <c r="K79" i="13"/>
  <c r="K71" i="13"/>
  <c r="K63" i="13"/>
  <c r="K66" i="13"/>
  <c r="K80" i="13"/>
  <c r="K58" i="13"/>
  <c r="K50" i="13"/>
  <c r="K10" i="13"/>
  <c r="K31" i="13"/>
  <c r="K70" i="13"/>
  <c r="K43" i="13"/>
  <c r="K57" i="13"/>
  <c r="K85" i="13"/>
  <c r="K93" i="13"/>
  <c r="K17" i="13"/>
  <c r="K42" i="13"/>
  <c r="K62" i="13"/>
  <c r="K82" i="13"/>
  <c r="K77" i="13"/>
  <c r="K76" i="13"/>
  <c r="K38" i="13"/>
  <c r="K56" i="13"/>
  <c r="K18" i="13"/>
  <c r="K48" i="13"/>
  <c r="K19" i="13"/>
  <c r="K53" i="13"/>
  <c r="K61" i="13"/>
  <c r="K30" i="13"/>
  <c r="K39" i="13"/>
  <c r="K49" i="13"/>
  <c r="K69" i="13"/>
  <c r="K11" i="13"/>
  <c r="W63" i="13"/>
  <c r="W39" i="13"/>
  <c r="W38" i="13"/>
  <c r="W32" i="13"/>
  <c r="W31" i="13"/>
  <c r="W22" i="13"/>
  <c r="W21" i="13"/>
  <c r="W19" i="13"/>
  <c r="W12" i="13"/>
  <c r="W47" i="13"/>
  <c r="W46" i="13"/>
  <c r="W17" i="13"/>
  <c r="W76" i="13"/>
  <c r="W15" i="13"/>
  <c r="W11" i="13"/>
  <c r="W77" i="13"/>
  <c r="W83" i="13"/>
  <c r="W14" i="13"/>
  <c r="W89" i="13"/>
  <c r="W26" i="13"/>
  <c r="W88" i="13"/>
  <c r="W25" i="13"/>
  <c r="W82" i="13"/>
  <c r="W10" i="13"/>
  <c r="W61" i="13"/>
  <c r="W73" i="13"/>
  <c r="W16" i="13"/>
  <c r="W51" i="13"/>
  <c r="W90" i="13"/>
  <c r="W74" i="13"/>
  <c r="W58" i="13"/>
  <c r="W42" i="13"/>
  <c r="W91" i="13"/>
  <c r="W75" i="13"/>
  <c r="W59" i="13"/>
  <c r="W43" i="13"/>
  <c r="W20" i="13"/>
  <c r="W13" i="13"/>
  <c r="W66" i="13"/>
  <c r="W78" i="13"/>
  <c r="W44" i="13"/>
  <c r="W56" i="13"/>
  <c r="W86" i="13"/>
  <c r="W70" i="13"/>
  <c r="W54" i="13"/>
  <c r="W36" i="13"/>
  <c r="W87" i="13"/>
  <c r="W71" i="13"/>
  <c r="W55" i="13"/>
  <c r="W37" i="13"/>
  <c r="W18" i="13"/>
  <c r="W79" i="13"/>
  <c r="W57" i="13"/>
  <c r="W84" i="13"/>
  <c r="W52" i="13"/>
  <c r="W85" i="13"/>
  <c r="W53" i="13"/>
  <c r="W60" i="13"/>
  <c r="W93" i="13"/>
  <c r="W62" i="13"/>
  <c r="W80" i="13"/>
  <c r="W48" i="13"/>
  <c r="W81" i="13"/>
  <c r="W49" i="13"/>
  <c r="W67" i="13"/>
  <c r="W45" i="13"/>
  <c r="W68" i="13"/>
  <c r="W34" i="13"/>
  <c r="W69" i="13"/>
  <c r="W35" i="13"/>
  <c r="W72" i="13"/>
  <c r="W64" i="13"/>
  <c r="W50" i="13"/>
  <c r="W27" i="13"/>
  <c r="W65" i="13"/>
  <c r="W30" i="13"/>
  <c r="BU25" i="16" l="1"/>
  <c r="BU62" i="16"/>
  <c r="BU60" i="16"/>
  <c r="BU12" i="16"/>
  <c r="BU50" i="16"/>
  <c r="BU38" i="16"/>
  <c r="BU72" i="16"/>
  <c r="BU90" i="16"/>
  <c r="BT92" i="16"/>
  <c r="BS87" i="16"/>
  <c r="BU54" i="16"/>
  <c r="BU16" i="16"/>
  <c r="BU86" i="16"/>
  <c r="BT48" i="16"/>
  <c r="BT22" i="16"/>
  <c r="BT21" i="16"/>
  <c r="BT43" i="16"/>
  <c r="BT59" i="16"/>
  <c r="BT75" i="16"/>
  <c r="BT25" i="16"/>
  <c r="BT78" i="16"/>
  <c r="BT11" i="16"/>
  <c r="BT30" i="16"/>
  <c r="BT49" i="16"/>
  <c r="BT65" i="16"/>
  <c r="BT81" i="16"/>
  <c r="BV17" i="16"/>
  <c r="BV55" i="16"/>
  <c r="BV10" i="16"/>
  <c r="BV29" i="16"/>
  <c r="BV48" i="16"/>
  <c r="BV64" i="16"/>
  <c r="BV80" i="16"/>
  <c r="BU84" i="16"/>
  <c r="BU59" i="16"/>
  <c r="BU92" i="16"/>
  <c r="BT88" i="16"/>
  <c r="BT38" i="16"/>
  <c r="BT68" i="16"/>
  <c r="BT46" i="16"/>
  <c r="BT62" i="16"/>
  <c r="BV21" i="16"/>
  <c r="BV59" i="16"/>
  <c r="BV19" i="16"/>
  <c r="BV57" i="16"/>
  <c r="BV15" i="16"/>
  <c r="BV53" i="16"/>
  <c r="BV79" i="16"/>
  <c r="BV12" i="16"/>
  <c r="BV31" i="16"/>
  <c r="BV50" i="16"/>
  <c r="BV66" i="16"/>
  <c r="BV82" i="16"/>
  <c r="BS67" i="16"/>
  <c r="BS83" i="16"/>
  <c r="BS63" i="16"/>
  <c r="BS43" i="16"/>
  <c r="BS12" i="16"/>
  <c r="BS36" i="16"/>
  <c r="BS54" i="16"/>
  <c r="BS70" i="16"/>
  <c r="BS86" i="16"/>
  <c r="BS19" i="16"/>
  <c r="BS41" i="16"/>
  <c r="BS57" i="16"/>
  <c r="BS73" i="16"/>
  <c r="BS89" i="16"/>
  <c r="BS22" i="16"/>
  <c r="BS44" i="16"/>
  <c r="BS60" i="16"/>
  <c r="BS76" i="16"/>
  <c r="BR46" i="16"/>
  <c r="BR62" i="16"/>
  <c r="BR58" i="16"/>
  <c r="BR36" i="16"/>
  <c r="BR15" i="16"/>
  <c r="BR82" i="16"/>
  <c r="BR35" i="16"/>
  <c r="BR53" i="16"/>
  <c r="BR69" i="16"/>
  <c r="BR85" i="16"/>
  <c r="BR18" i="16"/>
  <c r="BR38" i="16"/>
  <c r="BR56" i="16"/>
  <c r="BR72" i="16"/>
  <c r="BR88" i="16"/>
  <c r="BR26" i="16"/>
  <c r="BR47" i="16"/>
  <c r="BR63" i="16"/>
  <c r="BR79" i="16"/>
  <c r="BU21" i="16"/>
  <c r="BU43" i="16"/>
  <c r="BU61" i="16"/>
  <c r="BU36" i="16"/>
  <c r="BU70" i="16"/>
  <c r="BU34" i="16"/>
  <c r="BU68" i="16"/>
  <c r="BU20" i="16"/>
  <c r="BU58" i="16"/>
  <c r="BU10" i="16"/>
  <c r="BU48" i="16"/>
  <c r="BU80" i="16"/>
  <c r="BU26" i="16"/>
  <c r="BU47" i="16"/>
  <c r="BU63" i="16"/>
  <c r="BU79" i="16"/>
  <c r="BU78" i="16"/>
  <c r="BU11" i="16"/>
  <c r="BU30" i="16"/>
  <c r="BU49" i="16"/>
  <c r="BU65" i="16"/>
  <c r="BU81" i="16"/>
  <c r="BT10" i="16"/>
  <c r="BT13" i="16"/>
  <c r="BT84" i="16"/>
  <c r="BT64" i="16"/>
  <c r="BT44" i="16"/>
  <c r="BT26" i="16"/>
  <c r="BT47" i="16"/>
  <c r="BT63" i="16"/>
  <c r="BT79" i="16"/>
  <c r="BT12" i="16"/>
  <c r="BT31" i="16"/>
  <c r="BT50" i="16"/>
  <c r="BT66" i="16"/>
  <c r="BT82" i="16"/>
  <c r="BT15" i="16"/>
  <c r="BT35" i="16"/>
  <c r="BT53" i="16"/>
  <c r="BT69" i="16"/>
  <c r="BT85" i="16"/>
  <c r="BV33" i="16"/>
  <c r="BV67" i="16"/>
  <c r="BV30" i="16"/>
  <c r="BV65" i="16"/>
  <c r="BV26" i="16"/>
  <c r="BV63" i="16"/>
  <c r="BV24" i="16"/>
  <c r="BV61" i="16"/>
  <c r="BV14" i="16"/>
  <c r="BV34" i="16"/>
  <c r="BV52" i="16"/>
  <c r="BV68" i="16"/>
  <c r="BV84" i="16"/>
  <c r="BV83" i="16"/>
  <c r="BV16" i="16"/>
  <c r="BV36" i="16"/>
  <c r="BV54" i="16"/>
  <c r="BV70" i="16"/>
  <c r="BV86" i="16"/>
  <c r="BS51" i="16"/>
  <c r="BS16" i="16"/>
  <c r="BS79" i="16"/>
  <c r="BS59" i="16"/>
  <c r="BS37" i="16"/>
  <c r="BS20" i="16"/>
  <c r="BS42" i="16"/>
  <c r="BS58" i="16"/>
  <c r="BS74" i="16"/>
  <c r="BS90" i="16"/>
  <c r="BS24" i="16"/>
  <c r="BS45" i="16"/>
  <c r="BS61" i="16"/>
  <c r="BS77" i="16"/>
  <c r="BS10" i="16"/>
  <c r="BS29" i="16"/>
  <c r="BS48" i="16"/>
  <c r="BS64" i="16"/>
  <c r="BS80" i="16"/>
  <c r="BR25" i="16"/>
  <c r="BR11" i="16"/>
  <c r="BR74" i="16"/>
  <c r="BR54" i="16"/>
  <c r="BR31" i="16"/>
  <c r="BR19" i="16"/>
  <c r="BR41" i="16"/>
  <c r="BR57" i="16"/>
  <c r="BR73" i="16"/>
  <c r="BR89" i="16"/>
  <c r="BR22" i="16"/>
  <c r="BR44" i="16"/>
  <c r="BR60" i="16"/>
  <c r="BR76" i="16"/>
  <c r="BR13" i="16"/>
  <c r="BR33" i="16"/>
  <c r="BR51" i="16"/>
  <c r="BR67" i="16"/>
  <c r="BR83" i="16"/>
  <c r="BU22" i="16"/>
  <c r="BU75" i="16"/>
  <c r="BU24" i="16"/>
  <c r="BU45" i="16"/>
  <c r="BU77" i="16"/>
  <c r="BU46" i="16"/>
  <c r="BU76" i="16"/>
  <c r="BU44" i="16"/>
  <c r="BU88" i="16"/>
  <c r="BU31" i="16"/>
  <c r="BU66" i="16"/>
  <c r="BU18" i="16"/>
  <c r="BU56" i="16"/>
  <c r="BU13" i="16"/>
  <c r="BU33" i="16"/>
  <c r="BU51" i="16"/>
  <c r="BU67" i="16"/>
  <c r="BU83" i="16"/>
  <c r="BU82" i="16"/>
  <c r="BU15" i="16"/>
  <c r="BU35" i="16"/>
  <c r="BU53" i="16"/>
  <c r="BU69" i="16"/>
  <c r="BU85" i="16"/>
  <c r="BT72" i="16"/>
  <c r="BT34" i="16"/>
  <c r="BT14" i="16"/>
  <c r="BT80" i="16"/>
  <c r="BT60" i="16"/>
  <c r="BT33" i="16"/>
  <c r="BT51" i="16"/>
  <c r="BT67" i="16"/>
  <c r="BT83" i="16"/>
  <c r="BT16" i="16"/>
  <c r="BT36" i="16"/>
  <c r="BT54" i="16"/>
  <c r="BT70" i="16"/>
  <c r="BT86" i="16"/>
  <c r="BT19" i="16"/>
  <c r="BT41" i="16"/>
  <c r="BT57" i="16"/>
  <c r="BT73" i="16"/>
  <c r="BT89" i="16"/>
  <c r="BV43" i="16"/>
  <c r="BV81" i="16"/>
  <c r="BV41" i="16"/>
  <c r="BV73" i="16"/>
  <c r="BV37" i="16"/>
  <c r="BV71" i="16"/>
  <c r="BV35" i="16"/>
  <c r="BV69" i="16"/>
  <c r="BV18" i="16"/>
  <c r="BV38" i="16"/>
  <c r="BV56" i="16"/>
  <c r="BV72" i="16"/>
  <c r="BV88" i="16"/>
  <c r="BV87" i="16"/>
  <c r="BV20" i="16"/>
  <c r="BV42" i="16"/>
  <c r="BV58" i="16"/>
  <c r="BV74" i="16"/>
  <c r="BV90" i="16"/>
  <c r="BS13" i="16"/>
  <c r="BS26" i="16"/>
  <c r="BS17" i="16"/>
  <c r="BS75" i="16"/>
  <c r="BS55" i="16"/>
  <c r="BS25" i="16"/>
  <c r="BS46" i="16"/>
  <c r="BS62" i="16"/>
  <c r="BS78" i="16"/>
  <c r="BS11" i="16"/>
  <c r="BS30" i="16"/>
  <c r="BS49" i="16"/>
  <c r="BS65" i="16"/>
  <c r="BS81" i="16"/>
  <c r="BS14" i="16"/>
  <c r="BS34" i="16"/>
  <c r="BS52" i="16"/>
  <c r="BS68" i="16"/>
  <c r="BS84" i="16"/>
  <c r="BR78" i="16"/>
  <c r="BR20" i="16"/>
  <c r="BR90" i="16"/>
  <c r="BR70" i="16"/>
  <c r="BR50" i="16"/>
  <c r="BR24" i="16"/>
  <c r="BR45" i="16"/>
  <c r="BR61" i="16"/>
  <c r="BR77" i="16"/>
  <c r="BR10" i="16"/>
  <c r="BR29" i="16"/>
  <c r="BR48" i="16"/>
  <c r="BR64" i="16"/>
  <c r="BR80" i="16"/>
  <c r="BR17" i="16"/>
  <c r="BR37" i="16"/>
  <c r="BR55" i="16"/>
  <c r="BR71" i="16"/>
  <c r="BR87" i="16"/>
  <c r="BU14" i="16"/>
  <c r="BU52" i="16"/>
  <c r="BU42" i="16"/>
  <c r="BU74" i="16"/>
  <c r="BU29" i="16"/>
  <c r="BU64" i="16"/>
  <c r="BU17" i="16"/>
  <c r="BU37" i="16"/>
  <c r="BU55" i="16"/>
  <c r="BU71" i="16"/>
  <c r="BU87" i="16"/>
  <c r="BU19" i="16"/>
  <c r="BU41" i="16"/>
  <c r="BU57" i="16"/>
  <c r="BU73" i="16"/>
  <c r="BU89" i="16"/>
  <c r="BT18" i="16"/>
  <c r="BT56" i="16"/>
  <c r="BT52" i="16"/>
  <c r="BT29" i="16"/>
  <c r="BT17" i="16"/>
  <c r="BT76" i="16"/>
  <c r="BT37" i="16"/>
  <c r="BT55" i="16"/>
  <c r="BT71" i="16"/>
  <c r="BT87" i="16"/>
  <c r="BT20" i="16"/>
  <c r="BT42" i="16"/>
  <c r="BT58" i="16"/>
  <c r="BT74" i="16"/>
  <c r="BT90" i="16"/>
  <c r="BT24" i="16"/>
  <c r="BT45" i="16"/>
  <c r="BT61" i="16"/>
  <c r="BT77" i="16"/>
  <c r="BV13" i="16"/>
  <c r="BV51" i="16"/>
  <c r="BV11" i="16"/>
  <c r="BV49" i="16"/>
  <c r="BV77" i="16"/>
  <c r="BV47" i="16"/>
  <c r="BV89" i="16"/>
  <c r="BV45" i="16"/>
  <c r="BV85" i="16"/>
  <c r="BV22" i="16"/>
  <c r="BV44" i="16"/>
  <c r="BV60" i="16"/>
  <c r="BV76" i="16"/>
  <c r="BV75" i="16"/>
  <c r="BV92" i="16"/>
  <c r="BV25" i="16"/>
  <c r="BV46" i="16"/>
  <c r="BV62" i="16"/>
  <c r="BV78" i="16"/>
  <c r="BS33" i="16"/>
  <c r="BS47" i="16"/>
  <c r="BS21" i="16"/>
  <c r="BS92" i="16"/>
  <c r="BS71" i="16"/>
  <c r="BS31" i="16"/>
  <c r="BS50" i="16"/>
  <c r="BS66" i="16"/>
  <c r="BS82" i="16"/>
  <c r="BS15" i="16"/>
  <c r="BS35" i="16"/>
  <c r="BS53" i="16"/>
  <c r="BS69" i="16"/>
  <c r="BS85" i="16"/>
  <c r="BS18" i="16"/>
  <c r="BS38" i="16"/>
  <c r="BS56" i="16"/>
  <c r="BS72" i="16"/>
  <c r="BS88" i="16"/>
  <c r="BR16" i="16"/>
  <c r="BR42" i="16"/>
  <c r="BR12" i="16"/>
  <c r="BR86" i="16"/>
  <c r="BR66" i="16"/>
  <c r="BR30" i="16"/>
  <c r="BR49" i="16"/>
  <c r="BR65" i="16"/>
  <c r="BR81" i="16"/>
  <c r="BR14" i="16"/>
  <c r="BR34" i="16"/>
  <c r="BR52" i="16"/>
  <c r="BR68" i="16"/>
  <c r="BR84" i="16"/>
  <c r="BR21" i="16"/>
  <c r="BR43" i="16"/>
  <c r="BR59" i="16"/>
  <c r="BR75" i="16"/>
  <c r="BR92" i="16"/>
  <c r="BY10" i="16"/>
  <c r="BY38" i="16"/>
  <c r="BY17" i="16"/>
  <c r="BY69" i="16"/>
  <c r="BY85" i="16"/>
  <c r="BY43" i="16"/>
  <c r="BY57" i="16"/>
  <c r="BY72" i="16"/>
  <c r="BY33" i="16"/>
  <c r="BY78" i="16"/>
  <c r="BY16" i="16"/>
  <c r="BY83" i="16"/>
  <c r="BY47" i="16"/>
  <c r="BY60" i="16"/>
  <c r="BX33" i="16"/>
  <c r="BX47" i="16"/>
  <c r="BX74" i="16"/>
  <c r="BX54" i="16"/>
  <c r="BX38" i="16"/>
  <c r="BX77" i="16"/>
  <c r="BX15" i="16"/>
  <c r="BX64" i="16"/>
  <c r="BX79" i="16"/>
  <c r="BX11" i="16"/>
  <c r="BX12" i="16"/>
  <c r="BX66" i="16"/>
  <c r="BX81" i="16"/>
  <c r="BX25" i="16"/>
  <c r="BW35" i="16"/>
  <c r="BY56" i="16"/>
  <c r="BY90" i="16"/>
  <c r="BY63" i="16"/>
  <c r="BY66" i="16"/>
  <c r="BY31" i="16"/>
  <c r="BY75" i="16"/>
  <c r="BY20" i="16"/>
  <c r="BY73" i="16"/>
  <c r="BY80" i="16"/>
  <c r="BY21" i="16"/>
  <c r="BY52" i="16"/>
  <c r="BY64" i="16"/>
  <c r="BY71" i="16"/>
  <c r="BY92" i="16"/>
  <c r="BY18" i="16"/>
  <c r="BX50" i="16"/>
  <c r="BX67" i="16"/>
  <c r="BX61" i="16"/>
  <c r="BX24" i="16"/>
  <c r="BX43" i="16"/>
  <c r="BX75" i="16"/>
  <c r="BX89" i="16"/>
  <c r="BX35" i="16"/>
  <c r="BX72" i="16"/>
  <c r="BX73" i="16"/>
  <c r="BX49" i="16"/>
  <c r="BX57" i="16"/>
  <c r="BX84" i="16"/>
  <c r="BX26" i="16"/>
  <c r="BX59" i="16"/>
  <c r="BX83" i="16"/>
  <c r="BX82" i="16"/>
  <c r="BX20" i="16"/>
  <c r="BX18" i="16"/>
  <c r="BW31" i="16"/>
  <c r="BW43" i="16"/>
  <c r="BW70" i="16"/>
  <c r="BW73" i="16"/>
  <c r="BW15" i="16"/>
  <c r="BW50" i="16"/>
  <c r="BW84" i="16"/>
  <c r="BW87" i="16"/>
  <c r="BW68" i="16"/>
  <c r="BW29" i="16"/>
  <c r="BW42" i="16"/>
  <c r="BW26" i="16"/>
  <c r="BW86" i="16"/>
  <c r="BW20" i="16"/>
  <c r="BW49" i="16"/>
  <c r="BW55" i="16"/>
  <c r="BW76" i="16"/>
  <c r="BW17" i="16"/>
  <c r="BY46" i="16"/>
  <c r="BY81" i="16"/>
  <c r="BY58" i="16"/>
  <c r="BY13" i="16"/>
  <c r="BY51" i="16"/>
  <c r="BY41" i="16"/>
  <c r="BY79" i="16"/>
  <c r="BY48" i="16"/>
  <c r="BY65" i="16"/>
  <c r="BY70" i="16"/>
  <c r="BY34" i="16"/>
  <c r="BY24" i="16"/>
  <c r="BY74" i="16"/>
  <c r="BY22" i="16"/>
  <c r="BY54" i="16"/>
  <c r="BY35" i="16"/>
  <c r="BY62" i="16"/>
  <c r="BY26" i="16"/>
  <c r="BY19" i="16"/>
  <c r="BX53" i="16"/>
  <c r="BX34" i="16"/>
  <c r="BX86" i="16"/>
  <c r="BX19" i="16"/>
  <c r="BX63" i="16"/>
  <c r="BX76" i="16"/>
  <c r="BX31" i="16"/>
  <c r="BX55" i="16"/>
  <c r="BX48" i="16"/>
  <c r="BX92" i="16"/>
  <c r="BX36" i="16"/>
  <c r="BX29" i="16"/>
  <c r="BX78" i="16"/>
  <c r="BX13" i="16"/>
  <c r="BX60" i="16"/>
  <c r="BX44" i="16"/>
  <c r="BX69" i="16"/>
  <c r="BX16" i="16"/>
  <c r="BX14" i="16"/>
  <c r="BW18" i="16"/>
  <c r="BW57" i="16"/>
  <c r="BW74" i="16"/>
  <c r="BW48" i="16"/>
  <c r="BW81" i="16"/>
  <c r="BW30" i="16"/>
  <c r="BW75" i="16"/>
  <c r="BW22" i="16"/>
  <c r="BW33" i="16"/>
  <c r="BW79" i="16"/>
  <c r="BW12" i="16"/>
  <c r="BW46" i="16"/>
  <c r="BW47" i="16"/>
  <c r="BW72" i="16"/>
  <c r="BW54" i="16"/>
  <c r="BW65" i="16"/>
  <c r="BW85" i="16"/>
  <c r="BW82" i="16"/>
  <c r="BW11" i="16"/>
  <c r="BY50" i="16"/>
  <c r="BY30" i="16"/>
  <c r="BY77" i="16"/>
  <c r="BY14" i="16"/>
  <c r="BY55" i="16"/>
  <c r="BY67" i="16"/>
  <c r="BY89" i="16"/>
  <c r="BY36" i="16"/>
  <c r="BY45" i="16"/>
  <c r="BY84" i="16"/>
  <c r="BY37" i="16"/>
  <c r="BY49" i="16"/>
  <c r="BY87" i="16"/>
  <c r="BY11" i="16"/>
  <c r="BY44" i="16"/>
  <c r="BY53" i="16"/>
  <c r="BY76" i="16"/>
  <c r="BY25" i="16"/>
  <c r="BY15" i="16"/>
  <c r="BX42" i="16"/>
  <c r="BX56" i="16"/>
  <c r="BX85" i="16"/>
  <c r="BX58" i="16"/>
  <c r="BX68" i="16"/>
  <c r="BX65" i="16"/>
  <c r="BX10" i="16"/>
  <c r="BX45" i="16"/>
  <c r="BX80" i="16"/>
  <c r="BX21" i="16"/>
  <c r="BX41" i="16"/>
  <c r="BX52" i="16"/>
  <c r="BX90" i="16"/>
  <c r="BX51" i="16"/>
  <c r="BX62" i="16"/>
  <c r="BX71" i="16"/>
  <c r="BX88" i="16"/>
  <c r="BX17" i="16"/>
  <c r="BX22" i="16"/>
  <c r="BY29" i="16"/>
  <c r="BW19" i="16"/>
  <c r="BW45" i="16"/>
  <c r="BW90" i="16"/>
  <c r="BW56" i="16"/>
  <c r="BW25" i="16"/>
  <c r="BW16" i="16"/>
  <c r="BW58" i="16"/>
  <c r="BW53" i="16"/>
  <c r="BW71" i="16"/>
  <c r="BW83" i="16"/>
  <c r="BW52" i="16"/>
  <c r="BW61" i="16"/>
  <c r="BW59" i="16"/>
  <c r="BW92" i="16"/>
  <c r="BW38" i="16"/>
  <c r="BW69" i="16"/>
  <c r="BW77" i="16"/>
  <c r="BW88" i="16"/>
  <c r="BW34" i="16"/>
  <c r="BY88" i="16"/>
  <c r="BY12" i="16"/>
  <c r="BY59" i="16"/>
  <c r="BY42" i="16"/>
  <c r="BY68" i="16"/>
  <c r="BY82" i="16"/>
  <c r="BY86" i="16"/>
  <c r="BY61" i="16"/>
  <c r="BX30" i="16"/>
  <c r="BX46" i="16"/>
  <c r="BX87" i="16"/>
  <c r="BX37" i="16"/>
  <c r="BX70" i="16"/>
  <c r="BW36" i="16"/>
  <c r="BW66" i="16"/>
  <c r="BW14" i="16"/>
  <c r="BW51" i="16"/>
  <c r="BW10" i="16"/>
  <c r="BW41" i="16"/>
  <c r="BW78" i="16"/>
  <c r="BW63" i="16"/>
  <c r="BW60" i="16"/>
  <c r="BW13" i="16"/>
  <c r="BW62" i="16"/>
  <c r="BW67" i="16"/>
  <c r="BW89" i="16"/>
  <c r="BW80" i="16"/>
  <c r="BW44" i="16"/>
  <c r="BW37" i="16"/>
  <c r="BW64" i="16"/>
  <c r="BW21" i="16"/>
  <c r="BW24" i="16"/>
</calcChain>
</file>

<file path=xl/sharedStrings.xml><?xml version="1.0" encoding="utf-8"?>
<sst xmlns="http://schemas.openxmlformats.org/spreadsheetml/2006/main" count="2403" uniqueCount="295">
  <si>
    <t>2015</t>
  </si>
  <si>
    <t xml:space="preserve">CHIRURGIE AMBULATOIRE  </t>
  </si>
  <si>
    <t xml:space="preserve">Sources :  </t>
  </si>
  <si>
    <t>Précisions méthodologiques :</t>
  </si>
  <si>
    <r>
      <t xml:space="preserve">► </t>
    </r>
    <r>
      <rPr>
        <b/>
        <sz val="10"/>
        <rFont val="Arial"/>
        <family val="2"/>
      </rPr>
      <t>Séjours de chirurgie : 3ème caractère du GHM en "C" (correspond aux dossiers de chirurgie avec un acte classant)</t>
    </r>
  </si>
  <si>
    <t>► Les séjours en erreur (CM 90), les séances (CM 28), les prestations inter-établissements de type B (PIE B), l'obstétrique (CMD 14) et les séjours des nouveaux nés (CMD 15) sont exclus de l'analyse</t>
  </si>
  <si>
    <t>Régions / Etablissements</t>
  </si>
  <si>
    <t>2019</t>
  </si>
  <si>
    <t>Bretagne</t>
  </si>
  <si>
    <t>Provence-Alpes-Côte d'Azur</t>
  </si>
  <si>
    <t>Corse</t>
  </si>
  <si>
    <t>France</t>
  </si>
  <si>
    <t>OQN</t>
  </si>
  <si>
    <t>ESPIC</t>
  </si>
  <si>
    <t>prive</t>
  </si>
  <si>
    <t>CHU</t>
  </si>
  <si>
    <t>CLRCC</t>
  </si>
  <si>
    <t>290000017</t>
  </si>
  <si>
    <t>290000041</t>
  </si>
  <si>
    <t>290000140</t>
  </si>
  <si>
    <t>290000728</t>
  </si>
  <si>
    <t>290004142</t>
  </si>
  <si>
    <t>290019777</t>
  </si>
  <si>
    <t>290021542</t>
  </si>
  <si>
    <t>290023431</t>
  </si>
  <si>
    <t>290000074</t>
  </si>
  <si>
    <t>290000207</t>
  </si>
  <si>
    <t>290000215</t>
  </si>
  <si>
    <t>290000785</t>
  </si>
  <si>
    <t>290020700</t>
  </si>
  <si>
    <t>560002511</t>
  </si>
  <si>
    <t>560002933</t>
  </si>
  <si>
    <t>560005746</t>
  </si>
  <si>
    <t>560000044</t>
  </si>
  <si>
    <t>560008799</t>
  </si>
  <si>
    <t>560023210</t>
  </si>
  <si>
    <t>350000030</t>
  </si>
  <si>
    <t>350000048</t>
  </si>
  <si>
    <t>350000055</t>
  </si>
  <si>
    <t>350000121</t>
  </si>
  <si>
    <t>350000139</t>
  </si>
  <si>
    <t>350002192</t>
  </si>
  <si>
    <t>350002812</t>
  </si>
  <si>
    <t>350005146</t>
  </si>
  <si>
    <t>350005179</t>
  </si>
  <si>
    <t>220000046</t>
  </si>
  <si>
    <t>220005599</t>
  </si>
  <si>
    <t>350000022</t>
  </si>
  <si>
    <t>350000196</t>
  </si>
  <si>
    <t>220000020</t>
  </si>
  <si>
    <t>220000103</t>
  </si>
  <si>
    <t>220000111</t>
  </si>
  <si>
    <t>220000152</t>
  </si>
  <si>
    <t>220000079</t>
  </si>
  <si>
    <t>560007510</t>
  </si>
  <si>
    <t>560014748</t>
  </si>
  <si>
    <t>Régions françaises</t>
  </si>
  <si>
    <t xml:space="preserve">    Public</t>
  </si>
  <si>
    <t xml:space="preserve">     Privé</t>
  </si>
  <si>
    <t>Public</t>
  </si>
  <si>
    <t>Privé</t>
  </si>
  <si>
    <t>CH de proximité</t>
  </si>
  <si>
    <t>Clinique</t>
  </si>
  <si>
    <t>Etablissements bretons</t>
  </si>
  <si>
    <t>C.H.U. de BREST</t>
  </si>
  <si>
    <t>public</t>
  </si>
  <si>
    <t>C.H. de LANDERNEAU</t>
  </si>
  <si>
    <t>Clinique PASTEUR LANROZE</t>
  </si>
  <si>
    <t>Hôpital Inter Armées</t>
  </si>
  <si>
    <t>CLINIQUE du GRAND LARGE</t>
  </si>
  <si>
    <t xml:space="preserve">Polyclinique KERAUDREN </t>
  </si>
  <si>
    <t>C.H. de MORLAIX</t>
  </si>
  <si>
    <t xml:space="preserve">C.M.C. BAIE de MORLAIX </t>
  </si>
  <si>
    <t>Territoire de santé 1</t>
  </si>
  <si>
    <t>C.H. de DOUARNENEZ</t>
  </si>
  <si>
    <t>Clinique St MICHEL - Ste ANNE</t>
  </si>
  <si>
    <t>Polyclinique QUIMPER SUD</t>
  </si>
  <si>
    <t>H.D. de PONT L'ABBE</t>
  </si>
  <si>
    <t>C.H.I.C. QUIMPER</t>
  </si>
  <si>
    <t>Territoire de santé 2</t>
  </si>
  <si>
    <t>Clinique du TER</t>
  </si>
  <si>
    <t>Clinique de la PORTE de l'ORIENT</t>
  </si>
  <si>
    <t>C.H.B.S. LORIENT</t>
  </si>
  <si>
    <t>Territoire de santé 3</t>
  </si>
  <si>
    <t>C.H. de PLOERMEL</t>
  </si>
  <si>
    <t>Clinique OCEANE</t>
  </si>
  <si>
    <t>C.H.B.A. VANNES</t>
  </si>
  <si>
    <t>Territoire de santé 4</t>
  </si>
  <si>
    <t>C.H. de FOUGERES</t>
  </si>
  <si>
    <t>C.H. de REDON</t>
  </si>
  <si>
    <t>C.H. de VITRE</t>
  </si>
  <si>
    <t>CHP St-GREGOIRE</t>
  </si>
  <si>
    <t>Clinique la SAGESSE</t>
  </si>
  <si>
    <t>Polyclinique ST-LAURENT</t>
  </si>
  <si>
    <t>CRLCC E. Marquis</t>
  </si>
  <si>
    <t>HP SEVIGNE</t>
  </si>
  <si>
    <t>C.H.U. de RENNES</t>
  </si>
  <si>
    <t>Territoire de santé 5</t>
  </si>
  <si>
    <t>C.H. de DINAN</t>
  </si>
  <si>
    <t>Polyclinique PAYS DE RANCE</t>
  </si>
  <si>
    <t>C.H. de ST MALO</t>
  </si>
  <si>
    <t>Clinique de la COTE d'EMERAUDE</t>
  </si>
  <si>
    <t>Territoire de santé 6</t>
  </si>
  <si>
    <t>C.H. de SAINT-BRIEUC</t>
  </si>
  <si>
    <t>C.H. de LANNION</t>
  </si>
  <si>
    <t xml:space="preserve">Polyclinique du TREGOR </t>
  </si>
  <si>
    <t>C.H. de PAIMPOL</t>
  </si>
  <si>
    <t>C.H. de GUINGAMP</t>
  </si>
  <si>
    <t>Territoire de santé 7</t>
  </si>
  <si>
    <t>Polyclinique DE PONTIVY</t>
  </si>
  <si>
    <t>CH CENTRE BRETAGNE</t>
  </si>
  <si>
    <t>Territoire de santé 8</t>
  </si>
  <si>
    <t>Annexes I</t>
  </si>
  <si>
    <t xml:space="preserve">La méthodologie est identique à celle détaillée dans la GDR chirurgie ambulatoire </t>
  </si>
  <si>
    <t>2012</t>
  </si>
  <si>
    <t>2011</t>
  </si>
  <si>
    <t>2010</t>
  </si>
  <si>
    <t>2009</t>
  </si>
  <si>
    <t>2008</t>
  </si>
  <si>
    <t>2007</t>
  </si>
  <si>
    <t>ND</t>
  </si>
  <si>
    <t>-</t>
  </si>
  <si>
    <t>finess</t>
  </si>
  <si>
    <t>nom</t>
  </si>
  <si>
    <t>220022800</t>
  </si>
  <si>
    <t>290000306</t>
  </si>
  <si>
    <t>560000184</t>
  </si>
  <si>
    <t>CH</t>
  </si>
  <si>
    <t>CH ex-HL</t>
  </si>
  <si>
    <t>CLCC</t>
  </si>
  <si>
    <t>DGF</t>
  </si>
  <si>
    <t>FR-DGF</t>
  </si>
  <si>
    <t>FR-OQN</t>
  </si>
  <si>
    <t>PSPH/EBNL</t>
  </si>
  <si>
    <t>REG-11</t>
  </si>
  <si>
    <t>REG-24</t>
  </si>
  <si>
    <t>REG-27</t>
  </si>
  <si>
    <t>REG-28</t>
  </si>
  <si>
    <t>REG-32</t>
  </si>
  <si>
    <t>REG-44</t>
  </si>
  <si>
    <t>REG-52</t>
  </si>
  <si>
    <t>REG-53</t>
  </si>
  <si>
    <t>REG-75</t>
  </si>
  <si>
    <t>REG-76</t>
  </si>
  <si>
    <t>REG-84</t>
  </si>
  <si>
    <t>REG-93</t>
  </si>
  <si>
    <t>REG-94</t>
  </si>
  <si>
    <t>TS-1</t>
  </si>
  <si>
    <t>TS-2</t>
  </si>
  <si>
    <t>TS-3</t>
  </si>
  <si>
    <t>TS-4</t>
  </si>
  <si>
    <t>TS-5</t>
  </si>
  <si>
    <t>TS-6</t>
  </si>
  <si>
    <t>TS-7</t>
  </si>
  <si>
    <t>TS-8</t>
  </si>
  <si>
    <t>Île-de-France</t>
  </si>
  <si>
    <t>Centre-Val de Loire</t>
  </si>
  <si>
    <t>Bourgogne-Franche-Comté</t>
  </si>
  <si>
    <t>Normandie</t>
  </si>
  <si>
    <t>Nord-Pas-de-Calais-Picardie</t>
  </si>
  <si>
    <t>Pays de la Loire</t>
  </si>
  <si>
    <t>Auvergne-Rhône-Alpes</t>
  </si>
  <si>
    <t>Alsace-Champagne-Ardenne-Loraine</t>
  </si>
  <si>
    <t>Aquitaine-Limousin-Poitou-Charente</t>
  </si>
  <si>
    <t>Languedoc-Roussillon-Midi-Pyrénnées</t>
  </si>
  <si>
    <t>France métropolitaine</t>
  </si>
  <si>
    <t>HÔPITAL PRIVÉ DES COTES D'ARMOR</t>
  </si>
  <si>
    <t>CLINIQUE DES AUGUSTINES MALESTROIT</t>
  </si>
  <si>
    <t>CH QUIMPERLE</t>
  </si>
  <si>
    <t>Taux de chirurgie ambulatoire 
ancien périmètre</t>
  </si>
  <si>
    <t>% séjours Ambu réalisés dans une unité de chirurgie ambulatoire *</t>
  </si>
  <si>
    <t xml:space="preserve">Nombre de RSA Chir ambu </t>
  </si>
  <si>
    <t>Nombre de RSA Chir</t>
  </si>
  <si>
    <t>% ambu avec une entrée en provenance d'un service d'urgence</t>
  </si>
  <si>
    <t>% des séjours de patient de moins de 15 ans réalisés en ambulatoire</t>
  </si>
  <si>
    <t>% Ambu avec un age &gt;= 75 ans</t>
  </si>
  <si>
    <t>Finess</t>
  </si>
  <si>
    <t>ets</t>
  </si>
  <si>
    <t>Domicile</t>
  </si>
  <si>
    <t>Structure médico-sociale</t>
  </si>
  <si>
    <t>Service MCO</t>
  </si>
  <si>
    <t>Service SSR</t>
  </si>
  <si>
    <t>HAD</t>
  </si>
  <si>
    <t>Psychiatrie</t>
  </si>
  <si>
    <t>ULD</t>
  </si>
  <si>
    <t>Décès</t>
  </si>
  <si>
    <t>Sortie (hors domicile et hors décès)</t>
  </si>
  <si>
    <t>Mode de sortie</t>
  </si>
  <si>
    <t>Taux Estimés 2020</t>
  </si>
  <si>
    <t>Taux de chirurgie ambulatoire cible 2020</t>
  </si>
  <si>
    <t xml:space="preserve">Ecart entre le taux réel et le taux cible </t>
  </si>
  <si>
    <t>Nombre de RSA Chir HC</t>
  </si>
  <si>
    <t>% de séjours en HC</t>
  </si>
  <si>
    <t xml:space="preserve"> </t>
  </si>
  <si>
    <t xml:space="preserve">% de séjours en HC d'une durée de 1 à 2 jours </t>
  </si>
  <si>
    <t>Niveau  de sévérité 1</t>
  </si>
  <si>
    <t>Niveau  de sévérité 2</t>
  </si>
  <si>
    <t xml:space="preserve">Nbre RSA age &gt;=75 ans </t>
  </si>
  <si>
    <t xml:space="preserve">Nbre RSA age &lt; 15 ans </t>
  </si>
  <si>
    <t xml:space="preserve">Evol Chirurgie globale </t>
  </si>
  <si>
    <t>Taux calculés avec les définitions des anciennes région (Cf:le bilan de la chirurgie ambulatoire 2014)</t>
  </si>
  <si>
    <t>Les données des taux cibles et les taux estimés sont fournies par la DGOS</t>
  </si>
  <si>
    <t>Annexes II</t>
  </si>
  <si>
    <r>
      <t>Annexe 2.2 : CHIRURGIE AMBULATOIRE - POTENTIEL DE DEVELOPPEMENT</t>
    </r>
    <r>
      <rPr>
        <b/>
        <sz val="11"/>
        <color theme="1"/>
        <rFont val="Arial"/>
        <family val="2"/>
      </rPr>
      <t xml:space="preserve">
Séjours en hospitalisation complète par niveau de sévérité</t>
    </r>
  </si>
  <si>
    <r>
      <t>Annexe 2.1 : CHIRURGIE AMBULATOIRE - POTENTIEL DE DEVELOPPEMENT</t>
    </r>
    <r>
      <rPr>
        <b/>
        <sz val="11"/>
        <color theme="1"/>
        <rFont val="Arial"/>
        <family val="2"/>
      </rPr>
      <t xml:space="preserve">
Séjours en hospitalisation complète d'une durée de 1 - 2 jours</t>
    </r>
  </si>
  <si>
    <t>Les données sont issues des bases PMSI MCO enrichies :</t>
  </si>
  <si>
    <r>
      <t>►</t>
    </r>
    <r>
      <rPr>
        <b/>
        <sz val="10"/>
        <rFont val="Arial"/>
        <family val="2"/>
      </rPr>
      <t xml:space="preserve"> Les séjours de chirurgie ambulatoire</t>
    </r>
    <r>
      <rPr>
        <sz val="10"/>
        <rFont val="Arial"/>
        <family val="2"/>
      </rPr>
      <t xml:space="preserve"> correspondent aux dossiers en "C"  + les racines 03K02, 05K14, 09Z02, 11K07, 12K06, 14Z08, 23Z03 </t>
    </r>
    <r>
      <rPr>
        <b/>
        <sz val="10"/>
        <rFont val="Arial"/>
        <family val="2"/>
      </rPr>
      <t>sans nuitée (durée de séjours à 0 jour)</t>
    </r>
  </si>
  <si>
    <r>
      <t xml:space="preserve">Annexe 1.1 : CHIRURGIE ET CHIRURGIE AMBULATOIRE 
</t>
    </r>
    <r>
      <rPr>
        <b/>
        <sz val="11"/>
        <color rgb="FFED7D31"/>
        <rFont val="Arial"/>
        <family val="2"/>
      </rPr>
      <t>Ancien Périmètre</t>
    </r>
    <r>
      <rPr>
        <b/>
        <sz val="11"/>
        <color theme="1"/>
        <rFont val="Arial"/>
        <family val="2"/>
      </rPr>
      <t xml:space="preserve"> </t>
    </r>
  </si>
  <si>
    <t>Remarques</t>
  </si>
  <si>
    <t xml:space="preserve">Niveau de sévérité </t>
  </si>
  <si>
    <t xml:space="preserve">Durée de séjour </t>
  </si>
  <si>
    <t>&gt; 4</t>
  </si>
  <si>
    <t>Taux de transférabilité</t>
  </si>
  <si>
    <t>Potentiel substitution : Détermination du potentiel de transférabilité des séjours calculé en fonction du niveau de sévérité et de la durée de séjour (méthodologie MAP)</t>
  </si>
  <si>
    <t>Niveau de sévérité 1</t>
  </si>
  <si>
    <t>Durée 1 jour</t>
  </si>
  <si>
    <t>Durée 2 jours</t>
  </si>
  <si>
    <t>Durée 3 jours</t>
  </si>
  <si>
    <t>Durée &gt;= 4 jours</t>
  </si>
  <si>
    <t>Niveau de sévérité 2</t>
  </si>
  <si>
    <t>GRAND LARGE + KERAUDREN</t>
  </si>
  <si>
    <t>Annexe 2.3 : CHIRURGIE AMBULATOIRE - POTENTIEL DE DEVELOPPEMENT
Potentiel de substitution</t>
  </si>
  <si>
    <t>2013</t>
  </si>
  <si>
    <t>CH public (dont CH de référence)</t>
  </si>
  <si>
    <t>CH publics (dont CH public (dont CH de référence)s)</t>
  </si>
  <si>
    <t>=</t>
  </si>
  <si>
    <t>2016</t>
  </si>
  <si>
    <t>2017</t>
  </si>
  <si>
    <t>Annexe 1.3 : CHIRURGIE ET CHIRURGIE AMBULATOIRE 
Taux de chirurgie ambulatoire cible</t>
  </si>
  <si>
    <t xml:space="preserve">Annexe 1.4 : CHIRURGIE ET CHIRURGIE AMBULATOIRE 
Pratiques ambulatoires réalisées dans une unité dédiée à la chirurgie ambulatoire </t>
  </si>
  <si>
    <t>Annexe 1.5 : CHIRURGIE ET CHIRURGIE AMBULATOIRE 
Eléments complémentaires : Passages aux urgences - Patients de moins de 15 ans et de 75 ans et plus</t>
  </si>
  <si>
    <t>Annexe 1.6 : CHIRURGIE ET CHIRURGIE AMBULATOIRE 
Modes de sortie</t>
  </si>
  <si>
    <t>Potentiel de substition</t>
  </si>
  <si>
    <t>PERIMETRE de la chirurgie ambulatoire depuis 2015 :</t>
  </si>
  <si>
    <t>Nombre de RSA Chir ambu</t>
  </si>
  <si>
    <t>Evol Chirurgie globale</t>
  </si>
  <si>
    <t>Taux de chirurgie ambulatoire</t>
  </si>
  <si>
    <r>
      <t xml:space="preserve">Annexe 1.1 : CHIRURGIE ET CHIRURGIE AMBULATOIRE 
</t>
    </r>
    <r>
      <rPr>
        <b/>
        <sz val="11"/>
        <color rgb="FFED7D31"/>
        <rFont val="Arial"/>
        <family val="2"/>
      </rPr>
      <t/>
    </r>
  </si>
  <si>
    <t>evolution</t>
  </si>
  <si>
    <t>Niveau  de sévérité 3</t>
  </si>
  <si>
    <t>Niveau  de sévérité 4</t>
  </si>
  <si>
    <t>C.H. de PAIMPOL*</t>
  </si>
  <si>
    <t>CLINIQUE DES AUGUSTINES*</t>
  </si>
  <si>
    <t>CH QUIMPERLE*</t>
  </si>
  <si>
    <t>H.D. de PONT L'ABBE*</t>
  </si>
  <si>
    <t>C.H. de DOUARNENEZ*</t>
  </si>
  <si>
    <t>* Ces établissements ne disposent pas d'autorisation en chirurgie</t>
  </si>
  <si>
    <t>Taux de séjours en HC</t>
  </si>
  <si>
    <t>Taux de séjours de niveau 1 d'une durée de 1 jour</t>
  </si>
  <si>
    <t>Taux de séjours de niveau 1 d'une durée de 2 jours</t>
  </si>
  <si>
    <t>Taux de séjours de niveau 1 d'une durée &gt; 2 jours</t>
  </si>
  <si>
    <t>Taux de séjours de niveau 2</t>
  </si>
  <si>
    <t>Taux de séjours de niveau 3</t>
  </si>
  <si>
    <t>Taux de séjours de niveau 4</t>
  </si>
  <si>
    <t>nombre de séjours de niveau 1 d'une durée de 1 jour</t>
  </si>
  <si>
    <t>nombre de séjours de niveau 1 d'une durée de 2 jours</t>
  </si>
  <si>
    <t>nombre de séjours de niveau 2</t>
  </si>
  <si>
    <t>nombre de séjours de niveau 3</t>
  </si>
  <si>
    <t>nombre de séjours de niveau 4</t>
  </si>
  <si>
    <t>nombre de séjours de niveau 1</t>
  </si>
  <si>
    <t>séjours chir</t>
  </si>
  <si>
    <t>différence</t>
  </si>
  <si>
    <t>Potentiel &lt;  15 %</t>
  </si>
  <si>
    <t>15 %&lt; = Potentiel  &lt; 17 %</t>
  </si>
  <si>
    <t>17 %&lt; = Potentiel  &lt; 20 %</t>
  </si>
  <si>
    <t>Potentiel &gt;= 20 %</t>
  </si>
  <si>
    <t>Potieniel</t>
  </si>
  <si>
    <t>Potentiel substitution</t>
  </si>
  <si>
    <t>Ecart &lt;= 5 points</t>
  </si>
  <si>
    <t>Ecart &gt; 15 points</t>
  </si>
  <si>
    <t>5 points &lt; Ecart &lt;= 10 points</t>
  </si>
  <si>
    <t>10 points &lt; Ecart &lt;= 15 points</t>
  </si>
  <si>
    <t>Taux de chirurgie ambulatoire estimés 2016</t>
  </si>
  <si>
    <t>Taux de chirurgie ambulatoire réels 2016</t>
  </si>
  <si>
    <t>Potentiel substitution 2016</t>
  </si>
  <si>
    <t>Potentiel substitution  2016 en Bretagne</t>
  </si>
  <si>
    <t>Potentiel substitution 2016 des établissements publics:</t>
  </si>
  <si>
    <t>Potentiel substitution  2016 des établissements privés :</t>
  </si>
  <si>
    <t>Potientiels de substitution 2016</t>
  </si>
  <si>
    <t>Potientiels de substitution - journées 2016</t>
  </si>
  <si>
    <t>Chirurgie 2016</t>
  </si>
  <si>
    <t>Evol./ 2015</t>
  </si>
  <si>
    <t>Nbre de RSA 2016</t>
  </si>
  <si>
    <t>Evol./2015</t>
  </si>
  <si>
    <t>Les données sont issues des bases PMSI MCO enrichies 2012 à 2016</t>
  </si>
  <si>
    <t>Taux de chirurgie ambulatoire estimé 2016</t>
  </si>
  <si>
    <t>Taux de chirurgie ambulatoire réel 2016</t>
  </si>
  <si>
    <t>RSA Chir 2016</t>
  </si>
  <si>
    <t>RSA Chir Ambu 2016</t>
  </si>
  <si>
    <t>Taux de chirurgie ambulatoire  2016</t>
  </si>
  <si>
    <t>Taux de chirurgie ambulatoire  2016 en Bretagne</t>
  </si>
  <si>
    <t>Taux de chirurgie ambulatoire  2016 des établissements publics:</t>
  </si>
  <si>
    <t>Taux de chirurgie ambulatoire   des établissements privés :</t>
  </si>
  <si>
    <t>2016 / 2015</t>
  </si>
  <si>
    <t xml:space="preserve"> - De 2012 à 2016 pour le nouveau périmètre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</si>
</sst>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_-* #,##0\ _€_-;\-* #,##0\ _€_-;_-* &quot;-&quot;??\ _€_-;_-@_-"/>
    <numFmt numFmtId="166" formatCode="#,##0_ ;\-#,##0\ 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color indexed="18"/>
      <name val="Arial"/>
      <family val="2"/>
    </font>
    <font>
      <b/>
      <sz val="8"/>
      <color indexed="18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8"/>
      <name val="Arial"/>
      <family val="2"/>
    </font>
    <font>
      <b/>
      <u/>
      <sz val="10"/>
      <color indexed="12"/>
      <name val="Arial"/>
      <family val="2"/>
    </font>
    <font>
      <sz val="12"/>
      <name val="Wingdings"/>
      <charset val="2"/>
    </font>
    <font>
      <b/>
      <sz val="18"/>
      <color indexed="9"/>
      <name val="Arial"/>
      <family val="2"/>
    </font>
    <font>
      <b/>
      <sz val="8"/>
      <color indexed="9"/>
      <name val="Arial"/>
      <family val="2"/>
    </font>
    <font>
      <b/>
      <i/>
      <sz val="8"/>
      <color indexed="9"/>
      <name val="Arial"/>
      <family val="2"/>
    </font>
    <font>
      <b/>
      <sz val="12"/>
      <color rgb="FF92D050"/>
      <name val="Arial"/>
      <family val="2"/>
    </font>
    <font>
      <sz val="6"/>
      <name val="Arial"/>
      <family val="2"/>
    </font>
    <font>
      <i/>
      <sz val="8"/>
      <color rgb="FF7E007E"/>
      <name val="Arial"/>
      <family val="2"/>
    </font>
    <font>
      <b/>
      <i/>
      <sz val="8"/>
      <color rgb="FF7E007E"/>
      <name val="Arial"/>
      <family val="2"/>
    </font>
    <font>
      <b/>
      <sz val="8"/>
      <color rgb="FF000080"/>
      <name val="Arial"/>
      <family val="2"/>
    </font>
    <font>
      <b/>
      <i/>
      <sz val="8"/>
      <color rgb="FF990099"/>
      <name val="Arial"/>
      <family val="2"/>
    </font>
    <font>
      <i/>
      <sz val="8"/>
      <color rgb="FF990099"/>
      <name val="Arial"/>
      <family val="2"/>
    </font>
    <font>
      <sz val="8"/>
      <color rgb="FF000080"/>
      <name val="Arial"/>
      <family val="2"/>
    </font>
    <font>
      <sz val="10"/>
      <color rgb="FFFF0000"/>
      <name val="Arial"/>
      <family val="2"/>
    </font>
    <font>
      <sz val="10"/>
      <name val="MS Sans Serif"/>
    </font>
    <font>
      <b/>
      <sz val="10"/>
      <color indexed="9"/>
      <name val="MS Sans Serif"/>
      <family val="2"/>
    </font>
    <font>
      <b/>
      <sz val="10"/>
      <name val="MS Sans Serif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ED7D31"/>
      <name val="Arial"/>
      <family val="2"/>
    </font>
    <font>
      <b/>
      <sz val="10"/>
      <color rgb="FF0000FF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11"/>
      <name val="Calibri"/>
      <family val="2"/>
      <scheme val="minor"/>
    </font>
    <font>
      <b/>
      <u/>
      <sz val="10"/>
      <color rgb="FF0000FF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Calibri"/>
      <family val="2"/>
      <scheme val="minor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12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DotDot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ashDotDot">
        <color indexed="64"/>
      </right>
      <top style="medium">
        <color indexed="64"/>
      </top>
      <bottom/>
      <diagonal/>
    </border>
    <border>
      <left style="dashDotDot">
        <color indexed="64"/>
      </left>
      <right style="dashDotDot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medium">
        <color indexed="64"/>
      </top>
      <bottom style="medium">
        <color indexed="64"/>
      </bottom>
      <diagonal/>
    </border>
    <border>
      <left style="dashDotDot">
        <color indexed="64"/>
      </left>
      <right/>
      <top style="thin">
        <color indexed="64"/>
      </top>
      <bottom style="thin">
        <color indexed="64"/>
      </bottom>
      <diagonal/>
    </border>
    <border>
      <left style="dashDotDot">
        <color indexed="64"/>
      </left>
      <right/>
      <top/>
      <bottom style="medium">
        <color indexed="64"/>
      </bottom>
      <diagonal/>
    </border>
    <border>
      <left style="dashDotDot">
        <color indexed="64"/>
      </left>
      <right/>
      <top style="medium">
        <color indexed="64"/>
      </top>
      <bottom/>
      <diagonal/>
    </border>
    <border>
      <left style="dashDotDot">
        <color indexed="64"/>
      </left>
      <right/>
      <top/>
      <bottom/>
      <diagonal/>
    </border>
    <border>
      <left style="dashDot">
        <color indexed="64"/>
      </left>
      <right style="dashDot">
        <color indexed="64"/>
      </right>
      <top style="medium">
        <color indexed="64"/>
      </top>
      <bottom/>
      <diagonal/>
    </border>
    <border>
      <left style="dashDot">
        <color indexed="64"/>
      </left>
      <right style="dashDot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medium">
        <color indexed="64"/>
      </top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medium">
        <color indexed="64"/>
      </bottom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 style="medium">
        <color indexed="64"/>
      </bottom>
      <diagonal/>
    </border>
    <border>
      <left style="dashDotDot">
        <color indexed="64"/>
      </left>
      <right/>
      <top style="medium">
        <color indexed="64"/>
      </top>
      <bottom style="thin">
        <color indexed="64"/>
      </bottom>
      <diagonal/>
    </border>
    <border>
      <left style="dashDotDot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DotDot">
        <color indexed="64"/>
      </right>
      <top style="medium">
        <color indexed="64"/>
      </top>
      <bottom style="thin">
        <color indexed="64"/>
      </bottom>
      <diagonal/>
    </border>
    <border>
      <left/>
      <right style="dashDotDot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Dot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Dot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Dot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Dot">
        <color indexed="64"/>
      </right>
      <top style="medium">
        <color indexed="64"/>
      </top>
      <bottom/>
      <diagonal/>
    </border>
    <border>
      <left style="dashDot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Dot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Dot">
        <color indexed="64"/>
      </left>
      <right style="medium">
        <color auto="1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Dot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dashDotDot">
        <color indexed="64"/>
      </right>
      <top/>
      <bottom/>
      <diagonal/>
    </border>
    <border>
      <left style="dashDot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Dot">
        <color indexed="64"/>
      </right>
      <top style="thin">
        <color indexed="64"/>
      </top>
      <bottom style="medium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Dot">
        <color indexed="64"/>
      </left>
      <right style="dashDotDot">
        <color indexed="64"/>
      </right>
      <top style="medium">
        <color indexed="64"/>
      </top>
      <bottom style="medium">
        <color indexed="64"/>
      </bottom>
      <diagonal/>
    </border>
    <border>
      <left style="dashDotDot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Dot">
        <color indexed="64"/>
      </left>
      <right style="dashDotDot">
        <color indexed="64"/>
      </right>
      <top style="medium">
        <color indexed="64"/>
      </top>
      <bottom style="thin">
        <color indexed="64"/>
      </bottom>
      <diagonal/>
    </border>
    <border>
      <left style="dashDot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Dot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DotDot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ashDot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Dot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Dot">
        <color indexed="64"/>
      </left>
      <right/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DotDot">
        <color indexed="64"/>
      </left>
      <right/>
      <top/>
      <bottom style="thin">
        <color indexed="64"/>
      </bottom>
      <diagonal/>
    </border>
    <border>
      <left style="dashDot">
        <color indexed="64"/>
      </left>
      <right/>
      <top/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/>
      <bottom style="thin">
        <color indexed="64"/>
      </bottom>
      <diagonal/>
    </border>
    <border>
      <left style="dashDot">
        <color indexed="64"/>
      </left>
      <right style="dashDotDot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ashDotDot">
        <color indexed="64"/>
      </left>
      <right/>
      <top style="medium">
        <color indexed="64"/>
      </top>
      <bottom style="medium">
        <color indexed="64"/>
      </bottom>
      <diagonal/>
    </border>
    <border>
      <left style="dashDot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Dot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Dot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dashDot">
        <color indexed="64"/>
      </right>
      <top style="thin">
        <color indexed="64"/>
      </top>
      <bottom/>
      <diagonal/>
    </border>
    <border>
      <left/>
      <right style="dashDotDot">
        <color indexed="64"/>
      </right>
      <top style="thin">
        <color indexed="64"/>
      </top>
      <bottom/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ashDotDot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DotDot">
        <color indexed="64"/>
      </right>
      <top style="thin">
        <color indexed="64"/>
      </top>
      <bottom style="medium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/>
      <diagonal/>
    </border>
    <border>
      <left style="dashDotDot">
        <color indexed="64"/>
      </left>
      <right style="dashDot">
        <color indexed="64"/>
      </right>
      <top style="medium">
        <color indexed="64"/>
      </top>
      <bottom style="medium">
        <color indexed="64"/>
      </bottom>
      <diagonal/>
    </border>
    <border>
      <left style="dashDotDot">
        <color indexed="64"/>
      </left>
      <right style="dashDot">
        <color indexed="64"/>
      </right>
      <top style="medium">
        <color indexed="64"/>
      </top>
      <bottom style="thin">
        <color indexed="64"/>
      </bottom>
      <diagonal/>
    </border>
    <border>
      <left style="dashDotDot">
        <color indexed="64"/>
      </left>
      <right style="dashDot">
        <color indexed="64"/>
      </right>
      <top style="thin">
        <color indexed="64"/>
      </top>
      <bottom style="medium">
        <color indexed="64"/>
      </bottom>
      <diagonal/>
    </border>
    <border>
      <left style="dashDotDot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/>
      <right style="dashDot">
        <color indexed="64"/>
      </right>
      <top style="medium">
        <color indexed="64"/>
      </top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medium">
        <color indexed="64"/>
      </bottom>
      <diagonal/>
    </border>
    <border>
      <left/>
      <right style="dashDot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DotDot">
        <color indexed="64"/>
      </left>
      <right style="medium">
        <color indexed="64"/>
      </right>
      <top/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medium">
        <color indexed="64"/>
      </top>
      <bottom/>
      <diagonal/>
    </border>
    <border>
      <left style="dashDotDot">
        <color indexed="64"/>
      </left>
      <right style="dashDotDot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0" borderId="0"/>
    <xf numFmtId="44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7" fillId="0" borderId="0"/>
    <xf numFmtId="43" fontId="1" fillId="0" borderId="0" applyFont="0" applyFill="0" applyBorder="0" applyAlignment="0" applyProtection="0"/>
  </cellStyleXfs>
  <cellXfs count="673">
    <xf numFmtId="0" fontId="0" fillId="0" borderId="0" xfId="0"/>
    <xf numFmtId="0" fontId="2" fillId="0" borderId="0" xfId="2"/>
    <xf numFmtId="0" fontId="2" fillId="0" borderId="0" xfId="2" applyAlignment="1">
      <alignment vertical="center"/>
    </xf>
    <xf numFmtId="0" fontId="12" fillId="0" borderId="0" xfId="2" applyFont="1" applyAlignment="1"/>
    <xf numFmtId="0" fontId="11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10" fillId="0" borderId="0" xfId="2" applyFont="1" applyAlignment="1"/>
    <xf numFmtId="0" fontId="14" fillId="0" borderId="0" xfId="2" applyFont="1" applyAlignment="1">
      <alignment wrapText="1"/>
    </xf>
    <xf numFmtId="0" fontId="3" fillId="0" borderId="0" xfId="2" applyFont="1" applyBorder="1"/>
    <xf numFmtId="0" fontId="3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center"/>
    </xf>
    <xf numFmtId="0" fontId="3" fillId="0" borderId="0" xfId="2" applyFont="1" applyBorder="1" applyAlignment="1">
      <alignment horizontal="left"/>
    </xf>
    <xf numFmtId="9" fontId="0" fillId="0" borderId="0" xfId="1" applyFont="1"/>
    <xf numFmtId="3" fontId="16" fillId="4" borderId="9" xfId="2" applyNumberFormat="1" applyFont="1" applyFill="1" applyBorder="1" applyAlignment="1">
      <alignment horizontal="center" vertical="center" wrapText="1"/>
    </xf>
    <xf numFmtId="164" fontId="17" fillId="4" borderId="31" xfId="2" applyNumberFormat="1" applyFont="1" applyFill="1" applyBorder="1" applyAlignment="1">
      <alignment horizontal="center" vertical="center" wrapText="1"/>
    </xf>
    <xf numFmtId="164" fontId="17" fillId="8" borderId="19" xfId="2" quotePrefix="1" applyNumberFormat="1" applyFont="1" applyFill="1" applyBorder="1" applyAlignment="1">
      <alignment horizontal="center" vertical="center" wrapText="1"/>
    </xf>
    <xf numFmtId="3" fontId="16" fillId="4" borderId="15" xfId="2" applyNumberFormat="1" applyFont="1" applyFill="1" applyBorder="1" applyAlignment="1">
      <alignment horizontal="center" vertical="center" wrapText="1"/>
    </xf>
    <xf numFmtId="49" fontId="16" fillId="4" borderId="8" xfId="2" quotePrefix="1" applyNumberFormat="1" applyFont="1" applyFill="1" applyBorder="1" applyAlignment="1">
      <alignment horizontal="center" vertical="center" wrapText="1"/>
    </xf>
    <xf numFmtId="3" fontId="4" fillId="0" borderId="37" xfId="2" quotePrefix="1" applyNumberFormat="1" applyFont="1" applyFill="1" applyBorder="1" applyAlignment="1">
      <alignment horizontal="right" vertical="center"/>
    </xf>
    <xf numFmtId="0" fontId="19" fillId="7" borderId="0" xfId="2" applyFont="1" applyFill="1"/>
    <xf numFmtId="0" fontId="2" fillId="0" borderId="0" xfId="2"/>
    <xf numFmtId="11" fontId="4" fillId="2" borderId="2" xfId="2" quotePrefix="1" applyNumberFormat="1" applyFont="1" applyFill="1" applyBorder="1" applyAlignment="1"/>
    <xf numFmtId="11" fontId="4" fillId="2" borderId="3" xfId="2" quotePrefix="1" applyNumberFormat="1" applyFont="1" applyFill="1" applyBorder="1" applyAlignment="1"/>
    <xf numFmtId="0" fontId="19" fillId="7" borderId="0" xfId="2" quotePrefix="1" applyNumberFormat="1" applyFont="1" applyFill="1"/>
    <xf numFmtId="164" fontId="7" fillId="2" borderId="5" xfId="2" quotePrefix="1" applyNumberFormat="1" applyFont="1" applyFill="1" applyBorder="1" applyAlignment="1">
      <alignment horizontal="right" vertical="center"/>
    </xf>
    <xf numFmtId="3" fontId="4" fillId="2" borderId="3" xfId="2" quotePrefix="1" applyNumberFormat="1" applyFont="1" applyFill="1" applyBorder="1" applyAlignment="1">
      <alignment horizontal="right" vertical="center"/>
    </xf>
    <xf numFmtId="11" fontId="4" fillId="2" borderId="12" xfId="2" quotePrefix="1" applyNumberFormat="1" applyFont="1" applyFill="1" applyBorder="1" applyAlignment="1"/>
    <xf numFmtId="164" fontId="5" fillId="2" borderId="3" xfId="2" quotePrefix="1" applyNumberFormat="1" applyFont="1" applyFill="1" applyBorder="1" applyAlignment="1">
      <alignment horizontal="right" vertical="center"/>
    </xf>
    <xf numFmtId="164" fontId="7" fillId="2" borderId="25" xfId="2" quotePrefix="1" applyNumberFormat="1" applyFont="1" applyFill="1" applyBorder="1" applyAlignment="1">
      <alignment horizontal="right" vertical="center"/>
    </xf>
    <xf numFmtId="3" fontId="4" fillId="0" borderId="36" xfId="2" quotePrefix="1" applyNumberFormat="1" applyFont="1" applyFill="1" applyBorder="1" applyAlignment="1">
      <alignment horizontal="right" vertical="center"/>
    </xf>
    <xf numFmtId="164" fontId="20" fillId="2" borderId="18" xfId="2" quotePrefix="1" applyNumberFormat="1" applyFont="1" applyFill="1" applyBorder="1" applyAlignment="1">
      <alignment horizontal="right" vertical="center"/>
    </xf>
    <xf numFmtId="164" fontId="20" fillId="2" borderId="40" xfId="2" quotePrefix="1" applyNumberFormat="1" applyFont="1" applyFill="1" applyBorder="1" applyAlignment="1">
      <alignment horizontal="right" vertical="center"/>
    </xf>
    <xf numFmtId="164" fontId="20" fillId="2" borderId="41" xfId="2" quotePrefix="1" applyNumberFormat="1" applyFont="1" applyFill="1" applyBorder="1" applyAlignment="1">
      <alignment horizontal="right" vertical="center"/>
    </xf>
    <xf numFmtId="0" fontId="0" fillId="7" borderId="0" xfId="0" applyFill="1"/>
    <xf numFmtId="0" fontId="3" fillId="0" borderId="0" xfId="6"/>
    <xf numFmtId="49" fontId="4" fillId="2" borderId="2" xfId="6" quotePrefix="1" applyNumberFormat="1" applyFont="1" applyFill="1" applyBorder="1" applyAlignment="1">
      <alignment horizontal="center" vertical="center"/>
    </xf>
    <xf numFmtId="0" fontId="4" fillId="2" borderId="3" xfId="6" quotePrefix="1" applyNumberFormat="1" applyFont="1" applyFill="1" applyBorder="1" applyAlignment="1">
      <alignment horizontal="left" vertical="center"/>
    </xf>
    <xf numFmtId="0" fontId="4" fillId="2" borderId="3" xfId="6" quotePrefix="1" applyNumberFormat="1" applyFont="1" applyFill="1" applyBorder="1" applyAlignment="1">
      <alignment horizontal="center" vertical="center"/>
    </xf>
    <xf numFmtId="0" fontId="4" fillId="2" borderId="3" xfId="6" applyNumberFormat="1" applyFont="1" applyFill="1" applyBorder="1" applyAlignment="1">
      <alignment horizontal="left" vertical="center" wrapText="1"/>
    </xf>
    <xf numFmtId="0" fontId="4" fillId="2" borderId="3" xfId="6" applyNumberFormat="1" applyFont="1" applyFill="1" applyBorder="1" applyAlignment="1">
      <alignment horizontal="center" vertical="center"/>
    </xf>
    <xf numFmtId="0" fontId="4" fillId="2" borderId="3" xfId="6" applyNumberFormat="1" applyFont="1" applyFill="1" applyBorder="1" applyAlignment="1">
      <alignment horizontal="left" vertical="center"/>
    </xf>
    <xf numFmtId="49" fontId="5" fillId="6" borderId="7" xfId="6" applyNumberFormat="1" applyFont="1" applyFill="1" applyBorder="1" applyAlignment="1">
      <alignment horizontal="center" vertical="center"/>
    </xf>
    <xf numFmtId="0" fontId="5" fillId="6" borderId="4" xfId="6" applyFont="1" applyFill="1" applyBorder="1" applyAlignment="1">
      <alignment horizontal="center" vertical="center"/>
    </xf>
    <xf numFmtId="49" fontId="5" fillId="6" borderId="1" xfId="6" applyNumberFormat="1" applyFont="1" applyFill="1" applyBorder="1" applyAlignment="1">
      <alignment horizontal="center" vertical="center"/>
    </xf>
    <xf numFmtId="0" fontId="5" fillId="6" borderId="11" xfId="6" applyFont="1" applyFill="1" applyBorder="1" applyAlignment="1">
      <alignment horizontal="center" vertical="center"/>
    </xf>
    <xf numFmtId="49" fontId="4" fillId="2" borderId="24" xfId="6" quotePrefix="1" applyNumberFormat="1" applyFont="1" applyFill="1" applyBorder="1" applyAlignment="1">
      <alignment horizontal="center" vertical="center"/>
    </xf>
    <xf numFmtId="0" fontId="4" fillId="2" borderId="12" xfId="6" quotePrefix="1" applyNumberFormat="1" applyFont="1" applyFill="1" applyBorder="1" applyAlignment="1">
      <alignment horizontal="left" vertical="center"/>
    </xf>
    <xf numFmtId="0" fontId="4" fillId="2" borderId="12" xfId="6" quotePrefix="1" applyNumberFormat="1" applyFont="1" applyFill="1" applyBorder="1" applyAlignment="1">
      <alignment horizontal="center" vertical="center"/>
    </xf>
    <xf numFmtId="0" fontId="5" fillId="5" borderId="12" xfId="6" applyFont="1" applyFill="1" applyBorder="1" applyAlignment="1">
      <alignment horizontal="center" vertical="center"/>
    </xf>
    <xf numFmtId="0" fontId="5" fillId="5" borderId="28" xfId="6" applyFont="1" applyFill="1" applyBorder="1" applyAlignment="1">
      <alignment horizontal="center" vertical="center"/>
    </xf>
    <xf numFmtId="49" fontId="6" fillId="2" borderId="0" xfId="6" applyNumberFormat="1" applyFont="1" applyFill="1" applyBorder="1" applyAlignment="1">
      <alignment horizontal="left" vertical="center"/>
    </xf>
    <xf numFmtId="49" fontId="6" fillId="5" borderId="0" xfId="6" applyNumberFormat="1" applyFont="1" applyFill="1" applyBorder="1" applyAlignment="1">
      <alignment horizontal="left" vertical="center"/>
    </xf>
    <xf numFmtId="0" fontId="4" fillId="2" borderId="0" xfId="6" applyFont="1" applyFill="1" applyBorder="1" applyAlignment="1">
      <alignment horizontal="center" vertical="center"/>
    </xf>
    <xf numFmtId="0" fontId="19" fillId="7" borderId="0" xfId="6" quotePrefix="1" applyNumberFormat="1" applyFont="1" applyFill="1" applyBorder="1"/>
    <xf numFmtId="0" fontId="19" fillId="7" borderId="0" xfId="6" applyFont="1" applyFill="1" applyBorder="1"/>
    <xf numFmtId="49" fontId="19" fillId="7" borderId="0" xfId="6" applyNumberFormat="1" applyFont="1" applyFill="1"/>
    <xf numFmtId="49" fontId="19" fillId="7" borderId="0" xfId="6" quotePrefix="1" applyNumberFormat="1" applyFont="1" applyFill="1"/>
    <xf numFmtId="164" fontId="5" fillId="2" borderId="0" xfId="6" quotePrefix="1" applyNumberFormat="1" applyFont="1" applyFill="1" applyBorder="1" applyAlignment="1">
      <alignment horizontal="right" vertical="center"/>
    </xf>
    <xf numFmtId="164" fontId="7" fillId="2" borderId="5" xfId="6" quotePrefix="1" applyNumberFormat="1" applyFont="1" applyFill="1" applyBorder="1" applyAlignment="1">
      <alignment horizontal="right" vertical="center"/>
    </xf>
    <xf numFmtId="3" fontId="4" fillId="2" borderId="0" xfId="6" quotePrefix="1" applyNumberFormat="1" applyFont="1" applyFill="1" applyBorder="1" applyAlignment="1">
      <alignment horizontal="right" vertical="center"/>
    </xf>
    <xf numFmtId="164" fontId="7" fillId="2" borderId="0" xfId="6" quotePrefix="1" applyNumberFormat="1" applyFont="1" applyFill="1" applyBorder="1" applyAlignment="1">
      <alignment horizontal="right" vertical="center"/>
    </xf>
    <xf numFmtId="3" fontId="5" fillId="5" borderId="0" xfId="6" quotePrefix="1" applyNumberFormat="1" applyFont="1" applyFill="1" applyBorder="1" applyAlignment="1">
      <alignment horizontal="right" vertical="center"/>
    </xf>
    <xf numFmtId="164" fontId="8" fillId="5" borderId="0" xfId="6" quotePrefix="1" applyNumberFormat="1" applyFont="1" applyFill="1" applyBorder="1" applyAlignment="1">
      <alignment horizontal="right" vertical="center"/>
    </xf>
    <xf numFmtId="164" fontId="5" fillId="5" borderId="0" xfId="6" quotePrefix="1" applyNumberFormat="1" applyFont="1" applyFill="1" applyBorder="1" applyAlignment="1">
      <alignment horizontal="right" vertical="center"/>
    </xf>
    <xf numFmtId="3" fontId="4" fillId="2" borderId="8" xfId="6" applyNumberFormat="1" applyFont="1" applyFill="1" applyBorder="1" applyAlignment="1">
      <alignment horizontal="right" vertical="center"/>
    </xf>
    <xf numFmtId="164" fontId="8" fillId="2" borderId="8" xfId="6" applyNumberFormat="1" applyFont="1" applyFill="1" applyBorder="1" applyAlignment="1">
      <alignment horizontal="right" vertical="center"/>
    </xf>
    <xf numFmtId="164" fontId="5" fillId="2" borderId="8" xfId="6" applyNumberFormat="1" applyFont="1" applyFill="1" applyBorder="1" applyAlignment="1">
      <alignment horizontal="right" vertical="center"/>
    </xf>
    <xf numFmtId="3" fontId="5" fillId="6" borderId="39" xfId="6" applyNumberFormat="1" applyFont="1" applyFill="1" applyBorder="1" applyAlignment="1">
      <alignment horizontal="right" vertical="center"/>
    </xf>
    <xf numFmtId="3" fontId="4" fillId="2" borderId="0" xfId="6" applyNumberFormat="1" applyFont="1" applyFill="1" applyBorder="1" applyAlignment="1">
      <alignment horizontal="right" vertical="center"/>
    </xf>
    <xf numFmtId="164" fontId="5" fillId="2" borderId="0" xfId="6" applyNumberFormat="1" applyFont="1" applyFill="1" applyBorder="1" applyAlignment="1">
      <alignment horizontal="right" vertical="center"/>
    </xf>
    <xf numFmtId="3" fontId="5" fillId="2" borderId="0" xfId="6" quotePrefix="1" applyNumberFormat="1" applyFont="1" applyFill="1" applyBorder="1" applyAlignment="1">
      <alignment horizontal="right" vertical="center"/>
    </xf>
    <xf numFmtId="164" fontId="8" fillId="2" borderId="0" xfId="6" quotePrefix="1" applyNumberFormat="1" applyFont="1" applyFill="1" applyBorder="1" applyAlignment="1">
      <alignment horizontal="right" vertical="center"/>
    </xf>
    <xf numFmtId="3" fontId="5" fillId="6" borderId="35" xfId="6" applyNumberFormat="1" applyFont="1" applyFill="1" applyBorder="1" applyAlignment="1">
      <alignment horizontal="right" vertical="center"/>
    </xf>
    <xf numFmtId="164" fontId="7" fillId="0" borderId="0" xfId="6" quotePrefix="1" applyNumberFormat="1" applyFont="1" applyBorder="1" applyAlignment="1">
      <alignment horizontal="right" vertical="center"/>
    </xf>
    <xf numFmtId="164" fontId="7" fillId="2" borderId="0" xfId="6" applyNumberFormat="1" applyFont="1" applyFill="1" applyBorder="1" applyAlignment="1">
      <alignment horizontal="right" vertical="center"/>
    </xf>
    <xf numFmtId="164" fontId="22" fillId="6" borderId="22" xfId="6" applyNumberFormat="1" applyFont="1" applyFill="1" applyBorder="1" applyAlignment="1">
      <alignment horizontal="right" vertical="center"/>
    </xf>
    <xf numFmtId="49" fontId="4" fillId="5" borderId="24" xfId="6" applyNumberFormat="1" applyFont="1" applyFill="1" applyBorder="1" applyAlignment="1">
      <alignment horizontal="center" vertical="center"/>
    </xf>
    <xf numFmtId="0" fontId="4" fillId="5" borderId="12" xfId="6" applyFont="1" applyFill="1" applyBorder="1" applyAlignment="1">
      <alignment horizontal="center" vertical="center"/>
    </xf>
    <xf numFmtId="0" fontId="4" fillId="5" borderId="27" xfId="6" applyFont="1" applyFill="1" applyBorder="1" applyAlignment="1">
      <alignment horizontal="center" vertical="center"/>
    </xf>
    <xf numFmtId="0" fontId="4" fillId="5" borderId="28" xfId="6" applyFont="1" applyFill="1" applyBorder="1" applyAlignment="1">
      <alignment horizontal="center" vertical="center"/>
    </xf>
    <xf numFmtId="3" fontId="4" fillId="2" borderId="28" xfId="6" quotePrefix="1" applyNumberFormat="1" applyFont="1" applyFill="1" applyBorder="1" applyAlignment="1">
      <alignment horizontal="right" vertical="center"/>
    </xf>
    <xf numFmtId="49" fontId="19" fillId="7" borderId="0" xfId="6" applyNumberFormat="1" applyFont="1" applyFill="1" applyBorder="1"/>
    <xf numFmtId="49" fontId="4" fillId="0" borderId="0" xfId="6" quotePrefix="1" applyNumberFormat="1" applyFont="1" applyBorder="1" applyAlignment="1">
      <alignment horizontal="center" vertical="center"/>
    </xf>
    <xf numFmtId="0" fontId="4" fillId="0" borderId="0" xfId="6" quotePrefix="1" applyNumberFormat="1" applyFont="1" applyBorder="1" applyAlignment="1">
      <alignment horizontal="left" vertical="center"/>
    </xf>
    <xf numFmtId="0" fontId="4" fillId="0" borderId="0" xfId="6" quotePrefix="1" applyNumberFormat="1" applyFont="1" applyBorder="1" applyAlignment="1">
      <alignment horizontal="center" vertical="center"/>
    </xf>
    <xf numFmtId="3" fontId="4" fillId="0" borderId="0" xfId="6" quotePrefix="1" applyNumberFormat="1" applyFont="1" applyBorder="1" applyAlignment="1">
      <alignment horizontal="right" vertical="center"/>
    </xf>
    <xf numFmtId="164" fontId="5" fillId="0" borderId="0" xfId="6" quotePrefix="1" applyNumberFormat="1" applyFont="1" applyBorder="1" applyAlignment="1">
      <alignment horizontal="right" vertical="center"/>
    </xf>
    <xf numFmtId="164" fontId="23" fillId="2" borderId="0" xfId="6" applyNumberFormat="1" applyFont="1" applyFill="1" applyBorder="1" applyAlignment="1">
      <alignment horizontal="right" vertical="center"/>
    </xf>
    <xf numFmtId="3" fontId="5" fillId="7" borderId="36" xfId="6" applyNumberFormat="1" applyFont="1" applyFill="1" applyBorder="1" applyAlignment="1">
      <alignment horizontal="right" vertical="center"/>
    </xf>
    <xf numFmtId="3" fontId="5" fillId="7" borderId="38" xfId="6" applyNumberFormat="1" applyFont="1" applyFill="1" applyBorder="1" applyAlignment="1">
      <alignment horizontal="right" vertical="center"/>
    </xf>
    <xf numFmtId="164" fontId="25" fillId="0" borderId="25" xfId="6" applyNumberFormat="1" applyFont="1" applyFill="1" applyBorder="1" applyAlignment="1">
      <alignment horizontal="right" vertical="center"/>
    </xf>
    <xf numFmtId="164" fontId="25" fillId="0" borderId="5" xfId="6" applyNumberFormat="1" applyFont="1" applyFill="1" applyBorder="1" applyAlignment="1">
      <alignment horizontal="right" vertical="center"/>
    </xf>
    <xf numFmtId="164" fontId="25" fillId="0" borderId="29" xfId="6" applyNumberFormat="1" applyFont="1" applyFill="1" applyBorder="1" applyAlignment="1">
      <alignment horizontal="right" vertical="center"/>
    </xf>
    <xf numFmtId="164" fontId="22" fillId="7" borderId="5" xfId="6" applyNumberFormat="1" applyFont="1" applyFill="1" applyBorder="1" applyAlignment="1">
      <alignment horizontal="right" vertical="center"/>
    </xf>
    <xf numFmtId="164" fontId="22" fillId="7" borderId="29" xfId="6" applyNumberFormat="1" applyFont="1" applyFill="1" applyBorder="1" applyAlignment="1">
      <alignment horizontal="right" vertical="center"/>
    </xf>
    <xf numFmtId="164" fontId="22" fillId="6" borderId="23" xfId="6" applyNumberFormat="1" applyFont="1" applyFill="1" applyBorder="1" applyAlignment="1">
      <alignment horizontal="right" vertical="center"/>
    </xf>
    <xf numFmtId="164" fontId="5" fillId="2" borderId="3" xfId="6" quotePrefix="1" applyNumberFormat="1" applyFont="1" applyFill="1" applyBorder="1" applyAlignment="1">
      <alignment horizontal="right" vertical="center"/>
    </xf>
    <xf numFmtId="164" fontId="7" fillId="2" borderId="29" xfId="6" quotePrefix="1" applyNumberFormat="1" applyFont="1" applyFill="1" applyBorder="1" applyAlignment="1">
      <alignment horizontal="right" vertical="center"/>
    </xf>
    <xf numFmtId="164" fontId="5" fillId="2" borderId="28" xfId="6" quotePrefix="1" applyNumberFormat="1" applyFont="1" applyFill="1" applyBorder="1" applyAlignment="1">
      <alignment horizontal="right" vertical="center"/>
    </xf>
    <xf numFmtId="164" fontId="5" fillId="6" borderId="12" xfId="6" quotePrefix="1" applyNumberFormat="1" applyFont="1" applyFill="1" applyBorder="1" applyAlignment="1">
      <alignment horizontal="right" vertical="center"/>
    </xf>
    <xf numFmtId="3" fontId="4" fillId="0" borderId="37" xfId="6" applyNumberFormat="1" applyFont="1" applyFill="1" applyBorder="1" applyAlignment="1">
      <alignment horizontal="right" vertical="center"/>
    </xf>
    <xf numFmtId="3" fontId="4" fillId="0" borderId="36" xfId="6" applyNumberFormat="1" applyFont="1" applyFill="1" applyBorder="1" applyAlignment="1">
      <alignment horizontal="right" vertical="center"/>
    </xf>
    <xf numFmtId="3" fontId="4" fillId="0" borderId="38" xfId="6" applyNumberFormat="1" applyFont="1" applyFill="1" applyBorder="1" applyAlignment="1">
      <alignment horizontal="right" vertical="center"/>
    </xf>
    <xf numFmtId="164" fontId="5" fillId="6" borderId="14" xfId="6" applyNumberFormat="1" applyFont="1" applyFill="1" applyBorder="1" applyAlignment="1">
      <alignment horizontal="right" vertical="center"/>
    </xf>
    <xf numFmtId="164" fontId="5" fillId="5" borderId="26" xfId="6" applyNumberFormat="1" applyFont="1" applyFill="1" applyBorder="1" applyAlignment="1">
      <alignment horizontal="right" vertical="center"/>
    </xf>
    <xf numFmtId="164" fontId="5" fillId="5" borderId="6" xfId="6" applyNumberFormat="1" applyFont="1" applyFill="1" applyBorder="1" applyAlignment="1">
      <alignment horizontal="right" vertical="center"/>
    </xf>
    <xf numFmtId="164" fontId="5" fillId="5" borderId="30" xfId="6" applyNumberFormat="1" applyFont="1" applyFill="1" applyBorder="1" applyAlignment="1">
      <alignment horizontal="right" vertical="center"/>
    </xf>
    <xf numFmtId="164" fontId="5" fillId="2" borderId="26" xfId="6" quotePrefix="1" applyNumberFormat="1" applyFont="1" applyFill="1" applyBorder="1" applyAlignment="1">
      <alignment horizontal="right" vertical="center"/>
    </xf>
    <xf numFmtId="164" fontId="5" fillId="2" borderId="6" xfId="6" quotePrefix="1" applyNumberFormat="1" applyFont="1" applyFill="1" applyBorder="1" applyAlignment="1">
      <alignment horizontal="right" vertical="center"/>
    </xf>
    <xf numFmtId="164" fontId="5" fillId="7" borderId="6" xfId="6" quotePrefix="1" applyNumberFormat="1" applyFont="1" applyFill="1" applyBorder="1" applyAlignment="1">
      <alignment horizontal="right" vertical="center"/>
    </xf>
    <xf numFmtId="164" fontId="5" fillId="7" borderId="30" xfId="6" quotePrefix="1" applyNumberFormat="1" applyFont="1" applyFill="1" applyBorder="1" applyAlignment="1">
      <alignment horizontal="right" vertical="center"/>
    </xf>
    <xf numFmtId="164" fontId="5" fillId="6" borderId="17" xfId="6" quotePrefix="1" applyNumberFormat="1" applyFont="1" applyFill="1" applyBorder="1" applyAlignment="1">
      <alignment horizontal="right" vertical="center"/>
    </xf>
    <xf numFmtId="164" fontId="8" fillId="6" borderId="25" xfId="6" quotePrefix="1" applyNumberFormat="1" applyFont="1" applyFill="1" applyBorder="1" applyAlignment="1">
      <alignment horizontal="right" vertical="center"/>
    </xf>
    <xf numFmtId="164" fontId="20" fillId="2" borderId="18" xfId="6" quotePrefix="1" applyNumberFormat="1" applyFont="1" applyFill="1" applyBorder="1" applyAlignment="1">
      <alignment horizontal="right" vertical="center"/>
    </xf>
    <xf numFmtId="164" fontId="20" fillId="2" borderId="41" xfId="6" quotePrefix="1" applyNumberFormat="1" applyFont="1" applyFill="1" applyBorder="1" applyAlignment="1">
      <alignment horizontal="right" vertical="center"/>
    </xf>
    <xf numFmtId="164" fontId="20" fillId="2" borderId="42" xfId="6" quotePrefix="1" applyNumberFormat="1" applyFont="1" applyFill="1" applyBorder="1" applyAlignment="1">
      <alignment horizontal="right" vertical="center"/>
    </xf>
    <xf numFmtId="164" fontId="21" fillId="6" borderId="31" xfId="6" quotePrefix="1" applyNumberFormat="1" applyFont="1" applyFill="1" applyBorder="1" applyAlignment="1">
      <alignment horizontal="right" vertical="center"/>
    </xf>
    <xf numFmtId="164" fontId="20" fillId="2" borderId="32" xfId="6" quotePrefix="1" applyNumberFormat="1" applyFont="1" applyFill="1" applyBorder="1" applyAlignment="1">
      <alignment horizontal="right" vertical="center"/>
    </xf>
    <xf numFmtId="164" fontId="21" fillId="6" borderId="40" xfId="6" quotePrefix="1" applyNumberFormat="1" applyFont="1" applyFill="1" applyBorder="1" applyAlignment="1">
      <alignment horizontal="right" vertical="center"/>
    </xf>
    <xf numFmtId="164" fontId="23" fillId="6" borderId="4" xfId="6" applyNumberFormat="1" applyFont="1" applyFill="1" applyBorder="1" applyAlignment="1">
      <alignment horizontal="right" vertical="center"/>
    </xf>
    <xf numFmtId="164" fontId="24" fillId="0" borderId="12" xfId="6" applyNumberFormat="1" applyFont="1" applyFill="1" applyBorder="1" applyAlignment="1">
      <alignment horizontal="right" vertical="center"/>
    </xf>
    <xf numFmtId="164" fontId="24" fillId="0" borderId="3" xfId="6" applyNumberFormat="1" applyFont="1" applyFill="1" applyBorder="1" applyAlignment="1">
      <alignment horizontal="right" vertical="center"/>
    </xf>
    <xf numFmtId="164" fontId="24" fillId="0" borderId="40" xfId="6" applyNumberFormat="1" applyFont="1" applyFill="1" applyBorder="1" applyAlignment="1">
      <alignment horizontal="right" vertical="center"/>
    </xf>
    <xf numFmtId="164" fontId="24" fillId="0" borderId="41" xfId="6" applyNumberFormat="1" applyFont="1" applyFill="1" applyBorder="1" applyAlignment="1">
      <alignment horizontal="right" vertical="center"/>
    </xf>
    <xf numFmtId="164" fontId="23" fillId="6" borderId="43" xfId="6" applyNumberFormat="1" applyFont="1" applyFill="1" applyBorder="1" applyAlignment="1">
      <alignment horizontal="right" vertical="center"/>
    </xf>
    <xf numFmtId="164" fontId="23" fillId="7" borderId="3" xfId="6" applyNumberFormat="1" applyFont="1" applyFill="1" applyBorder="1" applyAlignment="1">
      <alignment horizontal="right" vertical="center"/>
    </xf>
    <xf numFmtId="164" fontId="23" fillId="7" borderId="41" xfId="6" applyNumberFormat="1" applyFont="1" applyFill="1" applyBorder="1" applyAlignment="1">
      <alignment horizontal="right" vertical="center"/>
    </xf>
    <xf numFmtId="164" fontId="23" fillId="7" borderId="28" xfId="6" applyNumberFormat="1" applyFont="1" applyFill="1" applyBorder="1" applyAlignment="1">
      <alignment horizontal="right" vertical="center"/>
    </xf>
    <xf numFmtId="164" fontId="24" fillId="0" borderId="28" xfId="6" applyNumberFormat="1" applyFont="1" applyFill="1" applyBorder="1" applyAlignment="1">
      <alignment horizontal="right" vertical="center"/>
    </xf>
    <xf numFmtId="164" fontId="24" fillId="0" borderId="44" xfId="6" applyNumberFormat="1" applyFont="1" applyFill="1" applyBorder="1" applyAlignment="1">
      <alignment horizontal="right" vertical="center"/>
    </xf>
    <xf numFmtId="164" fontId="24" fillId="0" borderId="42" xfId="6" applyNumberFormat="1" applyFont="1" applyFill="1" applyBorder="1" applyAlignment="1">
      <alignment horizontal="right" vertical="center"/>
    </xf>
    <xf numFmtId="3" fontId="5" fillId="6" borderId="13" xfId="6" applyNumberFormat="1" applyFont="1" applyFill="1" applyBorder="1" applyAlignment="1">
      <alignment horizontal="right" vertical="center"/>
    </xf>
    <xf numFmtId="3" fontId="4" fillId="0" borderId="33" xfId="6" applyNumberFormat="1" applyFont="1" applyFill="1" applyBorder="1" applyAlignment="1">
      <alignment horizontal="right" vertical="center"/>
    </xf>
    <xf numFmtId="3" fontId="4" fillId="0" borderId="16" xfId="6" applyNumberFormat="1" applyFont="1" applyFill="1" applyBorder="1" applyAlignment="1">
      <alignment horizontal="right" vertical="center"/>
    </xf>
    <xf numFmtId="3" fontId="4" fillId="0" borderId="34" xfId="6" applyNumberFormat="1" applyFont="1" applyFill="1" applyBorder="1" applyAlignment="1">
      <alignment horizontal="right" vertical="center"/>
    </xf>
    <xf numFmtId="3" fontId="5" fillId="7" borderId="16" xfId="6" applyNumberFormat="1" applyFont="1" applyFill="1" applyBorder="1" applyAlignment="1">
      <alignment horizontal="right" vertical="center"/>
    </xf>
    <xf numFmtId="3" fontId="5" fillId="7" borderId="34" xfId="6" applyNumberFormat="1" applyFont="1" applyFill="1" applyBorder="1" applyAlignment="1">
      <alignment horizontal="right" vertical="center"/>
    </xf>
    <xf numFmtId="3" fontId="5" fillId="6" borderId="10" xfId="6" applyNumberFormat="1" applyFont="1" applyFill="1" applyBorder="1" applyAlignment="1">
      <alignment horizontal="right" vertical="center"/>
    </xf>
    <xf numFmtId="0" fontId="19" fillId="7" borderId="0" xfId="6" quotePrefix="1" applyNumberFormat="1" applyFont="1" applyFill="1"/>
    <xf numFmtId="3" fontId="17" fillId="4" borderId="8" xfId="0" quotePrefix="1" applyNumberFormat="1" applyFont="1" applyFill="1" applyBorder="1" applyAlignment="1">
      <alignment horizontal="center" vertical="center" wrapText="1"/>
    </xf>
    <xf numFmtId="3" fontId="17" fillId="4" borderId="45" xfId="0" quotePrefix="1" applyNumberFormat="1" applyFont="1" applyFill="1" applyBorder="1" applyAlignment="1">
      <alignment horizontal="center" vertical="center" wrapText="1"/>
    </xf>
    <xf numFmtId="164" fontId="20" fillId="2" borderId="48" xfId="0" applyNumberFormat="1" applyFont="1" applyFill="1" applyBorder="1" applyAlignment="1">
      <alignment horizontal="right"/>
    </xf>
    <xf numFmtId="164" fontId="20" fillId="2" borderId="6" xfId="0" applyNumberFormat="1" applyFont="1" applyFill="1" applyBorder="1" applyAlignment="1">
      <alignment horizontal="right"/>
    </xf>
    <xf numFmtId="164" fontId="20" fillId="2" borderId="49" xfId="0" applyNumberFormat="1" applyFont="1" applyFill="1" applyBorder="1" applyAlignment="1">
      <alignment horizontal="right"/>
    </xf>
    <xf numFmtId="164" fontId="20" fillId="2" borderId="48" xfId="0" quotePrefix="1" applyNumberFormat="1" applyFont="1" applyFill="1" applyBorder="1" applyAlignment="1">
      <alignment horizontal="right"/>
    </xf>
    <xf numFmtId="164" fontId="20" fillId="2" borderId="6" xfId="0" quotePrefix="1" applyNumberFormat="1" applyFont="1" applyFill="1" applyBorder="1" applyAlignment="1">
      <alignment horizontal="right"/>
    </xf>
    <xf numFmtId="164" fontId="20" fillId="2" borderId="49" xfId="0" quotePrefix="1" applyNumberFormat="1" applyFont="1" applyFill="1" applyBorder="1" applyAlignment="1">
      <alignment horizontal="right"/>
    </xf>
    <xf numFmtId="164" fontId="20" fillId="2" borderId="50" xfId="0" applyNumberFormat="1" applyFont="1" applyFill="1" applyBorder="1" applyAlignment="1">
      <alignment horizontal="right"/>
    </xf>
    <xf numFmtId="164" fontId="20" fillId="2" borderId="30" xfId="0" applyNumberFormat="1" applyFont="1" applyFill="1" applyBorder="1" applyAlignment="1">
      <alignment horizontal="right"/>
    </xf>
    <xf numFmtId="164" fontId="20" fillId="2" borderId="51" xfId="0" applyNumberFormat="1" applyFont="1" applyFill="1" applyBorder="1" applyAlignment="1">
      <alignment horizontal="right"/>
    </xf>
    <xf numFmtId="164" fontId="21" fillId="6" borderId="52" xfId="0" applyNumberFormat="1" applyFont="1" applyFill="1" applyBorder="1" applyAlignment="1">
      <alignment horizontal="right"/>
    </xf>
    <xf numFmtId="164" fontId="21" fillId="6" borderId="17" xfId="0" applyNumberFormat="1" applyFont="1" applyFill="1" applyBorder="1" applyAlignment="1">
      <alignment horizontal="right"/>
    </xf>
    <xf numFmtId="164" fontId="21" fillId="6" borderId="53" xfId="0" applyNumberFormat="1" applyFont="1" applyFill="1" applyBorder="1" applyAlignment="1">
      <alignment horizontal="right"/>
    </xf>
    <xf numFmtId="164" fontId="20" fillId="5" borderId="54" xfId="0" applyNumberFormat="1" applyFont="1" applyFill="1" applyBorder="1" applyAlignment="1">
      <alignment horizontal="right"/>
    </xf>
    <xf numFmtId="164" fontId="20" fillId="5" borderId="50" xfId="0" applyNumberFormat="1" applyFont="1" applyFill="1" applyBorder="1" applyAlignment="1">
      <alignment horizontal="right"/>
    </xf>
    <xf numFmtId="164" fontId="20" fillId="5" borderId="26" xfId="0" applyNumberFormat="1" applyFont="1" applyFill="1" applyBorder="1" applyAlignment="1">
      <alignment horizontal="right"/>
    </xf>
    <xf numFmtId="164" fontId="20" fillId="5" borderId="59" xfId="0" applyNumberFormat="1" applyFont="1" applyFill="1" applyBorder="1" applyAlignment="1">
      <alignment horizontal="right"/>
    </xf>
    <xf numFmtId="164" fontId="20" fillId="5" borderId="46" xfId="0" applyNumberFormat="1" applyFont="1" applyFill="1" applyBorder="1" applyAlignment="1">
      <alignment horizontal="right"/>
    </xf>
    <xf numFmtId="164" fontId="20" fillId="5" borderId="47" xfId="0" applyNumberFormat="1" applyFont="1" applyFill="1" applyBorder="1" applyAlignment="1">
      <alignment horizontal="right"/>
    </xf>
    <xf numFmtId="164" fontId="20" fillId="5" borderId="60" xfId="0" applyNumberFormat="1" applyFont="1" applyFill="1" applyBorder="1" applyAlignment="1">
      <alignment horizontal="right"/>
    </xf>
    <xf numFmtId="164" fontId="20" fillId="5" borderId="30" xfId="0" applyNumberFormat="1" applyFont="1" applyFill="1" applyBorder="1" applyAlignment="1">
      <alignment horizontal="right"/>
    </xf>
    <xf numFmtId="164" fontId="20" fillId="5" borderId="51" xfId="0" applyNumberFormat="1" applyFont="1" applyFill="1" applyBorder="1" applyAlignment="1">
      <alignment horizontal="right"/>
    </xf>
    <xf numFmtId="164" fontId="20" fillId="2" borderId="54" xfId="0" applyNumberFormat="1" applyFont="1" applyFill="1" applyBorder="1" applyAlignment="1">
      <alignment horizontal="right"/>
    </xf>
    <xf numFmtId="164" fontId="20" fillId="2" borderId="26" xfId="0" applyNumberFormat="1" applyFont="1" applyFill="1" applyBorder="1" applyAlignment="1">
      <alignment horizontal="right"/>
    </xf>
    <xf numFmtId="164" fontId="20" fillId="2" borderId="59" xfId="0" applyNumberFormat="1" applyFont="1" applyFill="1" applyBorder="1" applyAlignment="1">
      <alignment horizontal="right"/>
    </xf>
    <xf numFmtId="164" fontId="21" fillId="3" borderId="48" xfId="0" applyNumberFormat="1" applyFont="1" applyFill="1" applyBorder="1" applyAlignment="1">
      <alignment horizontal="right"/>
    </xf>
    <xf numFmtId="164" fontId="21" fillId="3" borderId="6" xfId="0" applyNumberFormat="1" applyFont="1" applyFill="1" applyBorder="1" applyAlignment="1">
      <alignment horizontal="right"/>
    </xf>
    <xf numFmtId="164" fontId="21" fillId="3" borderId="49" xfId="0" applyNumberFormat="1" applyFont="1" applyFill="1" applyBorder="1" applyAlignment="1">
      <alignment horizontal="right"/>
    </xf>
    <xf numFmtId="164" fontId="21" fillId="3" borderId="50" xfId="0" applyNumberFormat="1" applyFont="1" applyFill="1" applyBorder="1" applyAlignment="1">
      <alignment horizontal="right"/>
    </xf>
    <xf numFmtId="164" fontId="21" fillId="3" borderId="30" xfId="0" applyNumberFormat="1" applyFont="1" applyFill="1" applyBorder="1" applyAlignment="1">
      <alignment horizontal="right"/>
    </xf>
    <xf numFmtId="164" fontId="21" fillId="3" borderId="51" xfId="0" applyNumberFormat="1" applyFont="1" applyFill="1" applyBorder="1" applyAlignment="1">
      <alignment horizontal="right"/>
    </xf>
    <xf numFmtId="3" fontId="16" fillId="4" borderId="64" xfId="2" applyNumberFormat="1" applyFont="1" applyFill="1" applyBorder="1" applyAlignment="1">
      <alignment horizontal="center" vertical="center" wrapText="1"/>
    </xf>
    <xf numFmtId="43" fontId="16" fillId="4" borderId="65" xfId="7" applyFont="1" applyFill="1" applyBorder="1" applyAlignment="1">
      <alignment horizontal="center" vertical="center" wrapText="1"/>
    </xf>
    <xf numFmtId="3" fontId="4" fillId="2" borderId="66" xfId="2" quotePrefix="1" applyNumberFormat="1" applyFont="1" applyFill="1" applyBorder="1" applyAlignment="1">
      <alignment horizontal="right" vertical="center"/>
    </xf>
    <xf numFmtId="3" fontId="5" fillId="6" borderId="67" xfId="6" quotePrefix="1" applyNumberFormat="1" applyFont="1" applyFill="1" applyBorder="1" applyAlignment="1">
      <alignment horizontal="right" vertical="center"/>
    </xf>
    <xf numFmtId="3" fontId="4" fillId="2" borderId="66" xfId="6" quotePrefix="1" applyNumberFormat="1" applyFont="1" applyFill="1" applyBorder="1" applyAlignment="1">
      <alignment horizontal="right" vertical="center"/>
    </xf>
    <xf numFmtId="3" fontId="4" fillId="2" borderId="68" xfId="6" quotePrefix="1" applyNumberFormat="1" applyFont="1" applyFill="1" applyBorder="1" applyAlignment="1">
      <alignment horizontal="right" vertical="center"/>
    </xf>
    <xf numFmtId="3" fontId="5" fillId="6" borderId="64" xfId="6" applyNumberFormat="1" applyFont="1" applyFill="1" applyBorder="1" applyAlignment="1">
      <alignment horizontal="right" vertical="center"/>
    </xf>
    <xf numFmtId="3" fontId="4" fillId="0" borderId="67" xfId="6" applyNumberFormat="1" applyFont="1" applyFill="1" applyBorder="1" applyAlignment="1">
      <alignment horizontal="right" vertical="center"/>
    </xf>
    <xf numFmtId="3" fontId="4" fillId="0" borderId="66" xfId="6" applyNumberFormat="1" applyFont="1" applyFill="1" applyBorder="1" applyAlignment="1">
      <alignment horizontal="right" vertical="center"/>
    </xf>
    <xf numFmtId="3" fontId="4" fillId="0" borderId="68" xfId="6" applyNumberFormat="1" applyFont="1" applyFill="1" applyBorder="1" applyAlignment="1">
      <alignment horizontal="right" vertical="center"/>
    </xf>
    <xf numFmtId="3" fontId="5" fillId="7" borderId="66" xfId="6" applyNumberFormat="1" applyFont="1" applyFill="1" applyBorder="1" applyAlignment="1">
      <alignment horizontal="right" vertical="center"/>
    </xf>
    <xf numFmtId="3" fontId="5" fillId="7" borderId="68" xfId="6" applyNumberFormat="1" applyFont="1" applyFill="1" applyBorder="1" applyAlignment="1">
      <alignment horizontal="right" vertical="center"/>
    </xf>
    <xf numFmtId="3" fontId="5" fillId="6" borderId="63" xfId="6" applyNumberFormat="1" applyFont="1" applyFill="1" applyBorder="1" applyAlignment="1">
      <alignment horizontal="right" vertical="center"/>
    </xf>
    <xf numFmtId="164" fontId="0" fillId="2" borderId="0" xfId="0" applyNumberFormat="1" applyFill="1"/>
    <xf numFmtId="0" fontId="0" fillId="2" borderId="0" xfId="0" applyFill="1"/>
    <xf numFmtId="164" fontId="18" fillId="5" borderId="8" xfId="4" applyNumberFormat="1" applyFont="1" applyFill="1" applyBorder="1" applyAlignment="1">
      <alignment horizontal="right" vertical="center"/>
    </xf>
    <xf numFmtId="0" fontId="0" fillId="2" borderId="0" xfId="0" applyFill="1" applyBorder="1"/>
    <xf numFmtId="49" fontId="19" fillId="7" borderId="0" xfId="0" applyNumberFormat="1" applyFont="1" applyFill="1"/>
    <xf numFmtId="0" fontId="3" fillId="2" borderId="0" xfId="0" applyFont="1" applyFill="1"/>
    <xf numFmtId="164" fontId="4" fillId="2" borderId="0" xfId="4" applyNumberFormat="1" applyFont="1" applyFill="1" applyBorder="1" applyAlignment="1">
      <alignment horizontal="right" vertical="center"/>
    </xf>
    <xf numFmtId="164" fontId="4" fillId="2" borderId="67" xfId="4" quotePrefix="1" applyNumberFormat="1" applyFont="1" applyFill="1" applyBorder="1" applyAlignment="1">
      <alignment horizontal="right" vertical="center"/>
    </xf>
    <xf numFmtId="164" fontId="4" fillId="2" borderId="66" xfId="4" quotePrefix="1" applyNumberFormat="1" applyFont="1" applyFill="1" applyBorder="1" applyAlignment="1">
      <alignment horizontal="right" vertical="center"/>
    </xf>
    <xf numFmtId="164" fontId="4" fillId="2" borderId="66" xfId="4" applyNumberFormat="1" applyFont="1" applyFill="1" applyBorder="1" applyAlignment="1">
      <alignment horizontal="right" vertical="center"/>
    </xf>
    <xf numFmtId="164" fontId="5" fillId="3" borderId="66" xfId="4" quotePrefix="1" applyNumberFormat="1" applyFont="1" applyFill="1" applyBorder="1" applyAlignment="1">
      <alignment horizontal="right" vertical="center"/>
    </xf>
    <xf numFmtId="164" fontId="18" fillId="5" borderId="0" xfId="4" applyNumberFormat="1" applyFont="1" applyFill="1" applyBorder="1" applyAlignment="1">
      <alignment horizontal="right" vertical="center"/>
    </xf>
    <xf numFmtId="49" fontId="5" fillId="6" borderId="7" xfId="0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64" fontId="5" fillId="6" borderId="63" xfId="4" applyNumberFormat="1" applyFont="1" applyFill="1" applyBorder="1" applyAlignment="1">
      <alignment horizontal="right" vertical="center"/>
    </xf>
    <xf numFmtId="164" fontId="5" fillId="6" borderId="35" xfId="4" applyNumberFormat="1" applyFont="1" applyFill="1" applyBorder="1" applyAlignment="1">
      <alignment horizontal="right" vertical="center"/>
    </xf>
    <xf numFmtId="164" fontId="5" fillId="6" borderId="74" xfId="4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164" fontId="4" fillId="2" borderId="0" xfId="4" applyNumberFormat="1" applyFont="1" applyFill="1" applyAlignment="1">
      <alignment horizontal="right" vertical="center"/>
    </xf>
    <xf numFmtId="164" fontId="4" fillId="2" borderId="0" xfId="4" applyNumberFormat="1" applyFont="1" applyFill="1" applyAlignment="1">
      <alignment horizontal="center" vertical="center"/>
    </xf>
    <xf numFmtId="0" fontId="28" fillId="4" borderId="0" xfId="8" quotePrefix="1" applyNumberFormat="1" applyFont="1" applyFill="1" applyAlignment="1">
      <alignment horizontal="center" vertical="center" wrapText="1"/>
    </xf>
    <xf numFmtId="164" fontId="0" fillId="0" borderId="0" xfId="4" applyNumberFormat="1" applyFont="1"/>
    <xf numFmtId="3" fontId="16" fillId="4" borderId="11" xfId="2" applyNumberFormat="1" applyFont="1" applyFill="1" applyBorder="1" applyAlignment="1">
      <alignment horizontal="center" vertical="center" wrapText="1"/>
    </xf>
    <xf numFmtId="49" fontId="16" fillId="4" borderId="45" xfId="2" quotePrefix="1" applyNumberFormat="1" applyFont="1" applyFill="1" applyBorder="1" applyAlignment="1">
      <alignment horizontal="center" vertical="center" wrapText="1"/>
    </xf>
    <xf numFmtId="11" fontId="4" fillId="2" borderId="24" xfId="6" quotePrefix="1" applyNumberFormat="1" applyFont="1" applyFill="1" applyBorder="1" applyAlignment="1"/>
    <xf numFmtId="3" fontId="4" fillId="2" borderId="67" xfId="2" quotePrefix="1" applyNumberFormat="1" applyFont="1" applyFill="1" applyBorder="1" applyAlignment="1">
      <alignment horizontal="right" vertical="center"/>
    </xf>
    <xf numFmtId="3" fontId="4" fillId="2" borderId="12" xfId="2" quotePrefix="1" applyNumberFormat="1" applyFont="1" applyFill="1" applyBorder="1" applyAlignment="1">
      <alignment horizontal="right" vertical="center"/>
    </xf>
    <xf numFmtId="164" fontId="5" fillId="2" borderId="12" xfId="2" quotePrefix="1" applyNumberFormat="1" applyFont="1" applyFill="1" applyBorder="1" applyAlignment="1">
      <alignment horizontal="right" vertical="center"/>
    </xf>
    <xf numFmtId="164" fontId="20" fillId="2" borderId="31" xfId="2" quotePrefix="1" applyNumberFormat="1" applyFont="1" applyFill="1" applyBorder="1" applyAlignment="1">
      <alignment horizontal="right" vertical="center"/>
    </xf>
    <xf numFmtId="11" fontId="4" fillId="0" borderId="27" xfId="2" quotePrefix="1" applyNumberFormat="1" applyFont="1" applyFill="1" applyBorder="1" applyAlignment="1"/>
    <xf numFmtId="11" fontId="4" fillId="0" borderId="28" xfId="2" quotePrefix="1" applyNumberFormat="1" applyFont="1" applyFill="1" applyBorder="1" applyAlignment="1"/>
    <xf numFmtId="3" fontId="5" fillId="0" borderId="28" xfId="2" quotePrefix="1" applyNumberFormat="1" applyFont="1" applyFill="1" applyBorder="1" applyAlignment="1">
      <alignment horizontal="right" vertical="center"/>
    </xf>
    <xf numFmtId="164" fontId="5" fillId="0" borderId="28" xfId="2" quotePrefix="1" applyNumberFormat="1" applyFont="1" applyFill="1" applyBorder="1" applyAlignment="1">
      <alignment horizontal="right" vertical="center"/>
    </xf>
    <xf numFmtId="164" fontId="21" fillId="0" borderId="32" xfId="2" quotePrefix="1" applyNumberFormat="1" applyFont="1" applyFill="1" applyBorder="1" applyAlignment="1">
      <alignment horizontal="right" vertical="center"/>
    </xf>
    <xf numFmtId="164" fontId="21" fillId="0" borderId="42" xfId="2" quotePrefix="1" applyNumberFormat="1" applyFont="1" applyFill="1" applyBorder="1" applyAlignment="1">
      <alignment horizontal="right" vertical="center"/>
    </xf>
    <xf numFmtId="11" fontId="4" fillId="9" borderId="2" xfId="2" quotePrefix="1" applyNumberFormat="1" applyFont="1" applyFill="1" applyBorder="1" applyAlignment="1"/>
    <xf numFmtId="11" fontId="4" fillId="9" borderId="3" xfId="2" quotePrefix="1" applyNumberFormat="1" applyFont="1" applyFill="1" applyBorder="1" applyAlignment="1"/>
    <xf numFmtId="3" fontId="4" fillId="9" borderId="3" xfId="2" quotePrefix="1" applyNumberFormat="1" applyFont="1" applyFill="1" applyBorder="1" applyAlignment="1">
      <alignment horizontal="right" vertical="center"/>
    </xf>
    <xf numFmtId="164" fontId="5" fillId="9" borderId="3" xfId="2" quotePrefix="1" applyNumberFormat="1" applyFont="1" applyFill="1" applyBorder="1" applyAlignment="1">
      <alignment horizontal="right" vertical="center"/>
    </xf>
    <xf numFmtId="164" fontId="20" fillId="9" borderId="18" xfId="2" quotePrefix="1" applyNumberFormat="1" applyFont="1" applyFill="1" applyBorder="1" applyAlignment="1">
      <alignment horizontal="right" vertical="center"/>
    </xf>
    <xf numFmtId="164" fontId="20" fillId="9" borderId="41" xfId="2" quotePrefix="1" applyNumberFormat="1" applyFont="1" applyFill="1" applyBorder="1" applyAlignment="1">
      <alignment horizontal="right" vertical="center"/>
    </xf>
    <xf numFmtId="3" fontId="4" fillId="0" borderId="38" xfId="2" quotePrefix="1" applyNumberFormat="1" applyFont="1" applyFill="1" applyBorder="1" applyAlignment="1">
      <alignment horizontal="right" vertical="center"/>
    </xf>
    <xf numFmtId="164" fontId="7" fillId="0" borderId="29" xfId="2" quotePrefix="1" applyNumberFormat="1" applyFont="1" applyFill="1" applyBorder="1" applyAlignment="1">
      <alignment horizontal="right" vertical="center"/>
    </xf>
    <xf numFmtId="3" fontId="4" fillId="0" borderId="68" xfId="2" quotePrefix="1" applyNumberFormat="1" applyFont="1" applyFill="1" applyBorder="1" applyAlignment="1">
      <alignment horizontal="right" vertical="center"/>
    </xf>
    <xf numFmtId="3" fontId="5" fillId="9" borderId="36" xfId="2" quotePrefix="1" applyNumberFormat="1" applyFont="1" applyFill="1" applyBorder="1" applyAlignment="1">
      <alignment horizontal="right" vertical="center"/>
    </xf>
    <xf numFmtId="164" fontId="8" fillId="9" borderId="5" xfId="2" quotePrefix="1" applyNumberFormat="1" applyFont="1" applyFill="1" applyBorder="1" applyAlignment="1">
      <alignment horizontal="right" vertical="center"/>
    </xf>
    <xf numFmtId="3" fontId="5" fillId="9" borderId="66" xfId="2" quotePrefix="1" applyNumberFormat="1" applyFont="1" applyFill="1" applyBorder="1" applyAlignment="1">
      <alignment horizontal="right" vertical="center"/>
    </xf>
    <xf numFmtId="49" fontId="5" fillId="6" borderId="7" xfId="6" applyNumberFormat="1" applyFont="1" applyFill="1" applyBorder="1" applyAlignment="1">
      <alignment horizontal="left" vertical="center"/>
    </xf>
    <xf numFmtId="3" fontId="0" fillId="0" borderId="0" xfId="0" applyNumberFormat="1"/>
    <xf numFmtId="49" fontId="4" fillId="2" borderId="77" xfId="6" applyNumberFormat="1" applyFont="1" applyFill="1" applyBorder="1" applyAlignment="1">
      <alignment horizontal="left" vertical="center"/>
    </xf>
    <xf numFmtId="49" fontId="4" fillId="2" borderId="78" xfId="6" applyNumberFormat="1" applyFont="1" applyFill="1" applyBorder="1" applyAlignment="1">
      <alignment horizontal="left" vertical="center"/>
    </xf>
    <xf numFmtId="20" fontId="0" fillId="0" borderId="0" xfId="0" applyNumberFormat="1"/>
    <xf numFmtId="43" fontId="20" fillId="2" borderId="0" xfId="9" applyFont="1" applyFill="1" applyBorder="1" applyAlignment="1">
      <alignment horizontal="right"/>
    </xf>
    <xf numFmtId="164" fontId="20" fillId="2" borderId="55" xfId="2" quotePrefix="1" applyNumberFormat="1" applyFont="1" applyFill="1" applyBorder="1" applyAlignment="1">
      <alignment horizontal="right" vertical="center"/>
    </xf>
    <xf numFmtId="164" fontId="20" fillId="2" borderId="79" xfId="2" quotePrefix="1" applyNumberFormat="1" applyFont="1" applyFill="1" applyBorder="1" applyAlignment="1">
      <alignment horizontal="right" vertical="center"/>
    </xf>
    <xf numFmtId="164" fontId="20" fillId="9" borderId="79" xfId="2" quotePrefix="1" applyNumberFormat="1" applyFont="1" applyFill="1" applyBorder="1" applyAlignment="1">
      <alignment horizontal="right" vertical="center"/>
    </xf>
    <xf numFmtId="164" fontId="21" fillId="0" borderId="57" xfId="2" quotePrefix="1" applyNumberFormat="1" applyFont="1" applyFill="1" applyBorder="1" applyAlignment="1">
      <alignment horizontal="right" vertical="center"/>
    </xf>
    <xf numFmtId="164" fontId="20" fillId="2" borderId="57" xfId="6" quotePrefix="1" applyNumberFormat="1" applyFont="1" applyFill="1" applyBorder="1" applyAlignment="1">
      <alignment horizontal="right" vertical="center"/>
    </xf>
    <xf numFmtId="164" fontId="7" fillId="2" borderId="80" xfId="6" quotePrefix="1" applyNumberFormat="1" applyFont="1" applyFill="1" applyBorder="1" applyAlignment="1">
      <alignment horizontal="right" vertical="center"/>
    </xf>
    <xf numFmtId="3" fontId="4" fillId="2" borderId="81" xfId="6" quotePrefix="1" applyNumberFormat="1" applyFont="1" applyFill="1" applyBorder="1" applyAlignment="1">
      <alignment horizontal="right" vertical="center"/>
    </xf>
    <xf numFmtId="3" fontId="4" fillId="2" borderId="82" xfId="6" quotePrefix="1" applyNumberFormat="1" applyFont="1" applyFill="1" applyBorder="1" applyAlignment="1">
      <alignment horizontal="right" vertical="center"/>
    </xf>
    <xf numFmtId="164" fontId="5" fillId="2" borderId="82" xfId="6" quotePrefix="1" applyNumberFormat="1" applyFont="1" applyFill="1" applyBorder="1" applyAlignment="1">
      <alignment horizontal="right" vertical="center"/>
    </xf>
    <xf numFmtId="164" fontId="20" fillId="2" borderId="83" xfId="6" quotePrefix="1" applyNumberFormat="1" applyFont="1" applyFill="1" applyBorder="1" applyAlignment="1">
      <alignment horizontal="right" vertical="center"/>
    </xf>
    <xf numFmtId="164" fontId="20" fillId="2" borderId="84" xfId="6" quotePrefix="1" applyNumberFormat="1" applyFont="1" applyFill="1" applyBorder="1" applyAlignment="1">
      <alignment horizontal="right" vertical="center"/>
    </xf>
    <xf numFmtId="164" fontId="20" fillId="5" borderId="85" xfId="0" applyNumberFormat="1" applyFont="1" applyFill="1" applyBorder="1" applyAlignment="1">
      <alignment horizontal="right"/>
    </xf>
    <xf numFmtId="164" fontId="20" fillId="5" borderId="86" xfId="0" applyNumberFormat="1" applyFont="1" applyFill="1" applyBorder="1" applyAlignment="1">
      <alignment horizontal="right"/>
    </xf>
    <xf numFmtId="164" fontId="8" fillId="6" borderId="23" xfId="6" quotePrefix="1" applyNumberFormat="1" applyFont="1" applyFill="1" applyBorder="1" applyAlignment="1">
      <alignment horizontal="right" vertical="center"/>
    </xf>
    <xf numFmtId="3" fontId="5" fillId="6" borderId="63" xfId="6" quotePrefix="1" applyNumberFormat="1" applyFont="1" applyFill="1" applyBorder="1" applyAlignment="1">
      <alignment horizontal="right" vertical="center"/>
    </xf>
    <xf numFmtId="3" fontId="5" fillId="6" borderId="4" xfId="6" quotePrefix="1" applyNumberFormat="1" applyFont="1" applyFill="1" applyBorder="1" applyAlignment="1">
      <alignment horizontal="right" vertical="center"/>
    </xf>
    <xf numFmtId="164" fontId="5" fillId="6" borderId="4" xfId="6" quotePrefix="1" applyNumberFormat="1" applyFont="1" applyFill="1" applyBorder="1" applyAlignment="1">
      <alignment horizontal="right" vertical="center"/>
    </xf>
    <xf numFmtId="164" fontId="21" fillId="6" borderId="88" xfId="6" quotePrefix="1" applyNumberFormat="1" applyFont="1" applyFill="1" applyBorder="1" applyAlignment="1">
      <alignment horizontal="right" vertical="center"/>
    </xf>
    <xf numFmtId="164" fontId="21" fillId="6" borderId="89" xfId="6" quotePrefix="1" applyNumberFormat="1" applyFont="1" applyFill="1" applyBorder="1" applyAlignment="1">
      <alignment horizontal="right" vertical="center"/>
    </xf>
    <xf numFmtId="164" fontId="23" fillId="6" borderId="89" xfId="6" applyNumberFormat="1" applyFont="1" applyFill="1" applyBorder="1" applyAlignment="1">
      <alignment horizontal="right" vertical="center"/>
    </xf>
    <xf numFmtId="164" fontId="24" fillId="0" borderId="76" xfId="6" applyNumberFormat="1" applyFont="1" applyFill="1" applyBorder="1" applyAlignment="1">
      <alignment horizontal="right" vertical="center"/>
    </xf>
    <xf numFmtId="164" fontId="24" fillId="0" borderId="57" xfId="6" applyNumberFormat="1" applyFont="1" applyFill="1" applyBorder="1" applyAlignment="1">
      <alignment horizontal="right" vertical="center"/>
    </xf>
    <xf numFmtId="164" fontId="24" fillId="0" borderId="55" xfId="6" applyNumberFormat="1" applyFont="1" applyFill="1" applyBorder="1" applyAlignment="1">
      <alignment horizontal="right" vertical="center"/>
    </xf>
    <xf numFmtId="164" fontId="24" fillId="0" borderId="79" xfId="6" applyNumberFormat="1" applyFont="1" applyFill="1" applyBorder="1" applyAlignment="1">
      <alignment horizontal="right" vertical="center"/>
    </xf>
    <xf numFmtId="164" fontId="23" fillId="7" borderId="79" xfId="6" applyNumberFormat="1" applyFont="1" applyFill="1" applyBorder="1" applyAlignment="1">
      <alignment horizontal="right" vertical="center"/>
    </xf>
    <xf numFmtId="3" fontId="5" fillId="6" borderId="35" xfId="6" quotePrefix="1" applyNumberFormat="1" applyFont="1" applyFill="1" applyBorder="1" applyAlignment="1">
      <alignment horizontal="right" vertical="center"/>
    </xf>
    <xf numFmtId="3" fontId="4" fillId="0" borderId="90" xfId="6" quotePrefix="1" applyNumberFormat="1" applyFont="1" applyFill="1" applyBorder="1" applyAlignment="1">
      <alignment horizontal="right" vertical="center"/>
    </xf>
    <xf numFmtId="3" fontId="4" fillId="0" borderId="38" xfId="6" quotePrefix="1" applyNumberFormat="1" applyFont="1" applyFill="1" applyBorder="1" applyAlignment="1">
      <alignment horizontal="right" vertical="center"/>
    </xf>
    <xf numFmtId="3" fontId="5" fillId="6" borderId="37" xfId="6" quotePrefix="1" applyNumberFormat="1" applyFont="1" applyFill="1" applyBorder="1" applyAlignment="1">
      <alignment horizontal="right" vertical="center"/>
    </xf>
    <xf numFmtId="3" fontId="4" fillId="0" borderId="36" xfId="6" quotePrefix="1" applyNumberFormat="1" applyFont="1" applyFill="1" applyBorder="1" applyAlignment="1">
      <alignment horizontal="right" vertical="center"/>
    </xf>
    <xf numFmtId="164" fontId="20" fillId="0" borderId="32" xfId="2" quotePrefix="1" applyNumberFormat="1" applyFont="1" applyFill="1" applyBorder="1" applyAlignment="1">
      <alignment horizontal="right" vertical="center"/>
    </xf>
    <xf numFmtId="164" fontId="20" fillId="0" borderId="42" xfId="2" quotePrefix="1" applyNumberFormat="1" applyFont="1" applyFill="1" applyBorder="1" applyAlignment="1">
      <alignment horizontal="right" vertical="center"/>
    </xf>
    <xf numFmtId="164" fontId="21" fillId="9" borderId="18" xfId="2" quotePrefix="1" applyNumberFormat="1" applyFont="1" applyFill="1" applyBorder="1" applyAlignment="1">
      <alignment horizontal="right" vertical="center"/>
    </xf>
    <xf numFmtId="164" fontId="21" fillId="9" borderId="41" xfId="2" quotePrefix="1" applyNumberFormat="1" applyFont="1" applyFill="1" applyBorder="1" applyAlignment="1">
      <alignment horizontal="right" vertical="center"/>
    </xf>
    <xf numFmtId="0" fontId="3" fillId="0" borderId="0" xfId="6" applyFont="1"/>
    <xf numFmtId="0" fontId="3" fillId="0" borderId="0" xfId="6" applyFont="1" applyAlignment="1">
      <alignment wrapText="1"/>
    </xf>
    <xf numFmtId="164" fontId="3" fillId="0" borderId="0" xfId="4" applyNumberFormat="1" applyFont="1" applyAlignment="1">
      <alignment wrapText="1"/>
    </xf>
    <xf numFmtId="164" fontId="0" fillId="0" borderId="0" xfId="4" applyNumberFormat="1" applyFont="1" applyBorder="1"/>
    <xf numFmtId="164" fontId="3" fillId="0" borderId="0" xfId="6" applyNumberFormat="1" applyBorder="1"/>
    <xf numFmtId="164" fontId="3" fillId="0" borderId="0" xfId="6" applyNumberFormat="1"/>
    <xf numFmtId="0" fontId="3" fillId="0" borderId="0" xfId="6" applyFont="1" applyAlignment="1">
      <alignment vertical="center" wrapText="1"/>
    </xf>
    <xf numFmtId="9" fontId="5" fillId="2" borderId="0" xfId="1" quotePrefix="1" applyFont="1" applyFill="1" applyBorder="1" applyAlignment="1">
      <alignment horizontal="right" vertical="center"/>
    </xf>
    <xf numFmtId="49" fontId="16" fillId="4" borderId="8" xfId="2" quotePrefix="1" applyNumberFormat="1" applyFont="1" applyFill="1" applyBorder="1" applyAlignment="1">
      <alignment horizontal="center" vertical="center" wrapText="1"/>
    </xf>
    <xf numFmtId="9" fontId="3" fillId="0" borderId="0" xfId="6" applyNumberFormat="1"/>
    <xf numFmtId="0" fontId="30" fillId="0" borderId="66" xfId="0" applyFont="1" applyBorder="1"/>
    <xf numFmtId="165" fontId="4" fillId="2" borderId="0" xfId="9" applyNumberFormat="1" applyFont="1" applyFill="1" applyAlignment="1">
      <alignment horizontal="right" vertical="center"/>
    </xf>
    <xf numFmtId="164" fontId="0" fillId="0" borderId="0" xfId="1" applyNumberFormat="1" applyFont="1"/>
    <xf numFmtId="164" fontId="3" fillId="0" borderId="0" xfId="1" applyNumberFormat="1" applyFont="1"/>
    <xf numFmtId="43" fontId="16" fillId="4" borderId="9" xfId="7" applyFont="1" applyFill="1" applyBorder="1" applyAlignment="1">
      <alignment horizontal="center" vertical="center" wrapText="1"/>
    </xf>
    <xf numFmtId="164" fontId="16" fillId="4" borderId="96" xfId="1" applyNumberFormat="1" applyFont="1" applyFill="1" applyBorder="1" applyAlignment="1">
      <alignment horizontal="center" vertical="center" wrapText="1"/>
    </xf>
    <xf numFmtId="3" fontId="4" fillId="2" borderId="92" xfId="2" quotePrefix="1" applyNumberFormat="1" applyFont="1" applyFill="1" applyBorder="1" applyAlignment="1">
      <alignment horizontal="right" vertical="center"/>
    </xf>
    <xf numFmtId="3" fontId="4" fillId="2" borderId="91" xfId="2" quotePrefix="1" applyNumberFormat="1" applyFont="1" applyFill="1" applyBorder="1" applyAlignment="1">
      <alignment horizontal="right" vertical="center"/>
    </xf>
    <xf numFmtId="3" fontId="5" fillId="9" borderId="91" xfId="2" quotePrefix="1" applyNumberFormat="1" applyFont="1" applyFill="1" applyBorder="1" applyAlignment="1">
      <alignment horizontal="right" vertical="center"/>
    </xf>
    <xf numFmtId="3" fontId="4" fillId="0" borderId="94" xfId="2" quotePrefix="1" applyNumberFormat="1" applyFont="1" applyFill="1" applyBorder="1" applyAlignment="1">
      <alignment horizontal="right" vertical="center"/>
    </xf>
    <xf numFmtId="164" fontId="7" fillId="2" borderId="98" xfId="2" quotePrefix="1" applyNumberFormat="1" applyFont="1" applyFill="1" applyBorder="1" applyAlignment="1">
      <alignment horizontal="right" vertical="center"/>
    </xf>
    <xf numFmtId="164" fontId="7" fillId="2" borderId="99" xfId="2" quotePrefix="1" applyNumberFormat="1" applyFont="1" applyFill="1" applyBorder="1" applyAlignment="1">
      <alignment horizontal="right" vertical="center"/>
    </xf>
    <xf numFmtId="164" fontId="8" fillId="9" borderId="99" xfId="2" quotePrefix="1" applyNumberFormat="1" applyFont="1" applyFill="1" applyBorder="1" applyAlignment="1">
      <alignment horizontal="right" vertical="center"/>
    </xf>
    <xf numFmtId="164" fontId="7" fillId="0" borderId="100" xfId="2" quotePrefix="1" applyNumberFormat="1" applyFont="1" applyFill="1" applyBorder="1" applyAlignment="1">
      <alignment horizontal="right" vertical="center"/>
    </xf>
    <xf numFmtId="3" fontId="4" fillId="2" borderId="94" xfId="6" quotePrefix="1" applyNumberFormat="1" applyFont="1" applyFill="1" applyBorder="1" applyAlignment="1">
      <alignment horizontal="right" vertical="center"/>
    </xf>
    <xf numFmtId="164" fontId="7" fillId="2" borderId="100" xfId="6" quotePrefix="1" applyNumberFormat="1" applyFont="1" applyFill="1" applyBorder="1" applyAlignment="1">
      <alignment horizontal="right" vertical="center"/>
    </xf>
    <xf numFmtId="3" fontId="5" fillId="6" borderId="15" xfId="6" applyNumberFormat="1" applyFont="1" applyFill="1" applyBorder="1" applyAlignment="1">
      <alignment horizontal="right" vertical="center"/>
    </xf>
    <xf numFmtId="3" fontId="4" fillId="0" borderId="92" xfId="6" applyNumberFormat="1" applyFont="1" applyFill="1" applyBorder="1" applyAlignment="1">
      <alignment horizontal="right" vertical="center"/>
    </xf>
    <xf numFmtId="3" fontId="4" fillId="0" borderId="94" xfId="6" applyNumberFormat="1" applyFont="1" applyFill="1" applyBorder="1" applyAlignment="1">
      <alignment horizontal="right" vertical="center"/>
    </xf>
    <xf numFmtId="164" fontId="25" fillId="0" borderId="99" xfId="6" applyNumberFormat="1" applyFont="1" applyFill="1" applyBorder="1" applyAlignment="1">
      <alignment horizontal="right" vertical="center"/>
    </xf>
    <xf numFmtId="164" fontId="25" fillId="0" borderId="100" xfId="6" applyNumberFormat="1" applyFont="1" applyFill="1" applyBorder="1" applyAlignment="1">
      <alignment horizontal="right" vertical="center"/>
    </xf>
    <xf numFmtId="3" fontId="4" fillId="0" borderId="91" xfId="6" applyNumberFormat="1" applyFont="1" applyFill="1" applyBorder="1" applyAlignment="1">
      <alignment horizontal="right" vertical="center"/>
    </xf>
    <xf numFmtId="164" fontId="25" fillId="0" borderId="98" xfId="6" applyNumberFormat="1" applyFont="1" applyFill="1" applyBorder="1" applyAlignment="1">
      <alignment horizontal="right" vertical="center"/>
    </xf>
    <xf numFmtId="3" fontId="5" fillId="7" borderId="91" xfId="6" applyNumberFormat="1" applyFont="1" applyFill="1" applyBorder="1" applyAlignment="1">
      <alignment horizontal="right" vertical="center"/>
    </xf>
    <xf numFmtId="3" fontId="5" fillId="7" borderId="94" xfId="6" applyNumberFormat="1" applyFont="1" applyFill="1" applyBorder="1" applyAlignment="1">
      <alignment horizontal="right" vertical="center"/>
    </xf>
    <xf numFmtId="164" fontId="22" fillId="7" borderId="99" xfId="6" applyNumberFormat="1" applyFont="1" applyFill="1" applyBorder="1" applyAlignment="1">
      <alignment horizontal="right" vertical="center"/>
    </xf>
    <xf numFmtId="164" fontId="22" fillId="7" borderId="100" xfId="6" applyNumberFormat="1" applyFont="1" applyFill="1" applyBorder="1" applyAlignment="1">
      <alignment horizontal="right" vertical="center"/>
    </xf>
    <xf numFmtId="3" fontId="5" fillId="6" borderId="95" xfId="6" applyNumberFormat="1" applyFont="1" applyFill="1" applyBorder="1" applyAlignment="1">
      <alignment horizontal="right" vertical="center"/>
    </xf>
    <xf numFmtId="164" fontId="22" fillId="6" borderId="97" xfId="6" applyNumberFormat="1" applyFont="1" applyFill="1" applyBorder="1" applyAlignment="1">
      <alignment horizontal="right" vertical="center"/>
    </xf>
    <xf numFmtId="164" fontId="25" fillId="0" borderId="101" xfId="6" applyNumberFormat="1" applyFont="1" applyFill="1" applyBorder="1" applyAlignment="1">
      <alignment horizontal="right" vertical="center"/>
    </xf>
    <xf numFmtId="166" fontId="4" fillId="0" borderId="33" xfId="6" applyNumberFormat="1" applyFont="1" applyFill="1" applyBorder="1" applyAlignment="1">
      <alignment horizontal="right" vertical="center"/>
    </xf>
    <xf numFmtId="166" fontId="4" fillId="0" borderId="16" xfId="6" applyNumberFormat="1" applyFont="1" applyFill="1" applyBorder="1" applyAlignment="1">
      <alignment horizontal="right" vertical="center"/>
    </xf>
    <xf numFmtId="166" fontId="5" fillId="7" borderId="16" xfId="6" applyNumberFormat="1" applyFont="1" applyFill="1" applyBorder="1" applyAlignment="1">
      <alignment horizontal="right" vertical="center"/>
    </xf>
    <xf numFmtId="166" fontId="5" fillId="6" borderId="10" xfId="6" applyNumberFormat="1" applyFont="1" applyFill="1" applyBorder="1" applyAlignment="1">
      <alignment horizontal="right" vertical="center"/>
    </xf>
    <xf numFmtId="166" fontId="5" fillId="6" borderId="13" xfId="6" applyNumberFormat="1" applyFont="1" applyFill="1" applyBorder="1" applyAlignment="1">
      <alignment horizontal="right" vertical="center"/>
    </xf>
    <xf numFmtId="166" fontId="4" fillId="0" borderId="34" xfId="6" applyNumberFormat="1" applyFont="1" applyFill="1" applyBorder="1" applyAlignment="1">
      <alignment horizontal="right" vertical="center"/>
    </xf>
    <xf numFmtId="166" fontId="4" fillId="2" borderId="0" xfId="6" applyNumberFormat="1" applyFont="1" applyFill="1" applyBorder="1" applyAlignment="1">
      <alignment horizontal="right" vertical="center"/>
    </xf>
    <xf numFmtId="166" fontId="4" fillId="2" borderId="12" xfId="2" quotePrefix="1" applyNumberFormat="1" applyFont="1" applyFill="1" applyBorder="1" applyAlignment="1">
      <alignment horizontal="right" vertical="center"/>
    </xf>
    <xf numFmtId="166" fontId="4" fillId="2" borderId="3" xfId="2" quotePrefix="1" applyNumberFormat="1" applyFont="1" applyFill="1" applyBorder="1" applyAlignment="1">
      <alignment horizontal="right" vertical="center"/>
    </xf>
    <xf numFmtId="166" fontId="4" fillId="9" borderId="3" xfId="2" quotePrefix="1" applyNumberFormat="1" applyFont="1" applyFill="1" applyBorder="1" applyAlignment="1">
      <alignment horizontal="right" vertical="center"/>
    </xf>
    <xf numFmtId="166" fontId="5" fillId="0" borderId="28" xfId="2" quotePrefix="1" applyNumberFormat="1" applyFont="1" applyFill="1" applyBorder="1" applyAlignment="1">
      <alignment horizontal="right" vertical="center"/>
    </xf>
    <xf numFmtId="166" fontId="4" fillId="2" borderId="0" xfId="6" quotePrefix="1" applyNumberFormat="1" applyFont="1" applyFill="1" applyBorder="1" applyAlignment="1">
      <alignment horizontal="right" vertical="center"/>
    </xf>
    <xf numFmtId="166" fontId="4" fillId="2" borderId="28" xfId="9" quotePrefix="1" applyNumberFormat="1" applyFont="1" applyFill="1" applyBorder="1" applyAlignment="1">
      <alignment horizontal="right" vertical="center"/>
    </xf>
    <xf numFmtId="3" fontId="16" fillId="4" borderId="15" xfId="2" applyNumberFormat="1" applyFont="1" applyFill="1" applyBorder="1" applyAlignment="1">
      <alignment horizontal="center" vertical="center" wrapText="1"/>
    </xf>
    <xf numFmtId="3" fontId="16" fillId="4" borderId="11" xfId="2" applyNumberFormat="1" applyFont="1" applyFill="1" applyBorder="1" applyAlignment="1">
      <alignment horizontal="center" vertical="center" wrapText="1"/>
    </xf>
    <xf numFmtId="0" fontId="0" fillId="0" borderId="0" xfId="0" applyFill="1"/>
    <xf numFmtId="0" fontId="31" fillId="0" borderId="0" xfId="0" applyFont="1" applyFill="1" applyAlignment="1">
      <alignment vertical="center"/>
    </xf>
    <xf numFmtId="0" fontId="31" fillId="0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31" fillId="0" borderId="0" xfId="0" applyFont="1" applyFill="1" applyAlignment="1">
      <alignment vertical="center" wrapText="1"/>
    </xf>
    <xf numFmtId="49" fontId="4" fillId="5" borderId="102" xfId="6" applyNumberFormat="1" applyFont="1" applyFill="1" applyBorder="1" applyAlignment="1">
      <alignment horizontal="center" vertical="center"/>
    </xf>
    <xf numFmtId="0" fontId="4" fillId="5" borderId="82" xfId="6" applyFont="1" applyFill="1" applyBorder="1" applyAlignment="1">
      <alignment horizontal="center" vertical="center"/>
    </xf>
    <xf numFmtId="0" fontId="5" fillId="5" borderId="82" xfId="6" applyFont="1" applyFill="1" applyBorder="1" applyAlignment="1">
      <alignment horizontal="center" vertical="center"/>
    </xf>
    <xf numFmtId="3" fontId="4" fillId="0" borderId="90" xfId="6" applyNumberFormat="1" applyFont="1" applyFill="1" applyBorder="1" applyAlignment="1">
      <alignment horizontal="right" vertical="center"/>
    </xf>
    <xf numFmtId="3" fontId="4" fillId="0" borderId="81" xfId="6" applyNumberFormat="1" applyFont="1" applyFill="1" applyBorder="1" applyAlignment="1">
      <alignment horizontal="right" vertical="center"/>
    </xf>
    <xf numFmtId="164" fontId="5" fillId="5" borderId="85" xfId="6" applyNumberFormat="1" applyFont="1" applyFill="1" applyBorder="1" applyAlignment="1">
      <alignment horizontal="right" vertical="center"/>
    </xf>
    <xf numFmtId="164" fontId="5" fillId="6" borderId="17" xfId="6" applyNumberFormat="1" applyFont="1" applyFill="1" applyBorder="1" applyAlignment="1">
      <alignment horizontal="right" vertical="center"/>
    </xf>
    <xf numFmtId="3" fontId="16" fillId="4" borderId="92" xfId="2" applyNumberFormat="1" applyFont="1" applyFill="1" applyBorder="1" applyAlignment="1">
      <alignment horizontal="center" vertical="center" wrapText="1"/>
    </xf>
    <xf numFmtId="3" fontId="16" fillId="4" borderId="67" xfId="2" applyNumberFormat="1" applyFont="1" applyFill="1" applyBorder="1" applyAlignment="1">
      <alignment horizontal="center" vertical="center" wrapText="1"/>
    </xf>
    <xf numFmtId="3" fontId="16" fillId="4" borderId="12" xfId="2" applyNumberFormat="1" applyFont="1" applyFill="1" applyBorder="1" applyAlignment="1">
      <alignment horizontal="center" vertical="center" wrapText="1"/>
    </xf>
    <xf numFmtId="3" fontId="16" fillId="4" borderId="94" xfId="2" applyNumberFormat="1" applyFont="1" applyFill="1" applyBorder="1" applyAlignment="1">
      <alignment horizontal="center" vertical="center" wrapText="1"/>
    </xf>
    <xf numFmtId="43" fontId="16" fillId="4" borderId="68" xfId="7" applyFont="1" applyFill="1" applyBorder="1" applyAlignment="1">
      <alignment horizontal="center" vertical="center" wrapText="1"/>
    </xf>
    <xf numFmtId="49" fontId="16" fillId="4" borderId="28" xfId="2" quotePrefix="1" applyNumberFormat="1" applyFont="1" applyFill="1" applyBorder="1" applyAlignment="1">
      <alignment horizontal="center" vertical="center" wrapText="1"/>
    </xf>
    <xf numFmtId="49" fontId="16" fillId="4" borderId="58" xfId="2" quotePrefix="1" applyNumberFormat="1" applyFont="1" applyFill="1" applyBorder="1" applyAlignment="1">
      <alignment horizontal="center" vertical="center" wrapText="1"/>
    </xf>
    <xf numFmtId="3" fontId="4" fillId="2" borderId="104" xfId="6" quotePrefix="1" applyNumberFormat="1" applyFont="1" applyFill="1" applyBorder="1" applyAlignment="1">
      <alignment horizontal="right" vertical="center"/>
    </xf>
    <xf numFmtId="164" fontId="7" fillId="2" borderId="101" xfId="6" quotePrefix="1" applyNumberFormat="1" applyFont="1" applyFill="1" applyBorder="1" applyAlignment="1">
      <alignment horizontal="right" vertical="center"/>
    </xf>
    <xf numFmtId="164" fontId="20" fillId="2" borderId="103" xfId="6" quotePrefix="1" applyNumberFormat="1" applyFont="1" applyFill="1" applyBorder="1" applyAlignment="1">
      <alignment horizontal="right" vertical="center"/>
    </xf>
    <xf numFmtId="3" fontId="5" fillId="6" borderId="95" xfId="6" quotePrefix="1" applyNumberFormat="1" applyFont="1" applyFill="1" applyBorder="1" applyAlignment="1">
      <alignment horizontal="right" vertical="center"/>
    </xf>
    <xf numFmtId="164" fontId="8" fillId="6" borderId="97" xfId="6" quotePrefix="1" applyNumberFormat="1" applyFont="1" applyFill="1" applyBorder="1" applyAlignment="1">
      <alignment horizontal="right" vertical="center"/>
    </xf>
    <xf numFmtId="164" fontId="21" fillId="6" borderId="43" xfId="6" quotePrefix="1" applyNumberFormat="1" applyFont="1" applyFill="1" applyBorder="1" applyAlignment="1">
      <alignment horizontal="right" vertical="center"/>
    </xf>
    <xf numFmtId="166" fontId="4" fillId="2" borderId="82" xfId="9" quotePrefix="1" applyNumberFormat="1" applyFont="1" applyFill="1" applyBorder="1" applyAlignment="1">
      <alignment horizontal="right" vertical="center"/>
    </xf>
    <xf numFmtId="166" fontId="5" fillId="6" borderId="4" xfId="9" quotePrefix="1" applyNumberFormat="1" applyFont="1" applyFill="1" applyBorder="1" applyAlignment="1">
      <alignment horizontal="right" vertical="center"/>
    </xf>
    <xf numFmtId="49" fontId="4" fillId="2" borderId="77" xfId="6" quotePrefix="1" applyNumberFormat="1" applyFont="1" applyFill="1" applyBorder="1" applyAlignment="1">
      <alignment horizontal="center" vertical="center"/>
    </xf>
    <xf numFmtId="0" fontId="4" fillId="2" borderId="78" xfId="6" quotePrefix="1" applyNumberFormat="1" applyFont="1" applyFill="1" applyBorder="1" applyAlignment="1">
      <alignment horizontal="left" vertical="center"/>
    </xf>
    <xf numFmtId="0" fontId="4" fillId="2" borderId="78" xfId="6" quotePrefix="1" applyNumberFormat="1" applyFont="1" applyFill="1" applyBorder="1" applyAlignment="1">
      <alignment horizontal="center" vertical="center"/>
    </xf>
    <xf numFmtId="3" fontId="4" fillId="0" borderId="105" xfId="6" applyNumberFormat="1" applyFont="1" applyFill="1" applyBorder="1" applyAlignment="1">
      <alignment horizontal="right" vertical="center"/>
    </xf>
    <xf numFmtId="164" fontId="5" fillId="2" borderId="107" xfId="6" quotePrefix="1" applyNumberFormat="1" applyFont="1" applyFill="1" applyBorder="1" applyAlignment="1">
      <alignment horizontal="right" vertical="center"/>
    </xf>
    <xf numFmtId="166" fontId="4" fillId="0" borderId="106" xfId="6" applyNumberFormat="1" applyFont="1" applyFill="1" applyBorder="1" applyAlignment="1">
      <alignment horizontal="right" vertical="center"/>
    </xf>
    <xf numFmtId="3" fontId="5" fillId="7" borderId="35" xfId="6" applyNumberFormat="1" applyFont="1" applyFill="1" applyBorder="1" applyAlignment="1">
      <alignment horizontal="right" vertical="center"/>
    </xf>
    <xf numFmtId="164" fontId="5" fillId="7" borderId="17" xfId="6" quotePrefix="1" applyNumberFormat="1" applyFont="1" applyFill="1" applyBorder="1" applyAlignment="1">
      <alignment horizontal="right" vertical="center"/>
    </xf>
    <xf numFmtId="166" fontId="5" fillId="7" borderId="10" xfId="6" applyNumberFormat="1" applyFont="1" applyFill="1" applyBorder="1" applyAlignment="1">
      <alignment horizontal="right" vertical="center"/>
    </xf>
    <xf numFmtId="0" fontId="3" fillId="0" borderId="0" xfId="2" applyFont="1" applyAlignment="1">
      <alignment horizontal="left" vertical="center" wrapText="1"/>
    </xf>
    <xf numFmtId="0" fontId="33" fillId="0" borderId="0" xfId="2" applyFont="1" applyAlignment="1">
      <alignment horizontal="left" vertical="center"/>
    </xf>
    <xf numFmtId="0" fontId="0" fillId="0" borderId="12" xfId="0" applyBorder="1"/>
    <xf numFmtId="0" fontId="3" fillId="7" borderId="0" xfId="6" applyFont="1" applyFill="1"/>
    <xf numFmtId="0" fontId="3" fillId="0" borderId="0" xfId="2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164" fontId="0" fillId="0" borderId="0" xfId="0" applyNumberFormat="1"/>
    <xf numFmtId="0" fontId="26" fillId="0" borderId="0" xfId="2" applyFont="1" applyFill="1" applyAlignment="1">
      <alignment vertical="center"/>
    </xf>
    <xf numFmtId="0" fontId="36" fillId="0" borderId="0" xfId="0" applyFont="1" applyFill="1"/>
    <xf numFmtId="0" fontId="2" fillId="0" borderId="0" xfId="2" applyFont="1" applyFill="1" applyAlignment="1">
      <alignment vertical="center"/>
    </xf>
    <xf numFmtId="0" fontId="37" fillId="0" borderId="0" xfId="2" applyFont="1" applyFill="1" applyAlignment="1">
      <alignment vertical="center"/>
    </xf>
    <xf numFmtId="0" fontId="38" fillId="0" borderId="0" xfId="0" applyFont="1" applyFill="1"/>
    <xf numFmtId="0" fontId="0" fillId="0" borderId="0" xfId="0" applyBorder="1"/>
    <xf numFmtId="0" fontId="39" fillId="0" borderId="66" xfId="0" applyFont="1" applyFill="1" applyBorder="1" applyAlignment="1">
      <alignment horizontal="right" wrapText="1"/>
    </xf>
    <xf numFmtId="9" fontId="39" fillId="0" borderId="66" xfId="0" applyNumberFormat="1" applyFont="1" applyFill="1" applyBorder="1" applyAlignment="1">
      <alignment horizontal="right" wrapText="1"/>
    </xf>
    <xf numFmtId="0" fontId="40" fillId="0" borderId="66" xfId="0" applyFont="1" applyFill="1" applyBorder="1" applyAlignment="1">
      <alignment horizontal="right" wrapText="1"/>
    </xf>
    <xf numFmtId="9" fontId="40" fillId="0" borderId="66" xfId="0" applyNumberFormat="1" applyFont="1" applyFill="1" applyBorder="1" applyAlignment="1">
      <alignment horizontal="right" wrapText="1"/>
    </xf>
    <xf numFmtId="0" fontId="31" fillId="0" borderId="0" xfId="0" applyFont="1" applyFill="1" applyAlignment="1">
      <alignment horizontal="center" vertical="center" wrapText="1"/>
    </xf>
    <xf numFmtId="164" fontId="7" fillId="2" borderId="110" xfId="2" quotePrefix="1" applyNumberFormat="1" applyFont="1" applyFill="1" applyBorder="1" applyAlignment="1">
      <alignment horizontal="right" vertical="center"/>
    </xf>
    <xf numFmtId="164" fontId="7" fillId="2" borderId="111" xfId="2" quotePrefix="1" applyNumberFormat="1" applyFont="1" applyFill="1" applyBorder="1" applyAlignment="1">
      <alignment horizontal="right" vertical="center"/>
    </xf>
    <xf numFmtId="164" fontId="8" fillId="9" borderId="111" xfId="2" quotePrefix="1" applyNumberFormat="1" applyFont="1" applyFill="1" applyBorder="1" applyAlignment="1">
      <alignment horizontal="right" vertical="center"/>
    </xf>
    <xf numFmtId="164" fontId="7" fillId="0" borderId="112" xfId="2" quotePrefix="1" applyNumberFormat="1" applyFont="1" applyFill="1" applyBorder="1" applyAlignment="1">
      <alignment horizontal="right" vertical="center"/>
    </xf>
    <xf numFmtId="164" fontId="7" fillId="2" borderId="112" xfId="6" quotePrefix="1" applyNumberFormat="1" applyFont="1" applyFill="1" applyBorder="1" applyAlignment="1">
      <alignment horizontal="right" vertical="center"/>
    </xf>
    <xf numFmtId="164" fontId="8" fillId="6" borderId="109" xfId="6" quotePrefix="1" applyNumberFormat="1" applyFont="1" applyFill="1" applyBorder="1" applyAlignment="1">
      <alignment horizontal="right" vertical="center"/>
    </xf>
    <xf numFmtId="164" fontId="7" fillId="2" borderId="113" xfId="6" quotePrefix="1" applyNumberFormat="1" applyFont="1" applyFill="1" applyBorder="1" applyAlignment="1">
      <alignment horizontal="right" vertical="center"/>
    </xf>
    <xf numFmtId="164" fontId="22" fillId="6" borderId="109" xfId="6" applyNumberFormat="1" applyFont="1" applyFill="1" applyBorder="1" applyAlignment="1">
      <alignment horizontal="right" vertical="center"/>
    </xf>
    <xf numFmtId="164" fontId="25" fillId="0" borderId="110" xfId="6" applyNumberFormat="1" applyFont="1" applyFill="1" applyBorder="1" applyAlignment="1">
      <alignment horizontal="right" vertical="center"/>
    </xf>
    <xf numFmtId="164" fontId="25" fillId="0" borderId="112" xfId="6" applyNumberFormat="1" applyFont="1" applyFill="1" applyBorder="1" applyAlignment="1">
      <alignment horizontal="right" vertical="center"/>
    </xf>
    <xf numFmtId="164" fontId="25" fillId="0" borderId="111" xfId="6" applyNumberFormat="1" applyFont="1" applyFill="1" applyBorder="1" applyAlignment="1">
      <alignment horizontal="right" vertical="center"/>
    </xf>
    <xf numFmtId="164" fontId="22" fillId="7" borderId="111" xfId="6" applyNumberFormat="1" applyFont="1" applyFill="1" applyBorder="1" applyAlignment="1">
      <alignment horizontal="right" vertical="center"/>
    </xf>
    <xf numFmtId="164" fontId="22" fillId="7" borderId="112" xfId="6" applyNumberFormat="1" applyFont="1" applyFill="1" applyBorder="1" applyAlignment="1">
      <alignment horizontal="right" vertical="center"/>
    </xf>
    <xf numFmtId="0" fontId="41" fillId="0" borderId="0" xfId="0" applyFont="1" applyFill="1"/>
    <xf numFmtId="165" fontId="42" fillId="0" borderId="0" xfId="9" applyNumberFormat="1" applyFont="1" applyFill="1" applyBorder="1" applyAlignment="1">
      <alignment horizontal="right" vertical="center"/>
    </xf>
    <xf numFmtId="164" fontId="43" fillId="0" borderId="69" xfId="4" applyNumberFormat="1" applyFont="1" applyFill="1" applyBorder="1" applyAlignment="1">
      <alignment horizontal="center" vertical="center" wrapText="1"/>
    </xf>
    <xf numFmtId="164" fontId="44" fillId="0" borderId="0" xfId="4" applyNumberFormat="1" applyFont="1" applyFill="1" applyBorder="1" applyAlignment="1">
      <alignment horizontal="right" vertical="center"/>
    </xf>
    <xf numFmtId="164" fontId="42" fillId="0" borderId="93" xfId="4" quotePrefix="1" applyNumberFormat="1" applyFont="1" applyFill="1" applyBorder="1" applyAlignment="1">
      <alignment horizontal="right" vertical="center"/>
    </xf>
    <xf numFmtId="164" fontId="42" fillId="0" borderId="93" xfId="4" applyNumberFormat="1" applyFont="1" applyFill="1" applyBorder="1" applyAlignment="1">
      <alignment horizontal="right" vertical="center"/>
    </xf>
    <xf numFmtId="164" fontId="43" fillId="0" borderId="93" xfId="4" quotePrefix="1" applyNumberFormat="1" applyFont="1" applyFill="1" applyBorder="1" applyAlignment="1">
      <alignment horizontal="right" vertical="center"/>
    </xf>
    <xf numFmtId="164" fontId="43" fillId="0" borderId="93" xfId="4" applyNumberFormat="1" applyFont="1" applyFill="1" applyBorder="1" applyAlignment="1">
      <alignment horizontal="right" vertical="center"/>
    </xf>
    <xf numFmtId="164" fontId="42" fillId="0" borderId="0" xfId="4" applyNumberFormat="1" applyFont="1" applyFill="1" applyBorder="1" applyAlignment="1">
      <alignment horizontal="right" vertical="center"/>
    </xf>
    <xf numFmtId="49" fontId="0" fillId="0" borderId="0" xfId="0" applyNumberFormat="1"/>
    <xf numFmtId="49" fontId="4" fillId="10" borderId="2" xfId="6" quotePrefix="1" applyNumberFormat="1" applyFont="1" applyFill="1" applyBorder="1" applyAlignment="1">
      <alignment horizontal="center" vertical="center"/>
    </xf>
    <xf numFmtId="0" fontId="4" fillId="10" borderId="3" xfId="6" quotePrefix="1" applyNumberFormat="1" applyFont="1" applyFill="1" applyBorder="1" applyAlignment="1">
      <alignment horizontal="left" vertical="center"/>
    </xf>
    <xf numFmtId="0" fontId="4" fillId="10" borderId="3" xfId="6" quotePrefix="1" applyNumberFormat="1" applyFont="1" applyFill="1" applyBorder="1" applyAlignment="1">
      <alignment horizontal="center" vertical="center"/>
    </xf>
    <xf numFmtId="164" fontId="4" fillId="10" borderId="66" xfId="4" quotePrefix="1" applyNumberFormat="1" applyFont="1" applyFill="1" applyBorder="1" applyAlignment="1">
      <alignment horizontal="right" vertical="center"/>
    </xf>
    <xf numFmtId="164" fontId="5" fillId="3" borderId="68" xfId="4" quotePrefix="1" applyNumberFormat="1" applyFont="1" applyFill="1" applyBorder="1" applyAlignment="1">
      <alignment horizontal="right" vertical="center"/>
    </xf>
    <xf numFmtId="164" fontId="4" fillId="2" borderId="114" xfId="4" quotePrefix="1" applyNumberFormat="1" applyFont="1" applyFill="1" applyBorder="1" applyAlignment="1">
      <alignment horizontal="right" vertical="center"/>
    </xf>
    <xf numFmtId="164" fontId="4" fillId="2" borderId="26" xfId="4" quotePrefix="1" applyNumberFormat="1" applyFont="1" applyFill="1" applyBorder="1" applyAlignment="1">
      <alignment horizontal="right" vertical="center"/>
    </xf>
    <xf numFmtId="164" fontId="4" fillId="2" borderId="115" xfId="4" quotePrefix="1" applyNumberFormat="1" applyFont="1" applyFill="1" applyBorder="1" applyAlignment="1">
      <alignment horizontal="right" vertical="center"/>
    </xf>
    <xf numFmtId="164" fontId="4" fillId="2" borderId="6" xfId="4" quotePrefix="1" applyNumberFormat="1" applyFont="1" applyFill="1" applyBorder="1" applyAlignment="1">
      <alignment horizontal="right" vertical="center"/>
    </xf>
    <xf numFmtId="164" fontId="4" fillId="2" borderId="115" xfId="4" applyNumberFormat="1" applyFont="1" applyFill="1" applyBorder="1" applyAlignment="1">
      <alignment horizontal="right" vertical="center"/>
    </xf>
    <xf numFmtId="164" fontId="4" fillId="2" borderId="6" xfId="4" applyNumberFormat="1" applyFont="1" applyFill="1" applyBorder="1" applyAlignment="1">
      <alignment horizontal="right" vertical="center"/>
    </xf>
    <xf numFmtId="164" fontId="4" fillId="10" borderId="115" xfId="4" quotePrefix="1" applyNumberFormat="1" applyFont="1" applyFill="1" applyBorder="1" applyAlignment="1">
      <alignment horizontal="right" vertical="center"/>
    </xf>
    <xf numFmtId="164" fontId="4" fillId="10" borderId="6" xfId="4" quotePrefix="1" applyNumberFormat="1" applyFont="1" applyFill="1" applyBorder="1" applyAlignment="1">
      <alignment horizontal="right" vertical="center"/>
    </xf>
    <xf numFmtId="164" fontId="5" fillId="3" borderId="115" xfId="4" quotePrefix="1" applyNumberFormat="1" applyFont="1" applyFill="1" applyBorder="1" applyAlignment="1">
      <alignment horizontal="right" vertical="center"/>
    </xf>
    <xf numFmtId="164" fontId="5" fillId="3" borderId="6" xfId="4" quotePrefix="1" applyNumberFormat="1" applyFont="1" applyFill="1" applyBorder="1" applyAlignment="1">
      <alignment horizontal="right" vertical="center"/>
    </xf>
    <xf numFmtId="164" fontId="5" fillId="3" borderId="116" xfId="4" quotePrefix="1" applyNumberFormat="1" applyFont="1" applyFill="1" applyBorder="1" applyAlignment="1">
      <alignment horizontal="right" vertical="center"/>
    </xf>
    <xf numFmtId="164" fontId="5" fillId="3" borderId="30" xfId="4" quotePrefix="1" applyNumberFormat="1" applyFont="1" applyFill="1" applyBorder="1" applyAlignment="1">
      <alignment horizontal="right" vertical="center"/>
    </xf>
    <xf numFmtId="164" fontId="0" fillId="2" borderId="59" xfId="0" applyNumberFormat="1" applyFill="1" applyBorder="1"/>
    <xf numFmtId="164" fontId="0" fillId="2" borderId="49" xfId="0" applyNumberFormat="1" applyFill="1" applyBorder="1"/>
    <xf numFmtId="164" fontId="0" fillId="2" borderId="51" xfId="0" applyNumberFormat="1" applyFill="1" applyBorder="1"/>
    <xf numFmtId="164" fontId="0" fillId="10" borderId="49" xfId="0" applyNumberFormat="1" applyFill="1" applyBorder="1"/>
    <xf numFmtId="164" fontId="0" fillId="6" borderId="51" xfId="0" applyNumberFormat="1" applyFill="1" applyBorder="1"/>
    <xf numFmtId="164" fontId="0" fillId="7" borderId="51" xfId="0" applyNumberFormat="1" applyFill="1" applyBorder="1"/>
    <xf numFmtId="164" fontId="0" fillId="7" borderId="49" xfId="0" applyNumberFormat="1" applyFill="1" applyBorder="1"/>
    <xf numFmtId="0" fontId="0" fillId="0" borderId="0" xfId="0" quotePrefix="1"/>
    <xf numFmtId="49" fontId="16" fillId="4" borderId="1" xfId="2" applyNumberFormat="1" applyFont="1" applyFill="1" applyBorder="1" applyAlignment="1">
      <alignment vertical="center"/>
    </xf>
    <xf numFmtId="49" fontId="16" fillId="4" borderId="11" xfId="2" applyNumberFormat="1" applyFont="1" applyFill="1" applyBorder="1" applyAlignment="1">
      <alignment vertical="center"/>
    </xf>
    <xf numFmtId="49" fontId="16" fillId="4" borderId="75" xfId="2" applyNumberFormat="1" applyFont="1" applyFill="1" applyBorder="1" applyAlignment="1">
      <alignment vertical="center"/>
    </xf>
    <xf numFmtId="49" fontId="16" fillId="4" borderId="8" xfId="2" applyNumberFormat="1" applyFont="1" applyFill="1" applyBorder="1" applyAlignment="1">
      <alignment vertical="center"/>
    </xf>
    <xf numFmtId="11" fontId="4" fillId="0" borderId="24" xfId="2" quotePrefix="1" applyNumberFormat="1" applyFont="1" applyFill="1" applyBorder="1" applyAlignment="1"/>
    <xf numFmtId="11" fontId="4" fillId="2" borderId="27" xfId="2" quotePrefix="1" applyNumberFormat="1" applyFont="1" applyFill="1" applyBorder="1" applyAlignment="1"/>
    <xf numFmtId="11" fontId="4" fillId="2" borderId="2" xfId="6" quotePrefix="1" applyNumberFormat="1" applyFont="1" applyFill="1" applyBorder="1" applyAlignment="1"/>
    <xf numFmtId="11" fontId="4" fillId="0" borderId="12" xfId="2" quotePrefix="1" applyNumberFormat="1" applyFont="1" applyFill="1" applyBorder="1" applyAlignment="1"/>
    <xf numFmtId="11" fontId="4" fillId="2" borderId="28" xfId="2" quotePrefix="1" applyNumberFormat="1" applyFont="1" applyFill="1" applyBorder="1" applyAlignment="1"/>
    <xf numFmtId="164" fontId="20" fillId="0" borderId="31" xfId="2" quotePrefix="1" applyNumberFormat="1" applyFont="1" applyFill="1" applyBorder="1" applyAlignment="1">
      <alignment horizontal="right" vertical="center"/>
    </xf>
    <xf numFmtId="164" fontId="20" fillId="2" borderId="32" xfId="2" quotePrefix="1" applyNumberFormat="1" applyFont="1" applyFill="1" applyBorder="1" applyAlignment="1">
      <alignment horizontal="right" vertical="center"/>
    </xf>
    <xf numFmtId="164" fontId="20" fillId="0" borderId="40" xfId="2" quotePrefix="1" applyNumberFormat="1" applyFont="1" applyFill="1" applyBorder="1" applyAlignment="1">
      <alignment horizontal="right" vertical="center"/>
    </xf>
    <xf numFmtId="164" fontId="20" fillId="2" borderId="42" xfId="2" quotePrefix="1" applyNumberFormat="1" applyFont="1" applyFill="1" applyBorder="1" applyAlignment="1">
      <alignment horizontal="right" vertical="center"/>
    </xf>
    <xf numFmtId="0" fontId="4" fillId="0" borderId="3" xfId="6" quotePrefix="1" applyNumberFormat="1" applyFont="1" applyFill="1" applyBorder="1" applyAlignment="1">
      <alignment horizontal="left" vertical="center"/>
    </xf>
    <xf numFmtId="0" fontId="4" fillId="0" borderId="3" xfId="6" quotePrefix="1" applyNumberFormat="1" applyFont="1" applyFill="1" applyBorder="1" applyAlignment="1">
      <alignment horizontal="center" vertical="center"/>
    </xf>
    <xf numFmtId="164" fontId="4" fillId="0" borderId="66" xfId="4" quotePrefix="1" applyNumberFormat="1" applyFont="1" applyFill="1" applyBorder="1" applyAlignment="1">
      <alignment horizontal="right" vertical="center"/>
    </xf>
    <xf numFmtId="164" fontId="4" fillId="0" borderId="115" xfId="4" quotePrefix="1" applyNumberFormat="1" applyFont="1" applyFill="1" applyBorder="1" applyAlignment="1">
      <alignment horizontal="right" vertical="center"/>
    </xf>
    <xf numFmtId="164" fontId="4" fillId="0" borderId="6" xfId="4" quotePrefix="1" applyNumberFormat="1" applyFont="1" applyFill="1" applyBorder="1" applyAlignment="1">
      <alignment horizontal="right" vertical="center"/>
    </xf>
    <xf numFmtId="164" fontId="0" fillId="0" borderId="49" xfId="0" applyNumberFormat="1" applyFill="1" applyBorder="1"/>
    <xf numFmtId="49" fontId="4" fillId="0" borderId="2" xfId="6" quotePrefix="1" applyNumberFormat="1" applyFont="1" applyFill="1" applyBorder="1" applyAlignment="1">
      <alignment horizontal="center" vertical="center"/>
    </xf>
    <xf numFmtId="164" fontId="0" fillId="2" borderId="117" xfId="0" applyNumberFormat="1" applyFill="1" applyBorder="1"/>
    <xf numFmtId="0" fontId="4" fillId="10" borderId="4" xfId="6" quotePrefix="1" applyNumberFormat="1" applyFont="1" applyFill="1" applyBorder="1" applyAlignment="1">
      <alignment horizontal="center" vertical="center"/>
    </xf>
    <xf numFmtId="164" fontId="4" fillId="10" borderId="63" xfId="4" quotePrefix="1" applyNumberFormat="1" applyFont="1" applyFill="1" applyBorder="1" applyAlignment="1">
      <alignment horizontal="right" vertical="center"/>
    </xf>
    <xf numFmtId="164" fontId="42" fillId="0" borderId="95" xfId="4" quotePrefix="1" applyNumberFormat="1" applyFont="1" applyFill="1" applyBorder="1" applyAlignment="1">
      <alignment horizontal="right" vertical="center"/>
    </xf>
    <xf numFmtId="164" fontId="35" fillId="10" borderId="35" xfId="4" quotePrefix="1" applyNumberFormat="1" applyFont="1" applyFill="1" applyBorder="1" applyAlignment="1">
      <alignment horizontal="right" vertical="center"/>
    </xf>
    <xf numFmtId="164" fontId="4" fillId="10" borderId="74" xfId="4" quotePrefix="1" applyNumberFormat="1" applyFont="1" applyFill="1" applyBorder="1" applyAlignment="1">
      <alignment horizontal="right" vertical="center"/>
    </xf>
    <xf numFmtId="164" fontId="0" fillId="10" borderId="53" xfId="0" applyNumberFormat="1" applyFill="1" applyBorder="1"/>
    <xf numFmtId="49" fontId="4" fillId="10" borderId="7" xfId="6" quotePrefix="1" applyNumberFormat="1" applyFont="1" applyFill="1" applyBorder="1" applyAlignment="1">
      <alignment horizontal="center" vertical="center"/>
    </xf>
    <xf numFmtId="0" fontId="4" fillId="10" borderId="4" xfId="6" quotePrefix="1" applyNumberFormat="1" applyFont="1" applyFill="1" applyBorder="1" applyAlignment="1">
      <alignment horizontal="left" vertical="center"/>
    </xf>
    <xf numFmtId="164" fontId="23" fillId="6" borderId="118" xfId="6" applyNumberFormat="1" applyFont="1" applyFill="1" applyBorder="1" applyAlignment="1">
      <alignment horizontal="right" vertical="center"/>
    </xf>
    <xf numFmtId="164" fontId="24" fillId="0" borderId="119" xfId="6" applyNumberFormat="1" applyFont="1" applyFill="1" applyBorder="1" applyAlignment="1">
      <alignment horizontal="right" vertical="center"/>
    </xf>
    <xf numFmtId="164" fontId="24" fillId="0" borderId="120" xfId="6" applyNumberFormat="1" applyFont="1" applyFill="1" applyBorder="1" applyAlignment="1">
      <alignment horizontal="right" vertical="center"/>
    </xf>
    <xf numFmtId="164" fontId="24" fillId="0" borderId="121" xfId="6" applyNumberFormat="1" applyFont="1" applyFill="1" applyBorder="1" applyAlignment="1">
      <alignment horizontal="right" vertical="center"/>
    </xf>
    <xf numFmtId="164" fontId="23" fillId="7" borderId="121" xfId="6" applyNumberFormat="1" applyFont="1" applyFill="1" applyBorder="1" applyAlignment="1">
      <alignment horizontal="right" vertical="center"/>
    </xf>
    <xf numFmtId="164" fontId="23" fillId="7" borderId="120" xfId="6" applyNumberFormat="1" applyFont="1" applyFill="1" applyBorder="1" applyAlignment="1">
      <alignment horizontal="right" vertical="center"/>
    </xf>
    <xf numFmtId="164" fontId="21" fillId="6" borderId="12" xfId="6" quotePrefix="1" applyNumberFormat="1" applyFont="1" applyFill="1" applyBorder="1" applyAlignment="1">
      <alignment horizontal="right" vertical="center"/>
    </xf>
    <xf numFmtId="164" fontId="20" fillId="2" borderId="3" xfId="6" quotePrefix="1" applyNumberFormat="1" applyFont="1" applyFill="1" applyBorder="1" applyAlignment="1">
      <alignment horizontal="right" vertical="center"/>
    </xf>
    <xf numFmtId="164" fontId="20" fillId="2" borderId="28" xfId="6" quotePrefix="1" applyNumberFormat="1" applyFont="1" applyFill="1" applyBorder="1" applyAlignment="1">
      <alignment horizontal="right" vertical="center"/>
    </xf>
    <xf numFmtId="164" fontId="21" fillId="6" borderId="119" xfId="6" quotePrefix="1" applyNumberFormat="1" applyFont="1" applyFill="1" applyBorder="1" applyAlignment="1">
      <alignment horizontal="right" vertical="center"/>
    </xf>
    <xf numFmtId="164" fontId="20" fillId="2" borderId="121" xfId="6" quotePrefix="1" applyNumberFormat="1" applyFont="1" applyFill="1" applyBorder="1" applyAlignment="1">
      <alignment horizontal="right" vertical="center"/>
    </xf>
    <xf numFmtId="164" fontId="20" fillId="2" borderId="120" xfId="6" quotePrefix="1" applyNumberFormat="1" applyFont="1" applyFill="1" applyBorder="1" applyAlignment="1">
      <alignment horizontal="right" vertical="center"/>
    </xf>
    <xf numFmtId="164" fontId="23" fillId="6" borderId="88" xfId="6" applyNumberFormat="1" applyFont="1" applyFill="1" applyBorder="1" applyAlignment="1">
      <alignment horizontal="right" vertical="center"/>
    </xf>
    <xf numFmtId="164" fontId="23" fillId="6" borderId="74" xfId="6" applyNumberFormat="1" applyFont="1" applyFill="1" applyBorder="1" applyAlignment="1">
      <alignment horizontal="right" vertical="center"/>
    </xf>
    <xf numFmtId="164" fontId="24" fillId="0" borderId="31" xfId="6" applyNumberFormat="1" applyFont="1" applyFill="1" applyBorder="1" applyAlignment="1">
      <alignment horizontal="right" vertical="center"/>
    </xf>
    <xf numFmtId="164" fontId="24" fillId="0" borderId="122" xfId="6" applyNumberFormat="1" applyFont="1" applyFill="1" applyBorder="1" applyAlignment="1">
      <alignment horizontal="right" vertical="center"/>
    </xf>
    <xf numFmtId="164" fontId="24" fillId="0" borderId="32" xfId="6" applyNumberFormat="1" applyFont="1" applyFill="1" applyBorder="1" applyAlignment="1">
      <alignment horizontal="right" vertical="center"/>
    </xf>
    <xf numFmtId="164" fontId="24" fillId="0" borderId="123" xfId="6" applyNumberFormat="1" applyFont="1" applyFill="1" applyBorder="1" applyAlignment="1">
      <alignment horizontal="right" vertical="center"/>
    </xf>
    <xf numFmtId="164" fontId="24" fillId="0" borderId="18" xfId="6" applyNumberFormat="1" applyFont="1" applyFill="1" applyBorder="1" applyAlignment="1">
      <alignment horizontal="right" vertical="center"/>
    </xf>
    <xf numFmtId="164" fontId="24" fillId="0" borderId="124" xfId="6" applyNumberFormat="1" applyFont="1" applyFill="1" applyBorder="1" applyAlignment="1">
      <alignment horizontal="right" vertical="center"/>
    </xf>
    <xf numFmtId="164" fontId="23" fillId="7" borderId="18" xfId="6" applyNumberFormat="1" applyFont="1" applyFill="1" applyBorder="1" applyAlignment="1">
      <alignment horizontal="right" vertical="center"/>
    </xf>
    <xf numFmtId="164" fontId="23" fillId="7" borderId="124" xfId="6" applyNumberFormat="1" applyFont="1" applyFill="1" applyBorder="1" applyAlignment="1">
      <alignment horizontal="right" vertical="center"/>
    </xf>
    <xf numFmtId="164" fontId="23" fillId="7" borderId="32" xfId="6" applyNumberFormat="1" applyFont="1" applyFill="1" applyBorder="1" applyAlignment="1">
      <alignment horizontal="right" vertical="center"/>
    </xf>
    <xf numFmtId="164" fontId="23" fillId="7" borderId="123" xfId="6" applyNumberFormat="1" applyFont="1" applyFill="1" applyBorder="1" applyAlignment="1">
      <alignment horizontal="right" vertical="center"/>
    </xf>
    <xf numFmtId="164" fontId="23" fillId="6" borderId="125" xfId="6" applyNumberFormat="1" applyFont="1" applyFill="1" applyBorder="1" applyAlignment="1">
      <alignment horizontal="right" vertical="center"/>
    </xf>
    <xf numFmtId="164" fontId="5" fillId="2" borderId="16" xfId="6" quotePrefix="1" applyNumberFormat="1" applyFont="1" applyFill="1" applyBorder="1" applyAlignment="1">
      <alignment horizontal="right" vertical="center"/>
    </xf>
    <xf numFmtId="164" fontId="20" fillId="2" borderId="6" xfId="6" quotePrefix="1" applyNumberFormat="1" applyFont="1" applyFill="1" applyBorder="1" applyAlignment="1">
      <alignment horizontal="right" vertical="center"/>
    </xf>
    <xf numFmtId="164" fontId="20" fillId="2" borderId="49" xfId="6" quotePrefix="1" applyNumberFormat="1" applyFont="1" applyFill="1" applyBorder="1" applyAlignment="1">
      <alignment horizontal="right" vertical="center"/>
    </xf>
    <xf numFmtId="164" fontId="5" fillId="2" borderId="34" xfId="6" quotePrefix="1" applyNumberFormat="1" applyFont="1" applyFill="1" applyBorder="1" applyAlignment="1">
      <alignment horizontal="right" vertical="center"/>
    </xf>
    <xf numFmtId="164" fontId="20" fillId="2" borderId="30" xfId="6" quotePrefix="1" applyNumberFormat="1" applyFont="1" applyFill="1" applyBorder="1" applyAlignment="1">
      <alignment horizontal="right" vertical="center"/>
    </xf>
    <xf numFmtId="164" fontId="20" fillId="2" borderId="51" xfId="6" quotePrefix="1" applyNumberFormat="1" applyFont="1" applyFill="1" applyBorder="1" applyAlignment="1">
      <alignment horizontal="right" vertical="center"/>
    </xf>
    <xf numFmtId="164" fontId="5" fillId="6" borderId="20" xfId="6" applyNumberFormat="1" applyFont="1" applyFill="1" applyBorder="1" applyAlignment="1">
      <alignment horizontal="right" vertical="center"/>
    </xf>
    <xf numFmtId="164" fontId="5" fillId="5" borderId="31" xfId="6" applyNumberFormat="1" applyFont="1" applyFill="1" applyBorder="1" applyAlignment="1">
      <alignment horizontal="right" vertical="center"/>
    </xf>
    <xf numFmtId="164" fontId="5" fillId="5" borderId="32" xfId="6" applyNumberFormat="1" applyFont="1" applyFill="1" applyBorder="1" applyAlignment="1">
      <alignment horizontal="right" vertical="center"/>
    </xf>
    <xf numFmtId="164" fontId="5" fillId="5" borderId="16" xfId="6" applyNumberFormat="1" applyFont="1" applyFill="1" applyBorder="1" applyAlignment="1">
      <alignment horizontal="right" vertical="center"/>
    </xf>
    <xf numFmtId="164" fontId="24" fillId="0" borderId="6" xfId="6" applyNumberFormat="1" applyFont="1" applyFill="1" applyBorder="1" applyAlignment="1">
      <alignment horizontal="right" vertical="center"/>
    </xf>
    <xf numFmtId="164" fontId="24" fillId="0" borderId="49" xfId="6" applyNumberFormat="1" applyFont="1" applyFill="1" applyBorder="1" applyAlignment="1">
      <alignment horizontal="right" vertical="center"/>
    </xf>
    <xf numFmtId="164" fontId="5" fillId="5" borderId="34" xfId="6" applyNumberFormat="1" applyFont="1" applyFill="1" applyBorder="1" applyAlignment="1">
      <alignment horizontal="right" vertical="center"/>
    </xf>
    <xf numFmtId="164" fontId="24" fillId="0" borderId="30" xfId="6" applyNumberFormat="1" applyFont="1" applyFill="1" applyBorder="1" applyAlignment="1">
      <alignment horizontal="right" vertical="center"/>
    </xf>
    <xf numFmtId="164" fontId="24" fillId="0" borderId="51" xfId="6" applyNumberFormat="1" applyFont="1" applyFill="1" applyBorder="1" applyAlignment="1">
      <alignment horizontal="right" vertical="center"/>
    </xf>
    <xf numFmtId="164" fontId="5" fillId="5" borderId="18" xfId="6" applyNumberFormat="1" applyFont="1" applyFill="1" applyBorder="1" applyAlignment="1">
      <alignment horizontal="right" vertical="center"/>
    </xf>
    <xf numFmtId="164" fontId="5" fillId="5" borderId="33" xfId="6" applyNumberFormat="1" applyFont="1" applyFill="1" applyBorder="1" applyAlignment="1">
      <alignment horizontal="right" vertical="center"/>
    </xf>
    <xf numFmtId="164" fontId="24" fillId="0" borderId="26" xfId="6" applyNumberFormat="1" applyFont="1" applyFill="1" applyBorder="1" applyAlignment="1">
      <alignment horizontal="right" vertical="center"/>
    </xf>
    <xf numFmtId="164" fontId="24" fillId="0" borderId="59" xfId="6" applyNumberFormat="1" applyFont="1" applyFill="1" applyBorder="1" applyAlignment="1">
      <alignment horizontal="right" vertical="center"/>
    </xf>
    <xf numFmtId="164" fontId="5" fillId="2" borderId="31" xfId="6" quotePrefix="1" applyNumberFormat="1" applyFont="1" applyFill="1" applyBorder="1" applyAlignment="1">
      <alignment horizontal="right" vertical="center"/>
    </xf>
    <xf numFmtId="164" fontId="5" fillId="2" borderId="18" xfId="6" quotePrefix="1" applyNumberFormat="1" applyFont="1" applyFill="1" applyBorder="1" applyAlignment="1">
      <alignment horizontal="right" vertical="center"/>
    </xf>
    <xf numFmtId="164" fontId="5" fillId="7" borderId="18" xfId="6" quotePrefix="1" applyNumberFormat="1" applyFont="1" applyFill="1" applyBorder="1" applyAlignment="1">
      <alignment horizontal="right" vertical="center"/>
    </xf>
    <xf numFmtId="164" fontId="5" fillId="7" borderId="32" xfId="6" quotePrefix="1" applyNumberFormat="1" applyFont="1" applyFill="1" applyBorder="1" applyAlignment="1">
      <alignment horizontal="right" vertical="center"/>
    </xf>
    <xf numFmtId="164" fontId="5" fillId="2" borderId="33" xfId="6" quotePrefix="1" applyNumberFormat="1" applyFont="1" applyFill="1" applyBorder="1" applyAlignment="1">
      <alignment horizontal="right" vertical="center"/>
    </xf>
    <xf numFmtId="164" fontId="5" fillId="7" borderId="16" xfId="6" quotePrefix="1" applyNumberFormat="1" applyFont="1" applyFill="1" applyBorder="1" applyAlignment="1">
      <alignment horizontal="right" vertical="center"/>
    </xf>
    <xf numFmtId="164" fontId="23" fillId="7" borderId="6" xfId="6" applyNumberFormat="1" applyFont="1" applyFill="1" applyBorder="1" applyAlignment="1">
      <alignment horizontal="right" vertical="center"/>
    </xf>
    <xf numFmtId="164" fontId="23" fillId="7" borderId="49" xfId="6" applyNumberFormat="1" applyFont="1" applyFill="1" applyBorder="1" applyAlignment="1">
      <alignment horizontal="right" vertical="center"/>
    </xf>
    <xf numFmtId="164" fontId="5" fillId="7" borderId="34" xfId="6" quotePrefix="1" applyNumberFormat="1" applyFont="1" applyFill="1" applyBorder="1" applyAlignment="1">
      <alignment horizontal="right" vertical="center"/>
    </xf>
    <xf numFmtId="164" fontId="23" fillId="7" borderId="30" xfId="6" applyNumberFormat="1" applyFont="1" applyFill="1" applyBorder="1" applyAlignment="1">
      <alignment horizontal="right" vertical="center"/>
    </xf>
    <xf numFmtId="164" fontId="23" fillId="7" borderId="51" xfId="6" applyNumberFormat="1" applyFont="1" applyFill="1" applyBorder="1" applyAlignment="1">
      <alignment horizontal="right" vertical="center"/>
    </xf>
    <xf numFmtId="164" fontId="5" fillId="6" borderId="88" xfId="6" quotePrefix="1" applyNumberFormat="1" applyFont="1" applyFill="1" applyBorder="1" applyAlignment="1">
      <alignment horizontal="right" vertical="center"/>
    </xf>
    <xf numFmtId="164" fontId="5" fillId="6" borderId="10" xfId="6" quotePrefix="1" applyNumberFormat="1" applyFont="1" applyFill="1" applyBorder="1" applyAlignment="1">
      <alignment horizontal="right" vertical="center"/>
    </xf>
    <xf numFmtId="164" fontId="23" fillId="6" borderId="17" xfId="6" applyNumberFormat="1" applyFont="1" applyFill="1" applyBorder="1" applyAlignment="1">
      <alignment horizontal="right" vertical="center"/>
    </xf>
    <xf numFmtId="164" fontId="23" fillId="6" borderId="53" xfId="6" applyNumberFormat="1" applyFont="1" applyFill="1" applyBorder="1" applyAlignment="1">
      <alignment horizontal="right" vertical="center"/>
    </xf>
    <xf numFmtId="164" fontId="24" fillId="0" borderId="85" xfId="6" applyNumberFormat="1" applyFont="1" applyFill="1" applyBorder="1" applyAlignment="1">
      <alignment horizontal="right" vertical="center"/>
    </xf>
    <xf numFmtId="164" fontId="24" fillId="0" borderId="126" xfId="6" applyNumberFormat="1" applyFont="1" applyFill="1" applyBorder="1" applyAlignment="1">
      <alignment horizontal="right" vertical="center"/>
    </xf>
    <xf numFmtId="164" fontId="24" fillId="0" borderId="127" xfId="6" applyNumberFormat="1" applyFont="1" applyFill="1" applyBorder="1" applyAlignment="1">
      <alignment horizontal="right" vertical="center"/>
    </xf>
    <xf numFmtId="164" fontId="23" fillId="7" borderId="128" xfId="6" applyNumberFormat="1" applyFont="1" applyFill="1" applyBorder="1" applyAlignment="1">
      <alignment horizontal="right" vertical="center"/>
    </xf>
    <xf numFmtId="11" fontId="4" fillId="11" borderId="2" xfId="2" quotePrefix="1" applyNumberFormat="1" applyFont="1" applyFill="1" applyBorder="1" applyAlignment="1"/>
    <xf numFmtId="11" fontId="4" fillId="11" borderId="3" xfId="2" quotePrefix="1" applyNumberFormat="1" applyFont="1" applyFill="1" applyBorder="1" applyAlignment="1"/>
    <xf numFmtId="164" fontId="3" fillId="11" borderId="0" xfId="1" applyNumberFormat="1" applyFont="1" applyFill="1"/>
    <xf numFmtId="3" fontId="16" fillId="4" borderId="9" xfId="2" quotePrefix="1" applyNumberFormat="1" applyFont="1" applyFill="1" applyBorder="1" applyAlignment="1">
      <alignment horizontal="center" vertical="center" wrapText="1"/>
    </xf>
    <xf numFmtId="0" fontId="3" fillId="0" borderId="0" xfId="6" applyBorder="1"/>
    <xf numFmtId="164" fontId="3" fillId="0" borderId="0" xfId="1" applyNumberFormat="1" applyFont="1" applyBorder="1"/>
    <xf numFmtId="0" fontId="2" fillId="0" borderId="0" xfId="6" applyFont="1"/>
    <xf numFmtId="10" fontId="5" fillId="6" borderId="33" xfId="6" applyNumberFormat="1" applyFont="1" applyFill="1" applyBorder="1" applyAlignment="1">
      <alignment horizontal="right" vertical="center"/>
    </xf>
    <xf numFmtId="10" fontId="23" fillId="6" borderId="26" xfId="6" applyNumberFormat="1" applyFont="1" applyFill="1" applyBorder="1" applyAlignment="1">
      <alignment horizontal="right" vertical="center"/>
    </xf>
    <xf numFmtId="10" fontId="23" fillId="6" borderId="59" xfId="6" applyNumberFormat="1" applyFont="1" applyFill="1" applyBorder="1" applyAlignment="1">
      <alignment horizontal="right" vertical="center"/>
    </xf>
    <xf numFmtId="10" fontId="5" fillId="6" borderId="33" xfId="6" quotePrefix="1" applyNumberFormat="1" applyFont="1" applyFill="1" applyBorder="1" applyAlignment="1">
      <alignment horizontal="right" vertical="center"/>
    </xf>
    <xf numFmtId="10" fontId="21" fillId="6" borderId="26" xfId="6" quotePrefix="1" applyNumberFormat="1" applyFont="1" applyFill="1" applyBorder="1" applyAlignment="1">
      <alignment horizontal="right" vertical="center"/>
    </xf>
    <xf numFmtId="10" fontId="21" fillId="6" borderId="59" xfId="6" quotePrefix="1" applyNumberFormat="1" applyFont="1" applyFill="1" applyBorder="1" applyAlignment="1">
      <alignment horizontal="right" vertical="center"/>
    </xf>
    <xf numFmtId="166" fontId="5" fillId="6" borderId="130" xfId="6" applyNumberFormat="1" applyFont="1" applyFill="1" applyBorder="1" applyAlignment="1">
      <alignment horizontal="right" vertical="center"/>
    </xf>
    <xf numFmtId="166" fontId="4" fillId="0" borderId="131" xfId="6" applyNumberFormat="1" applyFont="1" applyFill="1" applyBorder="1" applyAlignment="1">
      <alignment horizontal="right" vertical="center"/>
    </xf>
    <xf numFmtId="166" fontId="4" fillId="0" borderId="132" xfId="6" applyNumberFormat="1" applyFont="1" applyFill="1" applyBorder="1" applyAlignment="1">
      <alignment horizontal="right" vertical="center"/>
    </xf>
    <xf numFmtId="166" fontId="4" fillId="0" borderId="133" xfId="6" applyNumberFormat="1" applyFont="1" applyFill="1" applyBorder="1" applyAlignment="1">
      <alignment horizontal="right" vertical="center"/>
    </xf>
    <xf numFmtId="164" fontId="23" fillId="7" borderId="19" xfId="6" applyNumberFormat="1" applyFont="1" applyFill="1" applyBorder="1" applyAlignment="1">
      <alignment horizontal="right" vertical="center"/>
    </xf>
    <xf numFmtId="166" fontId="5" fillId="7" borderId="133" xfId="6" applyNumberFormat="1" applyFont="1" applyFill="1" applyBorder="1" applyAlignment="1">
      <alignment horizontal="right" vertical="center"/>
    </xf>
    <xf numFmtId="166" fontId="4" fillId="0" borderId="134" xfId="6" applyNumberFormat="1" applyFont="1" applyFill="1" applyBorder="1" applyAlignment="1">
      <alignment horizontal="right" vertical="center"/>
    </xf>
    <xf numFmtId="166" fontId="5" fillId="7" borderId="129" xfId="6" applyNumberFormat="1" applyFont="1" applyFill="1" applyBorder="1" applyAlignment="1">
      <alignment horizontal="right" vertical="center"/>
    </xf>
    <xf numFmtId="164" fontId="5" fillId="0" borderId="6" xfId="6" quotePrefix="1" applyNumberFormat="1" applyFont="1" applyFill="1" applyBorder="1" applyAlignment="1">
      <alignment horizontal="right" vertical="center"/>
    </xf>
    <xf numFmtId="0" fontId="4" fillId="0" borderId="3" xfId="6" applyNumberFormat="1" applyFont="1" applyFill="1" applyBorder="1" applyAlignment="1">
      <alignment horizontal="center" vertical="center"/>
    </xf>
    <xf numFmtId="0" fontId="34" fillId="0" borderId="0" xfId="6" applyFont="1"/>
    <xf numFmtId="0" fontId="35" fillId="0" borderId="3" xfId="6" quotePrefix="1" applyNumberFormat="1" applyFont="1" applyFill="1" applyBorder="1" applyAlignment="1">
      <alignment horizontal="left" vertical="center"/>
    </xf>
    <xf numFmtId="0" fontId="3" fillId="0" borderId="0" xfId="0" applyFont="1" applyFill="1"/>
    <xf numFmtId="164" fontId="29" fillId="0" borderId="0" xfId="8" applyNumberFormat="1" applyFont="1" applyFill="1" applyAlignment="1">
      <alignment horizontal="center" vertical="center" wrapText="1"/>
    </xf>
    <xf numFmtId="164" fontId="3" fillId="0" borderId="0" xfId="0" applyNumberFormat="1" applyFont="1" applyFill="1"/>
    <xf numFmtId="164" fontId="0" fillId="0" borderId="0" xfId="1" applyNumberFormat="1" applyFont="1" applyFill="1"/>
    <xf numFmtId="164" fontId="0" fillId="0" borderId="0" xfId="0" applyNumberFormat="1" applyFill="1"/>
    <xf numFmtId="0" fontId="3" fillId="9" borderId="0" xfId="0" applyFont="1" applyFill="1"/>
    <xf numFmtId="165" fontId="0" fillId="9" borderId="0" xfId="9" applyNumberFormat="1" applyFont="1" applyFill="1"/>
    <xf numFmtId="0" fontId="2" fillId="0" borderId="0" xfId="6" applyFont="1" applyAlignment="1">
      <alignment wrapText="1"/>
    </xf>
    <xf numFmtId="164" fontId="2" fillId="0" borderId="0" xfId="4" applyNumberFormat="1" applyFont="1" applyAlignment="1">
      <alignment wrapText="1"/>
    </xf>
    <xf numFmtId="165" fontId="5" fillId="2" borderId="0" xfId="9" quotePrefix="1" applyNumberFormat="1" applyFont="1" applyFill="1" applyBorder="1" applyAlignment="1">
      <alignment horizontal="right" vertical="center"/>
    </xf>
    <xf numFmtId="0" fontId="4" fillId="2" borderId="0" xfId="6" quotePrefix="1" applyNumberFormat="1" applyFont="1" applyFill="1" applyBorder="1" applyAlignment="1">
      <alignment horizontal="left" vertical="center"/>
    </xf>
    <xf numFmtId="9" fontId="4" fillId="2" borderId="0" xfId="1" quotePrefix="1" applyFont="1" applyFill="1" applyBorder="1" applyAlignment="1">
      <alignment horizontal="left" vertical="center"/>
    </xf>
    <xf numFmtId="164" fontId="29" fillId="7" borderId="0" xfId="8" applyNumberFormat="1" applyFont="1" applyFill="1" applyAlignment="1">
      <alignment horizontal="center" vertical="center" wrapText="1"/>
    </xf>
    <xf numFmtId="164" fontId="0" fillId="7" borderId="0" xfId="0" applyNumberFormat="1" applyFill="1"/>
    <xf numFmtId="9" fontId="29" fillId="0" borderId="0" xfId="1" applyFont="1" applyFill="1" applyAlignment="1">
      <alignment horizontal="center" vertical="center" wrapText="1"/>
    </xf>
    <xf numFmtId="9" fontId="0" fillId="0" borderId="0" xfId="1" applyFont="1" applyFill="1"/>
    <xf numFmtId="9" fontId="3" fillId="0" borderId="0" xfId="1" applyFont="1" applyFill="1"/>
    <xf numFmtId="49" fontId="0" fillId="0" borderId="135" xfId="0" applyNumberFormat="1" applyBorder="1" applyAlignment="1"/>
    <xf numFmtId="0" fontId="28" fillId="4" borderId="0" xfId="8" quotePrefix="1" applyNumberFormat="1" applyFont="1" applyFill="1" applyAlignment="1">
      <alignment horizontal="center" vertical="center" wrapText="1"/>
    </xf>
    <xf numFmtId="165" fontId="3" fillId="9" borderId="0" xfId="9" applyNumberFormat="1" applyFont="1" applyFill="1"/>
    <xf numFmtId="165" fontId="4" fillId="2" borderId="8" xfId="9" applyNumberFormat="1" applyFont="1" applyFill="1" applyBorder="1" applyAlignment="1">
      <alignment horizontal="right" vertical="center"/>
    </xf>
    <xf numFmtId="43" fontId="5" fillId="2" borderId="0" xfId="9" quotePrefix="1" applyFont="1" applyFill="1" applyBorder="1" applyAlignment="1">
      <alignment horizontal="right" vertical="center"/>
    </xf>
    <xf numFmtId="43" fontId="8" fillId="2" borderId="0" xfId="9" quotePrefix="1" applyFont="1" applyFill="1" applyBorder="1" applyAlignment="1">
      <alignment horizontal="right" vertical="center"/>
    </xf>
    <xf numFmtId="43" fontId="0" fillId="0" borderId="0" xfId="9" applyFont="1"/>
    <xf numFmtId="165" fontId="0" fillId="0" borderId="0" xfId="0" applyNumberFormat="1"/>
    <xf numFmtId="166" fontId="0" fillId="0" borderId="0" xfId="0" applyNumberFormat="1"/>
    <xf numFmtId="165" fontId="0" fillId="0" borderId="0" xfId="9" applyNumberFormat="1" applyFont="1" applyFill="1"/>
    <xf numFmtId="9" fontId="0" fillId="7" borderId="0" xfId="0" applyNumberFormat="1" applyFill="1"/>
    <xf numFmtId="0" fontId="15" fillId="4" borderId="0" xfId="2" applyFont="1" applyFill="1" applyAlignment="1">
      <alignment horizontal="center"/>
    </xf>
    <xf numFmtId="0" fontId="34" fillId="0" borderId="0" xfId="6" applyFont="1" applyAlignment="1">
      <alignment horizontal="left" vertical="center" wrapText="1"/>
    </xf>
    <xf numFmtId="0" fontId="3" fillId="0" borderId="0" xfId="2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2" applyFont="1" applyBorder="1" applyAlignment="1">
      <alignment horizontal="left" vertical="center" wrapText="1"/>
    </xf>
    <xf numFmtId="0" fontId="2" fillId="0" borderId="0" xfId="2" applyNumberFormat="1" applyBorder="1" applyAlignment="1">
      <alignment horizontal="left" vertical="center" wrapText="1"/>
    </xf>
    <xf numFmtId="0" fontId="3" fillId="0" borderId="0" xfId="2" applyNumberFormat="1" applyFont="1" applyBorder="1" applyAlignment="1">
      <alignment horizontal="left" vertical="center" wrapText="1"/>
    </xf>
    <xf numFmtId="0" fontId="3" fillId="0" borderId="0" xfId="2" applyFont="1" applyBorder="1" applyAlignment="1">
      <alignment horizontal="left"/>
    </xf>
    <xf numFmtId="0" fontId="3" fillId="0" borderId="0" xfId="2" applyFont="1" applyBorder="1" applyAlignment="1">
      <alignment horizontal="left" vertical="center"/>
    </xf>
    <xf numFmtId="0" fontId="31" fillId="0" borderId="0" xfId="0" applyFont="1" applyFill="1" applyAlignment="1">
      <alignment horizontal="center" vertical="center" wrapText="1"/>
    </xf>
    <xf numFmtId="49" fontId="5" fillId="3" borderId="2" xfId="6" applyNumberFormat="1" applyFont="1" applyFill="1" applyBorder="1" applyAlignment="1">
      <alignment horizontal="center" vertical="center"/>
    </xf>
    <xf numFmtId="49" fontId="5" fillId="3" borderId="3" xfId="6" quotePrefix="1" applyNumberFormat="1" applyFont="1" applyFill="1" applyBorder="1" applyAlignment="1">
      <alignment horizontal="center" vertical="center"/>
    </xf>
    <xf numFmtId="49" fontId="5" fillId="3" borderId="27" xfId="6" applyNumberFormat="1" applyFont="1" applyFill="1" applyBorder="1" applyAlignment="1">
      <alignment horizontal="center" vertical="center"/>
    </xf>
    <xf numFmtId="49" fontId="5" fillId="3" borderId="28" xfId="6" quotePrefix="1" applyNumberFormat="1" applyFont="1" applyFill="1" applyBorder="1" applyAlignment="1">
      <alignment horizontal="center" vertical="center"/>
    </xf>
    <xf numFmtId="164" fontId="20" fillId="5" borderId="84" xfId="0" applyNumberFormat="1" applyFont="1" applyFill="1" applyBorder="1" applyAlignment="1">
      <alignment horizontal="center"/>
    </xf>
    <xf numFmtId="164" fontId="20" fillId="5" borderId="82" xfId="0" applyNumberFormat="1" applyFont="1" applyFill="1" applyBorder="1" applyAlignment="1">
      <alignment horizontal="center"/>
    </xf>
    <xf numFmtId="164" fontId="20" fillId="5" borderId="87" xfId="0" applyNumberFormat="1" applyFont="1" applyFill="1" applyBorder="1" applyAlignment="1">
      <alignment horizontal="center"/>
    </xf>
    <xf numFmtId="164" fontId="20" fillId="5" borderId="57" xfId="0" applyNumberFormat="1" applyFont="1" applyFill="1" applyBorder="1" applyAlignment="1">
      <alignment horizontal="center"/>
    </xf>
    <xf numFmtId="164" fontId="20" fillId="5" borderId="28" xfId="0" applyNumberFormat="1" applyFont="1" applyFill="1" applyBorder="1" applyAlignment="1">
      <alignment horizontal="center"/>
    </xf>
    <xf numFmtId="164" fontId="20" fillId="5" borderId="58" xfId="0" applyNumberFormat="1" applyFont="1" applyFill="1" applyBorder="1" applyAlignment="1">
      <alignment horizontal="center"/>
    </xf>
    <xf numFmtId="49" fontId="18" fillId="5" borderId="8" xfId="6" applyNumberFormat="1" applyFont="1" applyFill="1" applyBorder="1" applyAlignment="1">
      <alignment horizontal="left" vertical="center"/>
    </xf>
    <xf numFmtId="49" fontId="4" fillId="2" borderId="24" xfId="6" applyNumberFormat="1" applyFont="1" applyFill="1" applyBorder="1" applyAlignment="1">
      <alignment horizontal="left" vertical="center"/>
    </xf>
    <xf numFmtId="49" fontId="4" fillId="2" borderId="12" xfId="6" applyNumberFormat="1" applyFont="1" applyFill="1" applyBorder="1" applyAlignment="1">
      <alignment horizontal="left" vertical="center"/>
    </xf>
    <xf numFmtId="49" fontId="4" fillId="2" borderId="2" xfId="6" applyNumberFormat="1" applyFont="1" applyFill="1" applyBorder="1" applyAlignment="1">
      <alignment horizontal="left" vertical="center"/>
    </xf>
    <xf numFmtId="49" fontId="4" fillId="2" borderId="3" xfId="6" applyNumberFormat="1" applyFont="1" applyFill="1" applyBorder="1" applyAlignment="1">
      <alignment horizontal="left" vertical="center"/>
    </xf>
    <xf numFmtId="49" fontId="4" fillId="2" borderId="27" xfId="6" applyNumberFormat="1" applyFont="1" applyFill="1" applyBorder="1" applyAlignment="1">
      <alignment horizontal="left" vertical="center"/>
    </xf>
    <xf numFmtId="49" fontId="4" fillId="2" borderId="28" xfId="6" applyNumberFormat="1" applyFont="1" applyFill="1" applyBorder="1" applyAlignment="1">
      <alignment horizontal="left" vertical="center"/>
    </xf>
    <xf numFmtId="49" fontId="4" fillId="5" borderId="27" xfId="6" applyNumberFormat="1" applyFont="1" applyFill="1" applyBorder="1" applyAlignment="1">
      <alignment horizontal="left" vertical="center"/>
    </xf>
    <xf numFmtId="49" fontId="4" fillId="5" borderId="28" xfId="6" applyNumberFormat="1" applyFont="1" applyFill="1" applyBorder="1" applyAlignment="1">
      <alignment horizontal="left" vertical="center"/>
    </xf>
    <xf numFmtId="164" fontId="20" fillId="2" borderId="20" xfId="0" applyNumberFormat="1" applyFont="1" applyFill="1" applyBorder="1" applyAlignment="1">
      <alignment horizontal="center" vertical="center" wrapText="1"/>
    </xf>
    <xf numFmtId="164" fontId="20" fillId="2" borderId="11" xfId="0" applyNumberFormat="1" applyFont="1" applyFill="1" applyBorder="1" applyAlignment="1">
      <alignment horizontal="center" vertical="center" wrapText="1"/>
    </xf>
    <xf numFmtId="164" fontId="20" fillId="2" borderId="70" xfId="0" applyNumberFormat="1" applyFont="1" applyFill="1" applyBorder="1" applyAlignment="1">
      <alignment horizontal="center" vertical="center" wrapText="1"/>
    </xf>
    <xf numFmtId="164" fontId="20" fillId="2" borderId="21" xfId="0" applyNumberFormat="1" applyFont="1" applyFill="1" applyBorder="1" applyAlignment="1">
      <alignment horizontal="center" vertical="center" wrapText="1"/>
    </xf>
    <xf numFmtId="164" fontId="20" fillId="2" borderId="0" xfId="0" applyNumberFormat="1" applyFont="1" applyFill="1" applyBorder="1" applyAlignment="1">
      <alignment horizontal="center" vertical="center" wrapText="1"/>
    </xf>
    <xf numFmtId="164" fontId="20" fillId="2" borderId="71" xfId="0" applyNumberFormat="1" applyFont="1" applyFill="1" applyBorder="1" applyAlignment="1">
      <alignment horizontal="center" vertical="center" wrapText="1"/>
    </xf>
    <xf numFmtId="164" fontId="20" fillId="2" borderId="19" xfId="0" applyNumberFormat="1" applyFont="1" applyFill="1" applyBorder="1" applyAlignment="1">
      <alignment horizontal="center" vertical="center" wrapText="1"/>
    </xf>
    <xf numFmtId="164" fontId="20" fillId="2" borderId="8" xfId="0" applyNumberFormat="1" applyFont="1" applyFill="1" applyBorder="1" applyAlignment="1">
      <alignment horizontal="center" vertical="center" wrapText="1"/>
    </xf>
    <xf numFmtId="164" fontId="20" fillId="2" borderId="45" xfId="0" applyNumberFormat="1" applyFont="1" applyFill="1" applyBorder="1" applyAlignment="1">
      <alignment horizontal="center" vertical="center" wrapText="1"/>
    </xf>
    <xf numFmtId="49" fontId="5" fillId="7" borderId="2" xfId="6" applyNumberFormat="1" applyFont="1" applyFill="1" applyBorder="1" applyAlignment="1">
      <alignment horizontal="center" vertical="center"/>
    </xf>
    <xf numFmtId="49" fontId="5" fillId="7" borderId="3" xfId="6" quotePrefix="1" applyNumberFormat="1" applyFont="1" applyFill="1" applyBorder="1" applyAlignment="1">
      <alignment horizontal="center" vertical="center"/>
    </xf>
    <xf numFmtId="164" fontId="16" fillId="4" borderId="20" xfId="2" applyNumberFormat="1" applyFont="1" applyFill="1" applyBorder="1" applyAlignment="1">
      <alignment horizontal="center" vertical="center" wrapText="1"/>
    </xf>
    <xf numFmtId="164" fontId="16" fillId="4" borderId="11" xfId="2" applyNumberFormat="1" applyFont="1" applyFill="1" applyBorder="1" applyAlignment="1">
      <alignment horizontal="center" vertical="center" wrapText="1"/>
    </xf>
    <xf numFmtId="164" fontId="16" fillId="4" borderId="70" xfId="2" applyNumberFormat="1" applyFont="1" applyFill="1" applyBorder="1" applyAlignment="1">
      <alignment horizontal="center" vertical="center" wrapText="1"/>
    </xf>
    <xf numFmtId="49" fontId="16" fillId="4" borderId="1" xfId="2" applyNumberFormat="1" applyFont="1" applyFill="1" applyBorder="1" applyAlignment="1">
      <alignment horizontal="center" vertical="center"/>
    </xf>
    <xf numFmtId="49" fontId="16" fillId="4" borderId="11" xfId="2" applyNumberFormat="1" applyFont="1" applyFill="1" applyBorder="1" applyAlignment="1">
      <alignment horizontal="center" vertical="center"/>
    </xf>
    <xf numFmtId="49" fontId="16" fillId="4" borderId="75" xfId="2" applyNumberFormat="1" applyFont="1" applyFill="1" applyBorder="1" applyAlignment="1">
      <alignment horizontal="center" vertical="center"/>
    </xf>
    <xf numFmtId="49" fontId="16" fillId="4" borderId="8" xfId="2" applyNumberFormat="1" applyFont="1" applyFill="1" applyBorder="1" applyAlignment="1">
      <alignment horizontal="center" vertical="center"/>
    </xf>
    <xf numFmtId="49" fontId="18" fillId="5" borderId="11" xfId="2" applyNumberFormat="1" applyFont="1" applyFill="1" applyBorder="1" applyAlignment="1">
      <alignment horizontal="left" vertical="center"/>
    </xf>
    <xf numFmtId="49" fontId="4" fillId="5" borderId="24" xfId="6" applyNumberFormat="1" applyFont="1" applyFill="1" applyBorder="1" applyAlignment="1">
      <alignment horizontal="left" vertical="center"/>
    </xf>
    <xf numFmtId="49" fontId="4" fillId="5" borderId="12" xfId="6" applyNumberFormat="1" applyFont="1" applyFill="1" applyBorder="1" applyAlignment="1">
      <alignment horizontal="left" vertical="center"/>
    </xf>
    <xf numFmtId="0" fontId="31" fillId="0" borderId="0" xfId="0" applyFont="1" applyFill="1" applyAlignment="1">
      <alignment horizontal="center" vertical="center"/>
    </xf>
    <xf numFmtId="49" fontId="18" fillId="5" borderId="8" xfId="0" applyNumberFormat="1" applyFont="1" applyFill="1" applyBorder="1" applyAlignment="1">
      <alignment horizontal="left" vertical="center"/>
    </xf>
    <xf numFmtId="164" fontId="16" fillId="4" borderId="61" xfId="4" applyNumberFormat="1" applyFont="1" applyFill="1" applyBorder="1" applyAlignment="1">
      <alignment horizontal="center" vertical="center" wrapText="1"/>
    </xf>
    <xf numFmtId="164" fontId="16" fillId="4" borderId="62" xfId="4" applyNumberFormat="1" applyFont="1" applyFill="1" applyBorder="1" applyAlignment="1">
      <alignment horizontal="center" vertical="center" wrapText="1"/>
    </xf>
    <xf numFmtId="49" fontId="16" fillId="4" borderId="11" xfId="0" applyNumberFormat="1" applyFont="1" applyFill="1" applyBorder="1" applyAlignment="1">
      <alignment horizontal="center" vertical="center"/>
    </xf>
    <xf numFmtId="49" fontId="16" fillId="4" borderId="8" xfId="0" applyNumberFormat="1" applyFont="1" applyFill="1" applyBorder="1" applyAlignment="1">
      <alignment horizontal="center" vertical="center"/>
    </xf>
    <xf numFmtId="164" fontId="16" fillId="4" borderId="64" xfId="4" applyNumberFormat="1" applyFont="1" applyFill="1" applyBorder="1" applyAlignment="1">
      <alignment horizontal="center" vertical="center" wrapText="1"/>
    </xf>
    <xf numFmtId="164" fontId="16" fillId="4" borderId="65" xfId="4" applyNumberFormat="1" applyFont="1" applyFill="1" applyBorder="1" applyAlignment="1">
      <alignment horizontal="center" vertical="center" wrapText="1"/>
    </xf>
    <xf numFmtId="164" fontId="16" fillId="4" borderId="15" xfId="4" applyNumberFormat="1" applyFont="1" applyFill="1" applyBorder="1" applyAlignment="1">
      <alignment horizontal="center" vertical="center" wrapText="1"/>
    </xf>
    <xf numFmtId="164" fontId="16" fillId="4" borderId="9" xfId="4" applyNumberFormat="1" applyFont="1" applyFill="1" applyBorder="1" applyAlignment="1">
      <alignment horizontal="center" vertical="center" wrapText="1"/>
    </xf>
    <xf numFmtId="164" fontId="16" fillId="4" borderId="15" xfId="2" applyNumberFormat="1" applyFont="1" applyFill="1" applyBorder="1" applyAlignment="1">
      <alignment horizontal="center" vertical="center" wrapText="1"/>
    </xf>
    <xf numFmtId="164" fontId="16" fillId="4" borderId="91" xfId="2" applyNumberFormat="1" applyFont="1" applyFill="1" applyBorder="1" applyAlignment="1">
      <alignment horizontal="center" vertical="center" wrapText="1"/>
    </xf>
    <xf numFmtId="164" fontId="16" fillId="4" borderId="3" xfId="2" applyNumberFormat="1" applyFont="1" applyFill="1" applyBorder="1" applyAlignment="1">
      <alignment horizontal="center" vertical="center" wrapText="1"/>
    </xf>
    <xf numFmtId="164" fontId="16" fillId="4" borderId="73" xfId="2" applyNumberFormat="1" applyFont="1" applyFill="1" applyBorder="1" applyAlignment="1">
      <alignment horizontal="center" vertical="center" wrapText="1"/>
    </xf>
    <xf numFmtId="49" fontId="16" fillId="4" borderId="12" xfId="2" quotePrefix="1" applyNumberFormat="1" applyFont="1" applyFill="1" applyBorder="1" applyAlignment="1">
      <alignment horizontal="center" vertical="center" wrapText="1"/>
    </xf>
    <xf numFmtId="49" fontId="16" fillId="4" borderId="56" xfId="2" quotePrefix="1" applyNumberFormat="1" applyFont="1" applyFill="1" applyBorder="1" applyAlignment="1">
      <alignment horizontal="center" vertical="center" wrapText="1"/>
    </xf>
    <xf numFmtId="3" fontId="16" fillId="4" borderId="92" xfId="2" applyNumberFormat="1" applyFont="1" applyFill="1" applyBorder="1" applyAlignment="1">
      <alignment horizontal="center" vertical="center" wrapText="1"/>
    </xf>
    <xf numFmtId="3" fontId="16" fillId="4" borderId="91" xfId="2" applyNumberFormat="1" applyFont="1" applyFill="1" applyBorder="1" applyAlignment="1">
      <alignment horizontal="center" vertical="center" wrapText="1"/>
    </xf>
    <xf numFmtId="49" fontId="16" fillId="4" borderId="24" xfId="2" applyNumberFormat="1" applyFont="1" applyFill="1" applyBorder="1" applyAlignment="1">
      <alignment horizontal="center" vertical="center"/>
    </xf>
    <xf numFmtId="49" fontId="16" fillId="4" borderId="12" xfId="2" applyNumberFormat="1" applyFont="1" applyFill="1" applyBorder="1" applyAlignment="1">
      <alignment horizontal="center" vertical="center"/>
    </xf>
    <xf numFmtId="49" fontId="16" fillId="4" borderId="2" xfId="2" applyNumberFormat="1" applyFont="1" applyFill="1" applyBorder="1" applyAlignment="1">
      <alignment horizontal="center" vertical="center"/>
    </xf>
    <xf numFmtId="49" fontId="16" fillId="4" borderId="3" xfId="2" applyNumberFormat="1" applyFont="1" applyFill="1" applyBorder="1" applyAlignment="1">
      <alignment horizontal="center" vertical="center"/>
    </xf>
    <xf numFmtId="49" fontId="16" fillId="4" borderId="27" xfId="2" applyNumberFormat="1" applyFont="1" applyFill="1" applyBorder="1" applyAlignment="1">
      <alignment horizontal="center" vertical="center"/>
    </xf>
    <xf numFmtId="49" fontId="16" fillId="4" borderId="28" xfId="2" applyNumberFormat="1" applyFont="1" applyFill="1" applyBorder="1" applyAlignment="1">
      <alignment horizontal="center" vertical="center"/>
    </xf>
    <xf numFmtId="49" fontId="0" fillId="0" borderId="135" xfId="0" applyNumberFormat="1" applyBorder="1" applyAlignment="1">
      <alignment horizontal="center" vertical="center"/>
    </xf>
    <xf numFmtId="0" fontId="39" fillId="0" borderId="91" xfId="0" applyFont="1" applyFill="1" applyBorder="1" applyAlignment="1">
      <alignment horizontal="center" vertical="top" wrapText="1"/>
    </xf>
    <xf numFmtId="0" fontId="39" fillId="0" borderId="66" xfId="0" applyFont="1" applyFill="1" applyBorder="1" applyAlignment="1">
      <alignment horizontal="center" vertical="top" wrapText="1"/>
    </xf>
    <xf numFmtId="0" fontId="39" fillId="0" borderId="72" xfId="0" applyFont="1" applyFill="1" applyBorder="1" applyAlignment="1">
      <alignment horizontal="center" vertical="top" wrapText="1"/>
    </xf>
    <xf numFmtId="0" fontId="15" fillId="4" borderId="0" xfId="2" applyFont="1" applyFill="1" applyAlignment="1">
      <alignment horizontal="center" wrapText="1"/>
    </xf>
    <xf numFmtId="0" fontId="0" fillId="0" borderId="0" xfId="0" applyFont="1" applyAlignment="1">
      <alignment horizontal="left" vertical="top" wrapText="1"/>
    </xf>
    <xf numFmtId="164" fontId="16" fillId="4" borderId="12" xfId="2" applyNumberFormat="1" applyFont="1" applyFill="1" applyBorder="1" applyAlignment="1">
      <alignment horizontal="center" vertical="center" wrapText="1"/>
    </xf>
    <xf numFmtId="164" fontId="16" fillId="4" borderId="56" xfId="2" applyNumberFormat="1" applyFont="1" applyFill="1" applyBorder="1" applyAlignment="1">
      <alignment horizontal="center" vertical="center" wrapText="1"/>
    </xf>
    <xf numFmtId="3" fontId="16" fillId="4" borderId="15" xfId="2" applyNumberFormat="1" applyFont="1" applyFill="1" applyBorder="1" applyAlignment="1">
      <alignment horizontal="center" vertical="center" wrapText="1"/>
    </xf>
    <xf numFmtId="3" fontId="16" fillId="4" borderId="11" xfId="2" applyNumberFormat="1" applyFont="1" applyFill="1" applyBorder="1" applyAlignment="1">
      <alignment horizontal="center" vertical="center" wrapText="1"/>
    </xf>
    <xf numFmtId="3" fontId="16" fillId="4" borderId="70" xfId="2" applyNumberFormat="1" applyFont="1" applyFill="1" applyBorder="1" applyAlignment="1">
      <alignment horizontal="center" vertical="center" wrapText="1"/>
    </xf>
    <xf numFmtId="49" fontId="4" fillId="5" borderId="102" xfId="6" applyNumberFormat="1" applyFont="1" applyFill="1" applyBorder="1" applyAlignment="1">
      <alignment horizontal="left" vertical="center"/>
    </xf>
    <xf numFmtId="49" fontId="4" fillId="5" borderId="82" xfId="6" applyNumberFormat="1" applyFont="1" applyFill="1" applyBorder="1" applyAlignment="1">
      <alignment horizontal="left" vertical="center"/>
    </xf>
    <xf numFmtId="49" fontId="5" fillId="3" borderId="7" xfId="6" applyNumberFormat="1" applyFont="1" applyFill="1" applyBorder="1" applyAlignment="1">
      <alignment horizontal="center" vertical="center"/>
    </xf>
    <xf numFmtId="49" fontId="5" fillId="3" borderId="4" xfId="6" quotePrefix="1" applyNumberFormat="1" applyFont="1" applyFill="1" applyBorder="1" applyAlignment="1">
      <alignment horizontal="center" vertical="center"/>
    </xf>
    <xf numFmtId="3" fontId="16" fillId="4" borderId="1" xfId="2" applyNumberFormat="1" applyFont="1" applyFill="1" applyBorder="1" applyAlignment="1">
      <alignment horizontal="center" vertical="center" wrapText="1"/>
    </xf>
    <xf numFmtId="49" fontId="16" fillId="4" borderId="108" xfId="2" applyNumberFormat="1" applyFont="1" applyFill="1" applyBorder="1" applyAlignment="1">
      <alignment horizontal="center" vertical="center"/>
    </xf>
    <xf numFmtId="49" fontId="16" fillId="4" borderId="0" xfId="2" applyNumberFormat="1" applyFont="1" applyFill="1" applyBorder="1" applyAlignment="1">
      <alignment horizontal="center" vertical="center"/>
    </xf>
    <xf numFmtId="3" fontId="16" fillId="4" borderId="93" xfId="2" applyNumberFormat="1" applyFont="1" applyFill="1" applyBorder="1" applyAlignment="1">
      <alignment horizontal="center" vertical="center" wrapText="1"/>
    </xf>
    <xf numFmtId="3" fontId="16" fillId="4" borderId="0" xfId="2" applyNumberFormat="1" applyFont="1" applyFill="1" applyBorder="1" applyAlignment="1">
      <alignment horizontal="center" vertical="center" wrapText="1"/>
    </xf>
    <xf numFmtId="3" fontId="16" fillId="4" borderId="71" xfId="2" applyNumberFormat="1" applyFont="1" applyFill="1" applyBorder="1" applyAlignment="1">
      <alignment horizontal="center" vertical="center" wrapText="1"/>
    </xf>
    <xf numFmtId="3" fontId="16" fillId="4" borderId="108" xfId="2" applyNumberFormat="1" applyFont="1" applyFill="1" applyBorder="1" applyAlignment="1">
      <alignment horizontal="center" vertical="center" wrapText="1"/>
    </xf>
    <xf numFmtId="0" fontId="28" fillId="4" borderId="0" xfId="8" quotePrefix="1" applyNumberFormat="1" applyFont="1" applyFill="1" applyAlignment="1">
      <alignment horizontal="center" vertical="center" wrapText="1"/>
    </xf>
    <xf numFmtId="49" fontId="0" fillId="0" borderId="135" xfId="0" applyNumberFormat="1" applyBorder="1" applyAlignment="1">
      <alignment horizontal="center"/>
    </xf>
    <xf numFmtId="49" fontId="0" fillId="0" borderId="135" xfId="0" applyNumberFormat="1" applyBorder="1" applyAlignment="1">
      <alignment horizontal="center" wrapText="1"/>
    </xf>
  </cellXfs>
  <cellStyles count="10">
    <cellStyle name="Euro" xfId="3"/>
    <cellStyle name="Milliers" xfId="9" builtinId="3"/>
    <cellStyle name="Milliers 2" xfId="7"/>
    <cellStyle name="Milliers 3" xfId="5"/>
    <cellStyle name="Normal" xfId="0" builtinId="0"/>
    <cellStyle name="Normal 2" xfId="6"/>
    <cellStyle name="Normal 3" xfId="2"/>
    <cellStyle name="Normal_Feuil1" xfId="8"/>
    <cellStyle name="Pourcentage" xfId="1" builtinId="5"/>
    <cellStyle name="Pourcentage 2" xfId="4"/>
  </cellStyles>
  <dxfs count="0"/>
  <tableStyles count="0" defaultTableStyle="TableStyleMedium2" defaultPivotStyle="PivotStyleLight16"/>
  <colors>
    <mruColors>
      <color rgb="FF990033"/>
      <color rgb="FF2E002E"/>
      <color rgb="FF500050"/>
      <color rgb="FF0000FF"/>
      <color rgb="FF990099"/>
      <color rgb="FFED7D31"/>
      <color rgb="FF0066FF"/>
      <color rgb="FFB8CCE4"/>
      <color rgb="FF77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1.xml"/><Relationship Id="rId18" Type="http://schemas.openxmlformats.org/officeDocument/2006/relationships/worksheet" Target="worksheets/sheet15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hartsheet" Target="chartsheets/sheet5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0.xml"/><Relationship Id="rId17" Type="http://schemas.openxmlformats.org/officeDocument/2006/relationships/chartsheet" Target="chartsheets/sheet3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4.xml"/><Relationship Id="rId20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chartsheet" Target="chartsheets/sheet2.xml"/><Relationship Id="rId24" Type="http://schemas.openxmlformats.org/officeDocument/2006/relationships/theme" Target="theme/theme1.xml"/><Relationship Id="rId5" Type="http://schemas.openxmlformats.org/officeDocument/2006/relationships/chartsheet" Target="chartsheets/sheet1.xml"/><Relationship Id="rId15" Type="http://schemas.openxmlformats.org/officeDocument/2006/relationships/worksheet" Target="worksheets/sheet13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9.xml"/><Relationship Id="rId19" Type="http://schemas.openxmlformats.org/officeDocument/2006/relationships/chartsheet" Target="chartsheets/sheet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2.xml"/><Relationship Id="rId22" Type="http://schemas.openxmlformats.org/officeDocument/2006/relationships/worksheet" Target="worksheets/sheet17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696815034772726E-2"/>
          <c:y val="4.6114764512675044E-2"/>
          <c:w val="0.91897739417064028"/>
          <c:h val="0.7449033810617877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donnes_Graph1!$F$2</c:f>
              <c:strCache>
                <c:ptCount val="1"/>
                <c:pt idx="0">
                  <c:v>Taux de chirurgie ambulatoire  2016</c:v>
                </c:pt>
              </c:strCache>
            </c:strRef>
          </c:tx>
          <c:spPr>
            <a:solidFill>
              <a:srgbClr val="77933C"/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2"/>
            <c:invertIfNegative val="0"/>
            <c:bubble3D val="0"/>
          </c:dPt>
          <c:dPt>
            <c:idx val="4"/>
            <c:invertIfNegative val="0"/>
            <c:bubble3D val="0"/>
            <c:spPr>
              <a:solidFill>
                <a:srgbClr val="0066FF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5"/>
            <c:invertIfNegative val="0"/>
            <c:bubble3D val="0"/>
            <c:spPr>
              <a:solidFill>
                <a:srgbClr val="B8CCE4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dPt>
            <c:idx val="14"/>
            <c:invertIfNegative val="0"/>
            <c:bubble3D val="0"/>
            <c:spPr>
              <a:solidFill>
                <a:srgbClr val="0066FF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15"/>
            <c:invertIfNegative val="0"/>
            <c:bubble3D val="0"/>
            <c:spPr>
              <a:solidFill>
                <a:srgbClr val="0066FF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16"/>
            <c:invertIfNegative val="0"/>
            <c:bubble3D val="0"/>
            <c:spPr>
              <a:solidFill>
                <a:srgbClr val="B8CCE4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17"/>
            <c:invertIfNegative val="0"/>
            <c:bubble3D val="0"/>
            <c:spPr>
              <a:solidFill>
                <a:srgbClr val="0066FF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18"/>
            <c:invertIfNegative val="0"/>
            <c:bubble3D val="0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19"/>
            <c:invertIfNegative val="0"/>
            <c:bubble3D val="0"/>
          </c:dPt>
          <c:dPt>
            <c:idx val="20"/>
            <c:invertIfNegative val="0"/>
            <c:bubble3D val="0"/>
          </c:dPt>
          <c:dPt>
            <c:idx val="21"/>
            <c:invertIfNegative val="0"/>
            <c:bubble3D val="0"/>
          </c:dPt>
          <c:dPt>
            <c:idx val="22"/>
            <c:invertIfNegative val="0"/>
            <c:bubble3D val="0"/>
          </c:dPt>
          <c:dPt>
            <c:idx val="23"/>
            <c:invertIfNegative val="0"/>
            <c:bubble3D val="0"/>
            <c:spPr>
              <a:solidFill>
                <a:srgbClr val="0066FF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24"/>
            <c:invertIfNegative val="0"/>
            <c:bubble3D val="0"/>
            <c:spPr>
              <a:solidFill>
                <a:srgbClr val="0066FF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25"/>
            <c:invertIfNegative val="0"/>
            <c:bubble3D val="0"/>
            <c:spPr>
              <a:solidFill>
                <a:srgbClr val="990099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26"/>
            <c:invertIfNegative val="0"/>
            <c:bubble3D val="0"/>
            <c:spPr>
              <a:solidFill>
                <a:srgbClr val="0066FF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27"/>
            <c:invertIfNegative val="0"/>
            <c:bubble3D val="0"/>
            <c:spPr>
              <a:solidFill>
                <a:srgbClr val="990099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28"/>
            <c:invertIfNegative val="0"/>
            <c:bubble3D val="0"/>
            <c:spPr>
              <a:solidFill>
                <a:srgbClr val="B8CCE4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29"/>
            <c:invertIfNegative val="0"/>
            <c:bubble3D val="0"/>
            <c:spPr>
              <a:solidFill>
                <a:srgbClr val="0066FF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30"/>
            <c:invertIfNegative val="0"/>
            <c:bubble3D val="0"/>
            <c:spPr>
              <a:solidFill>
                <a:srgbClr val="990099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31"/>
            <c:invertIfNegative val="0"/>
            <c:bubble3D val="0"/>
            <c:spPr>
              <a:solidFill>
                <a:srgbClr val="990099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32"/>
            <c:invertIfNegative val="0"/>
            <c:bubble3D val="0"/>
            <c:spPr>
              <a:solidFill>
                <a:srgbClr val="990099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33"/>
            <c:invertIfNegative val="0"/>
            <c:bubble3D val="0"/>
            <c:spPr>
              <a:solidFill>
                <a:srgbClr val="0066FF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34"/>
            <c:invertIfNegative val="0"/>
            <c:bubble3D val="0"/>
            <c:spPr>
              <a:solidFill>
                <a:srgbClr val="990099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35"/>
            <c:invertIfNegative val="0"/>
            <c:bubble3D val="0"/>
            <c:spPr>
              <a:solidFill>
                <a:srgbClr val="500050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36"/>
            <c:invertIfNegative val="0"/>
            <c:bubble3D val="0"/>
            <c:spPr>
              <a:solidFill>
                <a:srgbClr val="500050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37"/>
            <c:invertIfNegative val="0"/>
            <c:bubble3D val="0"/>
            <c:spPr>
              <a:solidFill>
                <a:srgbClr val="0066FF"/>
              </a:solidFill>
              <a:ln>
                <a:solidFill>
                  <a:sysClr val="windowText" lastClr="000000"/>
                </a:solidFill>
              </a:ln>
            </c:spPr>
          </c:dPt>
          <c:cat>
            <c:strRef>
              <c:f>donnes_Graph1!$C$3:$C$40</c:f>
              <c:strCache>
                <c:ptCount val="38"/>
                <c:pt idx="0">
                  <c:v>Clinique St MICHEL - Ste ANNE</c:v>
                </c:pt>
                <c:pt idx="1">
                  <c:v>Polyclinique ST-LAURENT</c:v>
                </c:pt>
                <c:pt idx="2">
                  <c:v>C.M.C. BAIE de MORLAIX </c:v>
                </c:pt>
                <c:pt idx="3">
                  <c:v>Clinique PASTEUR LANROZE</c:v>
                </c:pt>
                <c:pt idx="4">
                  <c:v>C.H. de GUINGAMP</c:v>
                </c:pt>
                <c:pt idx="5">
                  <c:v>CRLCC E. Marquis</c:v>
                </c:pt>
                <c:pt idx="6">
                  <c:v>HP SEVIGNE</c:v>
                </c:pt>
                <c:pt idx="7">
                  <c:v>Polyclinique DE PONTIVY</c:v>
                </c:pt>
                <c:pt idx="8">
                  <c:v>Clinique du TER</c:v>
                </c:pt>
                <c:pt idx="9">
                  <c:v>Polyclinique PAYS DE RANCE</c:v>
                </c:pt>
                <c:pt idx="10">
                  <c:v>Clinique de la COTE d'EMERAUDE</c:v>
                </c:pt>
                <c:pt idx="11">
                  <c:v>HÔPITAL PRIVÉ DES COTES D'ARMOR</c:v>
                </c:pt>
                <c:pt idx="12">
                  <c:v>Clinique OCEANE</c:v>
                </c:pt>
                <c:pt idx="13">
                  <c:v>Polyclinique du TREGOR </c:v>
                </c:pt>
                <c:pt idx="14">
                  <c:v>C.H. de REDON</c:v>
                </c:pt>
                <c:pt idx="15">
                  <c:v>C.H. de DINAN</c:v>
                </c:pt>
                <c:pt idx="16">
                  <c:v>Clinique la SAGESSE</c:v>
                </c:pt>
                <c:pt idx="17">
                  <c:v>C.H. de PLOERMEL</c:v>
                </c:pt>
                <c:pt idx="18">
                  <c:v>Hôpital Inter Armées</c:v>
                </c:pt>
                <c:pt idx="19">
                  <c:v>CHP St-GREGOIRE</c:v>
                </c:pt>
                <c:pt idx="20">
                  <c:v>Polyclinique QUIMPER SUD</c:v>
                </c:pt>
                <c:pt idx="21">
                  <c:v>Polyclinique KERAUDREN </c:v>
                </c:pt>
                <c:pt idx="22">
                  <c:v>CLINIQUE du GRAND LARGE</c:v>
                </c:pt>
                <c:pt idx="23">
                  <c:v>C.H. de MORLAIX</c:v>
                </c:pt>
                <c:pt idx="24">
                  <c:v>C.H. de VITRE</c:v>
                </c:pt>
                <c:pt idx="25">
                  <c:v>C.H.B.S. LORIENT</c:v>
                </c:pt>
                <c:pt idx="26">
                  <c:v>C.H. de LANDERNEAU</c:v>
                </c:pt>
                <c:pt idx="27">
                  <c:v>CH CENTRE BRETAGNE</c:v>
                </c:pt>
                <c:pt idx="28">
                  <c:v>Clinique de la PORTE de l'ORIENT</c:v>
                </c:pt>
                <c:pt idx="29">
                  <c:v>C.H. de FOUGERES</c:v>
                </c:pt>
                <c:pt idx="30">
                  <c:v>C.H.I.C. QUIMPER</c:v>
                </c:pt>
                <c:pt idx="31">
                  <c:v>C.H. de SAINT-BRIEUC</c:v>
                </c:pt>
                <c:pt idx="32">
                  <c:v>C.H. de ST MALO</c:v>
                </c:pt>
                <c:pt idx="33">
                  <c:v>C.H. de LANNION</c:v>
                </c:pt>
                <c:pt idx="34">
                  <c:v>C.H.B.A. VANNES</c:v>
                </c:pt>
                <c:pt idx="35">
                  <c:v>C.H.U. de RENNES</c:v>
                </c:pt>
                <c:pt idx="36">
                  <c:v>C.H.U. de BREST</c:v>
                </c:pt>
                <c:pt idx="37">
                  <c:v>C.H. de DOUARNENEZ</c:v>
                </c:pt>
              </c:strCache>
            </c:strRef>
          </c:cat>
          <c:val>
            <c:numRef>
              <c:f>donnes_Graph1!$F$3:$F$40</c:f>
              <c:numCache>
                <c:formatCode>0%</c:formatCode>
                <c:ptCount val="38"/>
                <c:pt idx="0">
                  <c:v>0.69013069877534217</c:v>
                </c:pt>
                <c:pt idx="1">
                  <c:v>0.67791462797367974</c:v>
                </c:pt>
                <c:pt idx="2">
                  <c:v>0.67335876330054201</c:v>
                </c:pt>
                <c:pt idx="3">
                  <c:v>0.66843082636954498</c:v>
                </c:pt>
                <c:pt idx="4">
                  <c:v>0.66543948458352509</c:v>
                </c:pt>
                <c:pt idx="5">
                  <c:v>0.65971860343929134</c:v>
                </c:pt>
                <c:pt idx="6">
                  <c:v>0.65617369497789213</c:v>
                </c:pt>
                <c:pt idx="7">
                  <c:v>0.63578861456845537</c:v>
                </c:pt>
                <c:pt idx="8">
                  <c:v>0.63572014772260976</c:v>
                </c:pt>
                <c:pt idx="9">
                  <c:v>0.6207059565080365</c:v>
                </c:pt>
                <c:pt idx="10">
                  <c:v>0.62035804113034476</c:v>
                </c:pt>
                <c:pt idx="11">
                  <c:v>0.61613753294014306</c:v>
                </c:pt>
                <c:pt idx="12">
                  <c:v>0.60082511571744823</c:v>
                </c:pt>
                <c:pt idx="13">
                  <c:v>0.60061680801850426</c:v>
                </c:pt>
                <c:pt idx="14">
                  <c:v>0.5911764705882353</c:v>
                </c:pt>
                <c:pt idx="15">
                  <c:v>0.59047619047619049</c:v>
                </c:pt>
                <c:pt idx="16">
                  <c:v>0.57980261190310034</c:v>
                </c:pt>
                <c:pt idx="17">
                  <c:v>0.56823671497584538</c:v>
                </c:pt>
                <c:pt idx="18">
                  <c:v>0.56707317073170727</c:v>
                </c:pt>
                <c:pt idx="19">
                  <c:v>0.55510338759348876</c:v>
                </c:pt>
                <c:pt idx="20">
                  <c:v>0.55400785108268968</c:v>
                </c:pt>
                <c:pt idx="21">
                  <c:v>0.53560742070616396</c:v>
                </c:pt>
                <c:pt idx="22">
                  <c:v>0.50183418928833456</c:v>
                </c:pt>
                <c:pt idx="23">
                  <c:v>0.50057142857142856</c:v>
                </c:pt>
                <c:pt idx="24">
                  <c:v>0.49362880886426591</c:v>
                </c:pt>
                <c:pt idx="25">
                  <c:v>0.47259107933265238</c:v>
                </c:pt>
                <c:pt idx="26">
                  <c:v>0.47169811320754718</c:v>
                </c:pt>
                <c:pt idx="27">
                  <c:v>0.4580152671755725</c:v>
                </c:pt>
                <c:pt idx="28">
                  <c:v>0.44733511461116582</c:v>
                </c:pt>
                <c:pt idx="29">
                  <c:v>0.44712853236098449</c:v>
                </c:pt>
                <c:pt idx="30">
                  <c:v>0.42575406032482599</c:v>
                </c:pt>
                <c:pt idx="31">
                  <c:v>0.42316489914743188</c:v>
                </c:pt>
                <c:pt idx="32">
                  <c:v>0.41027280477408357</c:v>
                </c:pt>
                <c:pt idx="33">
                  <c:v>0.40083798882681565</c:v>
                </c:pt>
                <c:pt idx="34">
                  <c:v>0.40060636685194545</c:v>
                </c:pt>
                <c:pt idx="35">
                  <c:v>0.37154690578632033</c:v>
                </c:pt>
                <c:pt idx="36">
                  <c:v>0.31798544793087768</c:v>
                </c:pt>
                <c:pt idx="37">
                  <c:v>7.8651685393258425E-2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9283952"/>
        <c:axId val="289284512"/>
      </c:barChart>
      <c:lineChart>
        <c:grouping val="standard"/>
        <c:varyColors val="0"/>
        <c:ser>
          <c:idx val="3"/>
          <c:order val="1"/>
          <c:tx>
            <c:strRef>
              <c:f>donnes_Graph1!$G$2</c:f>
              <c:strCache>
                <c:ptCount val="1"/>
                <c:pt idx="0">
                  <c:v>Taux de chirurgie ambulatoire  2016 en Bretagne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2.0359882899252977E-2"/>
                  <c:y val="-2.2928962155975174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FF0000"/>
                        </a:solidFill>
                      </a:rPr>
                      <a:t>Taux de chirurgie ambulatoire 2016 en Bretagne : 53,4 %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donnes_Graph1!$C$3:$C$40</c:f>
              <c:strCache>
                <c:ptCount val="38"/>
                <c:pt idx="0">
                  <c:v>Clinique St MICHEL - Ste ANNE</c:v>
                </c:pt>
                <c:pt idx="1">
                  <c:v>Polyclinique ST-LAURENT</c:v>
                </c:pt>
                <c:pt idx="2">
                  <c:v>C.M.C. BAIE de MORLAIX </c:v>
                </c:pt>
                <c:pt idx="3">
                  <c:v>Clinique PASTEUR LANROZE</c:v>
                </c:pt>
                <c:pt idx="4">
                  <c:v>C.H. de GUINGAMP</c:v>
                </c:pt>
                <c:pt idx="5">
                  <c:v>CRLCC E. Marquis</c:v>
                </c:pt>
                <c:pt idx="6">
                  <c:v>HP SEVIGNE</c:v>
                </c:pt>
                <c:pt idx="7">
                  <c:v>Polyclinique DE PONTIVY</c:v>
                </c:pt>
                <c:pt idx="8">
                  <c:v>Clinique du TER</c:v>
                </c:pt>
                <c:pt idx="9">
                  <c:v>Polyclinique PAYS DE RANCE</c:v>
                </c:pt>
                <c:pt idx="10">
                  <c:v>Clinique de la COTE d'EMERAUDE</c:v>
                </c:pt>
                <c:pt idx="11">
                  <c:v>HÔPITAL PRIVÉ DES COTES D'ARMOR</c:v>
                </c:pt>
                <c:pt idx="12">
                  <c:v>Clinique OCEANE</c:v>
                </c:pt>
                <c:pt idx="13">
                  <c:v>Polyclinique du TREGOR </c:v>
                </c:pt>
                <c:pt idx="14">
                  <c:v>C.H. de REDON</c:v>
                </c:pt>
                <c:pt idx="15">
                  <c:v>C.H. de DINAN</c:v>
                </c:pt>
                <c:pt idx="16">
                  <c:v>Clinique la SAGESSE</c:v>
                </c:pt>
                <c:pt idx="17">
                  <c:v>C.H. de PLOERMEL</c:v>
                </c:pt>
                <c:pt idx="18">
                  <c:v>Hôpital Inter Armées</c:v>
                </c:pt>
                <c:pt idx="19">
                  <c:v>CHP St-GREGOIRE</c:v>
                </c:pt>
                <c:pt idx="20">
                  <c:v>Polyclinique QUIMPER SUD</c:v>
                </c:pt>
                <c:pt idx="21">
                  <c:v>Polyclinique KERAUDREN </c:v>
                </c:pt>
                <c:pt idx="22">
                  <c:v>CLINIQUE du GRAND LARGE</c:v>
                </c:pt>
                <c:pt idx="23">
                  <c:v>C.H. de MORLAIX</c:v>
                </c:pt>
                <c:pt idx="24">
                  <c:v>C.H. de VITRE</c:v>
                </c:pt>
                <c:pt idx="25">
                  <c:v>C.H.B.S. LORIENT</c:v>
                </c:pt>
                <c:pt idx="26">
                  <c:v>C.H. de LANDERNEAU</c:v>
                </c:pt>
                <c:pt idx="27">
                  <c:v>CH CENTRE BRETAGNE</c:v>
                </c:pt>
                <c:pt idx="28">
                  <c:v>Clinique de la PORTE de l'ORIENT</c:v>
                </c:pt>
                <c:pt idx="29">
                  <c:v>C.H. de FOUGERES</c:v>
                </c:pt>
                <c:pt idx="30">
                  <c:v>C.H.I.C. QUIMPER</c:v>
                </c:pt>
                <c:pt idx="31">
                  <c:v>C.H. de SAINT-BRIEUC</c:v>
                </c:pt>
                <c:pt idx="32">
                  <c:v>C.H. de ST MALO</c:v>
                </c:pt>
                <c:pt idx="33">
                  <c:v>C.H. de LANNION</c:v>
                </c:pt>
                <c:pt idx="34">
                  <c:v>C.H.B.A. VANNES</c:v>
                </c:pt>
                <c:pt idx="35">
                  <c:v>C.H.U. de RENNES</c:v>
                </c:pt>
                <c:pt idx="36">
                  <c:v>C.H.U. de BREST</c:v>
                </c:pt>
                <c:pt idx="37">
                  <c:v>C.H. de DOUARNENEZ</c:v>
                </c:pt>
              </c:strCache>
            </c:strRef>
          </c:cat>
          <c:val>
            <c:numRef>
              <c:f>donnes_Graph1!$G$3:$G$40</c:f>
              <c:numCache>
                <c:formatCode>0.0%</c:formatCode>
                <c:ptCount val="38"/>
                <c:pt idx="0">
                  <c:v>0.53396122853746664</c:v>
                </c:pt>
                <c:pt idx="1">
                  <c:v>0.53396122853746664</c:v>
                </c:pt>
                <c:pt idx="2">
                  <c:v>0.53396122853746664</c:v>
                </c:pt>
                <c:pt idx="3">
                  <c:v>0.53396122853746664</c:v>
                </c:pt>
                <c:pt idx="4">
                  <c:v>0.53396122853746664</c:v>
                </c:pt>
                <c:pt idx="5">
                  <c:v>0.53396122853746664</c:v>
                </c:pt>
                <c:pt idx="6">
                  <c:v>0.53396122853746664</c:v>
                </c:pt>
                <c:pt idx="7">
                  <c:v>0.53396122853746664</c:v>
                </c:pt>
                <c:pt idx="8">
                  <c:v>0.53396122853746664</c:v>
                </c:pt>
                <c:pt idx="9">
                  <c:v>0.53396122853746664</c:v>
                </c:pt>
                <c:pt idx="10">
                  <c:v>0.53396122853746664</c:v>
                </c:pt>
                <c:pt idx="11">
                  <c:v>0.53396122853746664</c:v>
                </c:pt>
                <c:pt idx="12">
                  <c:v>0.53396122853746664</c:v>
                </c:pt>
                <c:pt idx="13">
                  <c:v>0.53396122853746664</c:v>
                </c:pt>
                <c:pt idx="14">
                  <c:v>0.53396122853746664</c:v>
                </c:pt>
                <c:pt idx="15">
                  <c:v>0.53396122853746664</c:v>
                </c:pt>
                <c:pt idx="16">
                  <c:v>0.53396122853746664</c:v>
                </c:pt>
                <c:pt idx="17">
                  <c:v>0.53396122853746664</c:v>
                </c:pt>
                <c:pt idx="18">
                  <c:v>0.53396122853746664</c:v>
                </c:pt>
                <c:pt idx="19">
                  <c:v>0.53396122853746664</c:v>
                </c:pt>
                <c:pt idx="20">
                  <c:v>0.53396122853746664</c:v>
                </c:pt>
                <c:pt idx="21">
                  <c:v>0.53396122853746664</c:v>
                </c:pt>
                <c:pt idx="22">
                  <c:v>0.53396122853746664</c:v>
                </c:pt>
                <c:pt idx="23">
                  <c:v>0.53396122853746664</c:v>
                </c:pt>
                <c:pt idx="24">
                  <c:v>0.53396122853746664</c:v>
                </c:pt>
                <c:pt idx="25">
                  <c:v>0.53396122853746664</c:v>
                </c:pt>
                <c:pt idx="26">
                  <c:v>0.53396122853746664</c:v>
                </c:pt>
                <c:pt idx="27">
                  <c:v>0.53396122853746664</c:v>
                </c:pt>
                <c:pt idx="28">
                  <c:v>0.53396122853746664</c:v>
                </c:pt>
                <c:pt idx="29">
                  <c:v>0.53396122853746664</c:v>
                </c:pt>
                <c:pt idx="30">
                  <c:v>0.53396122853746664</c:v>
                </c:pt>
                <c:pt idx="31">
                  <c:v>0.53396122853746664</c:v>
                </c:pt>
                <c:pt idx="32">
                  <c:v>0.53396122853746664</c:v>
                </c:pt>
                <c:pt idx="33">
                  <c:v>0.53396122853746664</c:v>
                </c:pt>
                <c:pt idx="34">
                  <c:v>0.53396122853746664</c:v>
                </c:pt>
                <c:pt idx="35">
                  <c:v>0.53396122853746664</c:v>
                </c:pt>
                <c:pt idx="36">
                  <c:v>0.53396122853746664</c:v>
                </c:pt>
                <c:pt idx="37">
                  <c:v>0.53396122853746664</c:v>
                </c:pt>
              </c:numCache>
            </c:numRef>
          </c:val>
          <c:smooth val="0"/>
        </c:ser>
        <c:ser>
          <c:idx val="0"/>
          <c:order val="2"/>
          <c:tx>
            <c:v>Etablissements privés</c:v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cat>
            <c:strRef>
              <c:f>donnes_Graph1!$C$3:$C$40</c:f>
              <c:strCache>
                <c:ptCount val="38"/>
                <c:pt idx="0">
                  <c:v>Clinique St MICHEL - Ste ANNE</c:v>
                </c:pt>
                <c:pt idx="1">
                  <c:v>Polyclinique ST-LAURENT</c:v>
                </c:pt>
                <c:pt idx="2">
                  <c:v>C.M.C. BAIE de MORLAIX </c:v>
                </c:pt>
                <c:pt idx="3">
                  <c:v>Clinique PASTEUR LANROZE</c:v>
                </c:pt>
                <c:pt idx="4">
                  <c:v>C.H. de GUINGAMP</c:v>
                </c:pt>
                <c:pt idx="5">
                  <c:v>CRLCC E. Marquis</c:v>
                </c:pt>
                <c:pt idx="6">
                  <c:v>HP SEVIGNE</c:v>
                </c:pt>
                <c:pt idx="7">
                  <c:v>Polyclinique DE PONTIVY</c:v>
                </c:pt>
                <c:pt idx="8">
                  <c:v>Clinique du TER</c:v>
                </c:pt>
                <c:pt idx="9">
                  <c:v>Polyclinique PAYS DE RANCE</c:v>
                </c:pt>
                <c:pt idx="10">
                  <c:v>Clinique de la COTE d'EMERAUDE</c:v>
                </c:pt>
                <c:pt idx="11">
                  <c:v>HÔPITAL PRIVÉ DES COTES D'ARMOR</c:v>
                </c:pt>
                <c:pt idx="12">
                  <c:v>Clinique OCEANE</c:v>
                </c:pt>
                <c:pt idx="13">
                  <c:v>Polyclinique du TREGOR </c:v>
                </c:pt>
                <c:pt idx="14">
                  <c:v>C.H. de REDON</c:v>
                </c:pt>
                <c:pt idx="15">
                  <c:v>C.H. de DINAN</c:v>
                </c:pt>
                <c:pt idx="16">
                  <c:v>Clinique la SAGESSE</c:v>
                </c:pt>
                <c:pt idx="17">
                  <c:v>C.H. de PLOERMEL</c:v>
                </c:pt>
                <c:pt idx="18">
                  <c:v>Hôpital Inter Armées</c:v>
                </c:pt>
                <c:pt idx="19">
                  <c:v>CHP St-GREGOIRE</c:v>
                </c:pt>
                <c:pt idx="20">
                  <c:v>Polyclinique QUIMPER SUD</c:v>
                </c:pt>
                <c:pt idx="21">
                  <c:v>Polyclinique KERAUDREN </c:v>
                </c:pt>
                <c:pt idx="22">
                  <c:v>CLINIQUE du GRAND LARGE</c:v>
                </c:pt>
                <c:pt idx="23">
                  <c:v>C.H. de MORLAIX</c:v>
                </c:pt>
                <c:pt idx="24">
                  <c:v>C.H. de VITRE</c:v>
                </c:pt>
                <c:pt idx="25">
                  <c:v>C.H.B.S. LORIENT</c:v>
                </c:pt>
                <c:pt idx="26">
                  <c:v>C.H. de LANDERNEAU</c:v>
                </c:pt>
                <c:pt idx="27">
                  <c:v>CH CENTRE BRETAGNE</c:v>
                </c:pt>
                <c:pt idx="28">
                  <c:v>Clinique de la PORTE de l'ORIENT</c:v>
                </c:pt>
                <c:pt idx="29">
                  <c:v>C.H. de FOUGERES</c:v>
                </c:pt>
                <c:pt idx="30">
                  <c:v>C.H.I.C. QUIMPER</c:v>
                </c:pt>
                <c:pt idx="31">
                  <c:v>C.H. de SAINT-BRIEUC</c:v>
                </c:pt>
                <c:pt idx="32">
                  <c:v>C.H. de ST MALO</c:v>
                </c:pt>
                <c:pt idx="33">
                  <c:v>C.H. de LANNION</c:v>
                </c:pt>
                <c:pt idx="34">
                  <c:v>C.H.B.A. VANNES</c:v>
                </c:pt>
                <c:pt idx="35">
                  <c:v>C.H.U. de RENNES</c:v>
                </c:pt>
                <c:pt idx="36">
                  <c:v>C.H.U. de BREST</c:v>
                </c:pt>
                <c:pt idx="37">
                  <c:v>C.H. de DOUARNENEZ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6"/>
          <c:order val="3"/>
          <c:tx>
            <c:v>ESPIC</c:v>
          </c:tx>
          <c:marker>
            <c:symbol val="none"/>
          </c:marker>
          <c:cat>
            <c:strRef>
              <c:f>donnes_Graph1!$C$3:$C$40</c:f>
              <c:strCache>
                <c:ptCount val="38"/>
                <c:pt idx="0">
                  <c:v>Clinique St MICHEL - Ste ANNE</c:v>
                </c:pt>
                <c:pt idx="1">
                  <c:v>Polyclinique ST-LAURENT</c:v>
                </c:pt>
                <c:pt idx="2">
                  <c:v>C.M.C. BAIE de MORLAIX </c:v>
                </c:pt>
                <c:pt idx="3">
                  <c:v>Clinique PASTEUR LANROZE</c:v>
                </c:pt>
                <c:pt idx="4">
                  <c:v>C.H. de GUINGAMP</c:v>
                </c:pt>
                <c:pt idx="5">
                  <c:v>CRLCC E. Marquis</c:v>
                </c:pt>
                <c:pt idx="6">
                  <c:v>HP SEVIGNE</c:v>
                </c:pt>
                <c:pt idx="7">
                  <c:v>Polyclinique DE PONTIVY</c:v>
                </c:pt>
                <c:pt idx="8">
                  <c:v>Clinique du TER</c:v>
                </c:pt>
                <c:pt idx="9">
                  <c:v>Polyclinique PAYS DE RANCE</c:v>
                </c:pt>
                <c:pt idx="10">
                  <c:v>Clinique de la COTE d'EMERAUDE</c:v>
                </c:pt>
                <c:pt idx="11">
                  <c:v>HÔPITAL PRIVÉ DES COTES D'ARMOR</c:v>
                </c:pt>
                <c:pt idx="12">
                  <c:v>Clinique OCEANE</c:v>
                </c:pt>
                <c:pt idx="13">
                  <c:v>Polyclinique du TREGOR </c:v>
                </c:pt>
                <c:pt idx="14">
                  <c:v>C.H. de REDON</c:v>
                </c:pt>
                <c:pt idx="15">
                  <c:v>C.H. de DINAN</c:v>
                </c:pt>
                <c:pt idx="16">
                  <c:v>Clinique la SAGESSE</c:v>
                </c:pt>
                <c:pt idx="17">
                  <c:v>C.H. de PLOERMEL</c:v>
                </c:pt>
                <c:pt idx="18">
                  <c:v>Hôpital Inter Armées</c:v>
                </c:pt>
                <c:pt idx="19">
                  <c:v>CHP St-GREGOIRE</c:v>
                </c:pt>
                <c:pt idx="20">
                  <c:v>Polyclinique QUIMPER SUD</c:v>
                </c:pt>
                <c:pt idx="21">
                  <c:v>Polyclinique KERAUDREN </c:v>
                </c:pt>
                <c:pt idx="22">
                  <c:v>CLINIQUE du GRAND LARGE</c:v>
                </c:pt>
                <c:pt idx="23">
                  <c:v>C.H. de MORLAIX</c:v>
                </c:pt>
                <c:pt idx="24">
                  <c:v>C.H. de VITRE</c:v>
                </c:pt>
                <c:pt idx="25">
                  <c:v>C.H.B.S. LORIENT</c:v>
                </c:pt>
                <c:pt idx="26">
                  <c:v>C.H. de LANDERNEAU</c:v>
                </c:pt>
                <c:pt idx="27">
                  <c:v>CH CENTRE BRETAGNE</c:v>
                </c:pt>
                <c:pt idx="28">
                  <c:v>Clinique de la PORTE de l'ORIENT</c:v>
                </c:pt>
                <c:pt idx="29">
                  <c:v>C.H. de FOUGERES</c:v>
                </c:pt>
                <c:pt idx="30">
                  <c:v>C.H.I.C. QUIMPER</c:v>
                </c:pt>
                <c:pt idx="31">
                  <c:v>C.H. de SAINT-BRIEUC</c:v>
                </c:pt>
                <c:pt idx="32">
                  <c:v>C.H. de ST MALO</c:v>
                </c:pt>
                <c:pt idx="33">
                  <c:v>C.H. de LANNION</c:v>
                </c:pt>
                <c:pt idx="34">
                  <c:v>C.H.B.A. VANNES</c:v>
                </c:pt>
                <c:pt idx="35">
                  <c:v>C.H.U. de RENNES</c:v>
                </c:pt>
                <c:pt idx="36">
                  <c:v>C.H.U. de BREST</c:v>
                </c:pt>
                <c:pt idx="37">
                  <c:v>C.H. de DOUARNENEZ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4"/>
          <c:tx>
            <c:v>CH de proximité (hors ESPIC)</c:v>
          </c:tx>
          <c:spPr>
            <a:ln>
              <a:solidFill>
                <a:srgbClr val="0066FF"/>
              </a:solidFill>
            </a:ln>
          </c:spPr>
          <c:marker>
            <c:symbol val="none"/>
          </c:marker>
          <c:cat>
            <c:strRef>
              <c:f>donnes_Graph1!$C$3:$C$40</c:f>
              <c:strCache>
                <c:ptCount val="38"/>
                <c:pt idx="0">
                  <c:v>Clinique St MICHEL - Ste ANNE</c:v>
                </c:pt>
                <c:pt idx="1">
                  <c:v>Polyclinique ST-LAURENT</c:v>
                </c:pt>
                <c:pt idx="2">
                  <c:v>C.M.C. BAIE de MORLAIX </c:v>
                </c:pt>
                <c:pt idx="3">
                  <c:v>Clinique PASTEUR LANROZE</c:v>
                </c:pt>
                <c:pt idx="4">
                  <c:v>C.H. de GUINGAMP</c:v>
                </c:pt>
                <c:pt idx="5">
                  <c:v>CRLCC E. Marquis</c:v>
                </c:pt>
                <c:pt idx="6">
                  <c:v>HP SEVIGNE</c:v>
                </c:pt>
                <c:pt idx="7">
                  <c:v>Polyclinique DE PONTIVY</c:v>
                </c:pt>
                <c:pt idx="8">
                  <c:v>Clinique du TER</c:v>
                </c:pt>
                <c:pt idx="9">
                  <c:v>Polyclinique PAYS DE RANCE</c:v>
                </c:pt>
                <c:pt idx="10">
                  <c:v>Clinique de la COTE d'EMERAUDE</c:v>
                </c:pt>
                <c:pt idx="11">
                  <c:v>HÔPITAL PRIVÉ DES COTES D'ARMOR</c:v>
                </c:pt>
                <c:pt idx="12">
                  <c:v>Clinique OCEANE</c:v>
                </c:pt>
                <c:pt idx="13">
                  <c:v>Polyclinique du TREGOR </c:v>
                </c:pt>
                <c:pt idx="14">
                  <c:v>C.H. de REDON</c:v>
                </c:pt>
                <c:pt idx="15">
                  <c:v>C.H. de DINAN</c:v>
                </c:pt>
                <c:pt idx="16">
                  <c:v>Clinique la SAGESSE</c:v>
                </c:pt>
                <c:pt idx="17">
                  <c:v>C.H. de PLOERMEL</c:v>
                </c:pt>
                <c:pt idx="18">
                  <c:v>Hôpital Inter Armées</c:v>
                </c:pt>
                <c:pt idx="19">
                  <c:v>CHP St-GREGOIRE</c:v>
                </c:pt>
                <c:pt idx="20">
                  <c:v>Polyclinique QUIMPER SUD</c:v>
                </c:pt>
                <c:pt idx="21">
                  <c:v>Polyclinique KERAUDREN </c:v>
                </c:pt>
                <c:pt idx="22">
                  <c:v>CLINIQUE du GRAND LARGE</c:v>
                </c:pt>
                <c:pt idx="23">
                  <c:v>C.H. de MORLAIX</c:v>
                </c:pt>
                <c:pt idx="24">
                  <c:v>C.H. de VITRE</c:v>
                </c:pt>
                <c:pt idx="25">
                  <c:v>C.H.B.S. LORIENT</c:v>
                </c:pt>
                <c:pt idx="26">
                  <c:v>C.H. de LANDERNEAU</c:v>
                </c:pt>
                <c:pt idx="27">
                  <c:v>CH CENTRE BRETAGNE</c:v>
                </c:pt>
                <c:pt idx="28">
                  <c:v>Clinique de la PORTE de l'ORIENT</c:v>
                </c:pt>
                <c:pt idx="29">
                  <c:v>C.H. de FOUGERES</c:v>
                </c:pt>
                <c:pt idx="30">
                  <c:v>C.H.I.C. QUIMPER</c:v>
                </c:pt>
                <c:pt idx="31">
                  <c:v>C.H. de SAINT-BRIEUC</c:v>
                </c:pt>
                <c:pt idx="32">
                  <c:v>C.H. de ST MALO</c:v>
                </c:pt>
                <c:pt idx="33">
                  <c:v>C.H. de LANNION</c:v>
                </c:pt>
                <c:pt idx="34">
                  <c:v>C.H.B.A. VANNES</c:v>
                </c:pt>
                <c:pt idx="35">
                  <c:v>C.H.U. de RENNES</c:v>
                </c:pt>
                <c:pt idx="36">
                  <c:v>C.H.U. de BREST</c:v>
                </c:pt>
                <c:pt idx="37">
                  <c:v>C.H. de DOUARNENEZ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4"/>
          <c:order val="5"/>
          <c:tx>
            <c:v>CH de référence</c:v>
          </c:tx>
          <c:spPr>
            <a:ln>
              <a:solidFill>
                <a:srgbClr val="990099"/>
              </a:solidFill>
            </a:ln>
          </c:spPr>
          <c:marker>
            <c:symbol val="none"/>
          </c:marker>
          <c:cat>
            <c:strRef>
              <c:f>donnes_Graph1!$C$3:$C$40</c:f>
              <c:strCache>
                <c:ptCount val="38"/>
                <c:pt idx="0">
                  <c:v>Clinique St MICHEL - Ste ANNE</c:v>
                </c:pt>
                <c:pt idx="1">
                  <c:v>Polyclinique ST-LAURENT</c:v>
                </c:pt>
                <c:pt idx="2">
                  <c:v>C.M.C. BAIE de MORLAIX </c:v>
                </c:pt>
                <c:pt idx="3">
                  <c:v>Clinique PASTEUR LANROZE</c:v>
                </c:pt>
                <c:pt idx="4">
                  <c:v>C.H. de GUINGAMP</c:v>
                </c:pt>
                <c:pt idx="5">
                  <c:v>CRLCC E. Marquis</c:v>
                </c:pt>
                <c:pt idx="6">
                  <c:v>HP SEVIGNE</c:v>
                </c:pt>
                <c:pt idx="7">
                  <c:v>Polyclinique DE PONTIVY</c:v>
                </c:pt>
                <c:pt idx="8">
                  <c:v>Clinique du TER</c:v>
                </c:pt>
                <c:pt idx="9">
                  <c:v>Polyclinique PAYS DE RANCE</c:v>
                </c:pt>
                <c:pt idx="10">
                  <c:v>Clinique de la COTE d'EMERAUDE</c:v>
                </c:pt>
                <c:pt idx="11">
                  <c:v>HÔPITAL PRIVÉ DES COTES D'ARMOR</c:v>
                </c:pt>
                <c:pt idx="12">
                  <c:v>Clinique OCEANE</c:v>
                </c:pt>
                <c:pt idx="13">
                  <c:v>Polyclinique du TREGOR </c:v>
                </c:pt>
                <c:pt idx="14">
                  <c:v>C.H. de REDON</c:v>
                </c:pt>
                <c:pt idx="15">
                  <c:v>C.H. de DINAN</c:v>
                </c:pt>
                <c:pt idx="16">
                  <c:v>Clinique la SAGESSE</c:v>
                </c:pt>
                <c:pt idx="17">
                  <c:v>C.H. de PLOERMEL</c:v>
                </c:pt>
                <c:pt idx="18">
                  <c:v>Hôpital Inter Armées</c:v>
                </c:pt>
                <c:pt idx="19">
                  <c:v>CHP St-GREGOIRE</c:v>
                </c:pt>
                <c:pt idx="20">
                  <c:v>Polyclinique QUIMPER SUD</c:v>
                </c:pt>
                <c:pt idx="21">
                  <c:v>Polyclinique KERAUDREN </c:v>
                </c:pt>
                <c:pt idx="22">
                  <c:v>CLINIQUE du GRAND LARGE</c:v>
                </c:pt>
                <c:pt idx="23">
                  <c:v>C.H. de MORLAIX</c:v>
                </c:pt>
                <c:pt idx="24">
                  <c:v>C.H. de VITRE</c:v>
                </c:pt>
                <c:pt idx="25">
                  <c:v>C.H.B.S. LORIENT</c:v>
                </c:pt>
                <c:pt idx="26">
                  <c:v>C.H. de LANDERNEAU</c:v>
                </c:pt>
                <c:pt idx="27">
                  <c:v>CH CENTRE BRETAGNE</c:v>
                </c:pt>
                <c:pt idx="28">
                  <c:v>Clinique de la PORTE de l'ORIENT</c:v>
                </c:pt>
                <c:pt idx="29">
                  <c:v>C.H. de FOUGERES</c:v>
                </c:pt>
                <c:pt idx="30">
                  <c:v>C.H.I.C. QUIMPER</c:v>
                </c:pt>
                <c:pt idx="31">
                  <c:v>C.H. de SAINT-BRIEUC</c:v>
                </c:pt>
                <c:pt idx="32">
                  <c:v>C.H. de ST MALO</c:v>
                </c:pt>
                <c:pt idx="33">
                  <c:v>C.H. de LANNION</c:v>
                </c:pt>
                <c:pt idx="34">
                  <c:v>C.H.B.A. VANNES</c:v>
                </c:pt>
                <c:pt idx="35">
                  <c:v>C.H.U. de RENNES</c:v>
                </c:pt>
                <c:pt idx="36">
                  <c:v>C.H.U. de BREST</c:v>
                </c:pt>
                <c:pt idx="37">
                  <c:v>C.H. de DOUARNENEZ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5"/>
          <c:order val="6"/>
          <c:tx>
            <c:v>CHU</c:v>
          </c:tx>
          <c:spPr>
            <a:ln>
              <a:solidFill>
                <a:srgbClr val="500050"/>
              </a:solidFill>
            </a:ln>
          </c:spPr>
          <c:marker>
            <c:symbol val="none"/>
          </c:marker>
          <c:cat>
            <c:strRef>
              <c:f>donnes_Graph1!$C$3:$C$40</c:f>
              <c:strCache>
                <c:ptCount val="38"/>
                <c:pt idx="0">
                  <c:v>Clinique St MICHEL - Ste ANNE</c:v>
                </c:pt>
                <c:pt idx="1">
                  <c:v>Polyclinique ST-LAURENT</c:v>
                </c:pt>
                <c:pt idx="2">
                  <c:v>C.M.C. BAIE de MORLAIX </c:v>
                </c:pt>
                <c:pt idx="3">
                  <c:v>Clinique PASTEUR LANROZE</c:v>
                </c:pt>
                <c:pt idx="4">
                  <c:v>C.H. de GUINGAMP</c:v>
                </c:pt>
                <c:pt idx="5">
                  <c:v>CRLCC E. Marquis</c:v>
                </c:pt>
                <c:pt idx="6">
                  <c:v>HP SEVIGNE</c:v>
                </c:pt>
                <c:pt idx="7">
                  <c:v>Polyclinique DE PONTIVY</c:v>
                </c:pt>
                <c:pt idx="8">
                  <c:v>Clinique du TER</c:v>
                </c:pt>
                <c:pt idx="9">
                  <c:v>Polyclinique PAYS DE RANCE</c:v>
                </c:pt>
                <c:pt idx="10">
                  <c:v>Clinique de la COTE d'EMERAUDE</c:v>
                </c:pt>
                <c:pt idx="11">
                  <c:v>HÔPITAL PRIVÉ DES COTES D'ARMOR</c:v>
                </c:pt>
                <c:pt idx="12">
                  <c:v>Clinique OCEANE</c:v>
                </c:pt>
                <c:pt idx="13">
                  <c:v>Polyclinique du TREGOR </c:v>
                </c:pt>
                <c:pt idx="14">
                  <c:v>C.H. de REDON</c:v>
                </c:pt>
                <c:pt idx="15">
                  <c:v>C.H. de DINAN</c:v>
                </c:pt>
                <c:pt idx="16">
                  <c:v>Clinique la SAGESSE</c:v>
                </c:pt>
                <c:pt idx="17">
                  <c:v>C.H. de PLOERMEL</c:v>
                </c:pt>
                <c:pt idx="18">
                  <c:v>Hôpital Inter Armées</c:v>
                </c:pt>
                <c:pt idx="19">
                  <c:v>CHP St-GREGOIRE</c:v>
                </c:pt>
                <c:pt idx="20">
                  <c:v>Polyclinique QUIMPER SUD</c:v>
                </c:pt>
                <c:pt idx="21">
                  <c:v>Polyclinique KERAUDREN </c:v>
                </c:pt>
                <c:pt idx="22">
                  <c:v>CLINIQUE du GRAND LARGE</c:v>
                </c:pt>
                <c:pt idx="23">
                  <c:v>C.H. de MORLAIX</c:v>
                </c:pt>
                <c:pt idx="24">
                  <c:v>C.H. de VITRE</c:v>
                </c:pt>
                <c:pt idx="25">
                  <c:v>C.H.B.S. LORIENT</c:v>
                </c:pt>
                <c:pt idx="26">
                  <c:v>C.H. de LANDERNEAU</c:v>
                </c:pt>
                <c:pt idx="27">
                  <c:v>CH CENTRE BRETAGNE</c:v>
                </c:pt>
                <c:pt idx="28">
                  <c:v>Clinique de la PORTE de l'ORIENT</c:v>
                </c:pt>
                <c:pt idx="29">
                  <c:v>C.H. de FOUGERES</c:v>
                </c:pt>
                <c:pt idx="30">
                  <c:v>C.H.I.C. QUIMPER</c:v>
                </c:pt>
                <c:pt idx="31">
                  <c:v>C.H. de SAINT-BRIEUC</c:v>
                </c:pt>
                <c:pt idx="32">
                  <c:v>C.H. de ST MALO</c:v>
                </c:pt>
                <c:pt idx="33">
                  <c:v>C.H. de LANNION</c:v>
                </c:pt>
                <c:pt idx="34">
                  <c:v>C.H.B.A. VANNES</c:v>
                </c:pt>
                <c:pt idx="35">
                  <c:v>C.H.U. de RENNES</c:v>
                </c:pt>
                <c:pt idx="36">
                  <c:v>C.H.U. de BREST</c:v>
                </c:pt>
                <c:pt idx="37">
                  <c:v>C.H. de DOUARNENEZ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7"/>
          <c:order val="7"/>
          <c:tx>
            <c:strRef>
              <c:f>donnes_Graph1!#REF!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1.7715124488718724E-2"/>
                  <c:y val="-2.6639812788756691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0000FF"/>
                        </a:solidFill>
                      </a:rPr>
                      <a:t>Taux de chirurgie ambulatoire 2016 des établissements publics</a:t>
                    </a:r>
                    <a:r>
                      <a:rPr lang="en-US" b="1" baseline="0">
                        <a:solidFill>
                          <a:srgbClr val="0000FF"/>
                        </a:solidFill>
                      </a:rPr>
                      <a:t>: 43,9 </a:t>
                    </a:r>
                    <a:r>
                      <a:rPr lang="en-US" b="1">
                        <a:solidFill>
                          <a:srgbClr val="0000FF"/>
                        </a:solidFill>
                      </a:rPr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donnes_Graph1!$C$3:$C$40</c:f>
              <c:strCache>
                <c:ptCount val="38"/>
                <c:pt idx="0">
                  <c:v>Clinique St MICHEL - Ste ANNE</c:v>
                </c:pt>
                <c:pt idx="1">
                  <c:v>Polyclinique ST-LAURENT</c:v>
                </c:pt>
                <c:pt idx="2">
                  <c:v>C.M.C. BAIE de MORLAIX </c:v>
                </c:pt>
                <c:pt idx="3">
                  <c:v>Clinique PASTEUR LANROZE</c:v>
                </c:pt>
                <c:pt idx="4">
                  <c:v>C.H. de GUINGAMP</c:v>
                </c:pt>
                <c:pt idx="5">
                  <c:v>CRLCC E. Marquis</c:v>
                </c:pt>
                <c:pt idx="6">
                  <c:v>HP SEVIGNE</c:v>
                </c:pt>
                <c:pt idx="7">
                  <c:v>Polyclinique DE PONTIVY</c:v>
                </c:pt>
                <c:pt idx="8">
                  <c:v>Clinique du TER</c:v>
                </c:pt>
                <c:pt idx="9">
                  <c:v>Polyclinique PAYS DE RANCE</c:v>
                </c:pt>
                <c:pt idx="10">
                  <c:v>Clinique de la COTE d'EMERAUDE</c:v>
                </c:pt>
                <c:pt idx="11">
                  <c:v>HÔPITAL PRIVÉ DES COTES D'ARMOR</c:v>
                </c:pt>
                <c:pt idx="12">
                  <c:v>Clinique OCEANE</c:v>
                </c:pt>
                <c:pt idx="13">
                  <c:v>Polyclinique du TREGOR </c:v>
                </c:pt>
                <c:pt idx="14">
                  <c:v>C.H. de REDON</c:v>
                </c:pt>
                <c:pt idx="15">
                  <c:v>C.H. de DINAN</c:v>
                </c:pt>
                <c:pt idx="16">
                  <c:v>Clinique la SAGESSE</c:v>
                </c:pt>
                <c:pt idx="17">
                  <c:v>C.H. de PLOERMEL</c:v>
                </c:pt>
                <c:pt idx="18">
                  <c:v>Hôpital Inter Armées</c:v>
                </c:pt>
                <c:pt idx="19">
                  <c:v>CHP St-GREGOIRE</c:v>
                </c:pt>
                <c:pt idx="20">
                  <c:v>Polyclinique QUIMPER SUD</c:v>
                </c:pt>
                <c:pt idx="21">
                  <c:v>Polyclinique KERAUDREN </c:v>
                </c:pt>
                <c:pt idx="22">
                  <c:v>CLINIQUE du GRAND LARGE</c:v>
                </c:pt>
                <c:pt idx="23">
                  <c:v>C.H. de MORLAIX</c:v>
                </c:pt>
                <c:pt idx="24">
                  <c:v>C.H. de VITRE</c:v>
                </c:pt>
                <c:pt idx="25">
                  <c:v>C.H.B.S. LORIENT</c:v>
                </c:pt>
                <c:pt idx="26">
                  <c:v>C.H. de LANDERNEAU</c:v>
                </c:pt>
                <c:pt idx="27">
                  <c:v>CH CENTRE BRETAGNE</c:v>
                </c:pt>
                <c:pt idx="28">
                  <c:v>Clinique de la PORTE de l'ORIENT</c:v>
                </c:pt>
                <c:pt idx="29">
                  <c:v>C.H. de FOUGERES</c:v>
                </c:pt>
                <c:pt idx="30">
                  <c:v>C.H.I.C. QUIMPER</c:v>
                </c:pt>
                <c:pt idx="31">
                  <c:v>C.H. de SAINT-BRIEUC</c:v>
                </c:pt>
                <c:pt idx="32">
                  <c:v>C.H. de ST MALO</c:v>
                </c:pt>
                <c:pt idx="33">
                  <c:v>C.H. de LANNION</c:v>
                </c:pt>
                <c:pt idx="34">
                  <c:v>C.H.B.A. VANNES</c:v>
                </c:pt>
                <c:pt idx="35">
                  <c:v>C.H.U. de RENNES</c:v>
                </c:pt>
                <c:pt idx="36">
                  <c:v>C.H.U. de BREST</c:v>
                </c:pt>
                <c:pt idx="37">
                  <c:v>C.H. de DOUARNENEZ</c:v>
                </c:pt>
              </c:strCache>
            </c:strRef>
          </c:cat>
          <c:val>
            <c:numRef>
              <c:f>donnes_Graph1!$H$3:$H$40</c:f>
              <c:numCache>
                <c:formatCode>0.0%</c:formatCode>
                <c:ptCount val="38"/>
                <c:pt idx="0">
                  <c:v>0.43918033407825463</c:v>
                </c:pt>
                <c:pt idx="1">
                  <c:v>0.43918033407825463</c:v>
                </c:pt>
                <c:pt idx="2">
                  <c:v>0.43918033407825463</c:v>
                </c:pt>
                <c:pt idx="3">
                  <c:v>0.43918033407825463</c:v>
                </c:pt>
                <c:pt idx="4">
                  <c:v>0.43918033407825463</c:v>
                </c:pt>
                <c:pt idx="5">
                  <c:v>0.43918033407825463</c:v>
                </c:pt>
                <c:pt idx="6">
                  <c:v>0.43918033407825463</c:v>
                </c:pt>
                <c:pt idx="7">
                  <c:v>0.43918033407825463</c:v>
                </c:pt>
                <c:pt idx="8">
                  <c:v>0.43918033407825463</c:v>
                </c:pt>
                <c:pt idx="9">
                  <c:v>0.43918033407825463</c:v>
                </c:pt>
                <c:pt idx="10">
                  <c:v>0.43918033407825463</c:v>
                </c:pt>
                <c:pt idx="11">
                  <c:v>0.43918033407825463</c:v>
                </c:pt>
                <c:pt idx="12">
                  <c:v>0.43918033407825463</c:v>
                </c:pt>
                <c:pt idx="13">
                  <c:v>0.43918033407825463</c:v>
                </c:pt>
                <c:pt idx="14">
                  <c:v>0.43918033407825463</c:v>
                </c:pt>
                <c:pt idx="15">
                  <c:v>0.43918033407825463</c:v>
                </c:pt>
                <c:pt idx="16">
                  <c:v>0.43918033407825463</c:v>
                </c:pt>
                <c:pt idx="17">
                  <c:v>0.43918033407825463</c:v>
                </c:pt>
                <c:pt idx="18">
                  <c:v>0.43918033407825463</c:v>
                </c:pt>
                <c:pt idx="19">
                  <c:v>0.43918033407825463</c:v>
                </c:pt>
                <c:pt idx="20">
                  <c:v>0.43918033407825463</c:v>
                </c:pt>
                <c:pt idx="21">
                  <c:v>0.43918033407825463</c:v>
                </c:pt>
                <c:pt idx="22">
                  <c:v>0.43918033407825463</c:v>
                </c:pt>
                <c:pt idx="23">
                  <c:v>0.43918033407825463</c:v>
                </c:pt>
                <c:pt idx="24">
                  <c:v>0.43918033407825463</c:v>
                </c:pt>
                <c:pt idx="25">
                  <c:v>0.43918033407825463</c:v>
                </c:pt>
                <c:pt idx="26">
                  <c:v>0.43918033407825463</c:v>
                </c:pt>
                <c:pt idx="27">
                  <c:v>0.43918033407825463</c:v>
                </c:pt>
                <c:pt idx="28">
                  <c:v>0.43918033407825463</c:v>
                </c:pt>
                <c:pt idx="29">
                  <c:v>0.43918033407825463</c:v>
                </c:pt>
                <c:pt idx="30">
                  <c:v>0.43918033407825463</c:v>
                </c:pt>
                <c:pt idx="31">
                  <c:v>0.43918033407825463</c:v>
                </c:pt>
                <c:pt idx="32">
                  <c:v>0.43918033407825463</c:v>
                </c:pt>
                <c:pt idx="33">
                  <c:v>0.43918033407825463</c:v>
                </c:pt>
                <c:pt idx="34">
                  <c:v>0.43918033407825463</c:v>
                </c:pt>
                <c:pt idx="35">
                  <c:v>0.43918033407825463</c:v>
                </c:pt>
                <c:pt idx="36">
                  <c:v>0.43918033407825463</c:v>
                </c:pt>
                <c:pt idx="37">
                  <c:v>0.43918033407825463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donnes_Graph1!$H$2</c:f>
              <c:strCache>
                <c:ptCount val="1"/>
                <c:pt idx="0">
                  <c:v>Taux de chirurgie ambulatoire  2016 des établissements publics: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1.6352422604970971E-2"/>
                  <c:y val="-2.2541380052024704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00B050"/>
                        </a:solidFill>
                      </a:rPr>
                      <a:t>Taux de chirurgie ambulatoire 2016 des établissements privés : 61 %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B050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donnes_Graph1!$C$3:$C$40</c:f>
              <c:strCache>
                <c:ptCount val="38"/>
                <c:pt idx="0">
                  <c:v>Clinique St MICHEL - Ste ANNE</c:v>
                </c:pt>
                <c:pt idx="1">
                  <c:v>Polyclinique ST-LAURENT</c:v>
                </c:pt>
                <c:pt idx="2">
                  <c:v>C.M.C. BAIE de MORLAIX </c:v>
                </c:pt>
                <c:pt idx="3">
                  <c:v>Clinique PASTEUR LANROZE</c:v>
                </c:pt>
                <c:pt idx="4">
                  <c:v>C.H. de GUINGAMP</c:v>
                </c:pt>
                <c:pt idx="5">
                  <c:v>CRLCC E. Marquis</c:v>
                </c:pt>
                <c:pt idx="6">
                  <c:v>HP SEVIGNE</c:v>
                </c:pt>
                <c:pt idx="7">
                  <c:v>Polyclinique DE PONTIVY</c:v>
                </c:pt>
                <c:pt idx="8">
                  <c:v>Clinique du TER</c:v>
                </c:pt>
                <c:pt idx="9">
                  <c:v>Polyclinique PAYS DE RANCE</c:v>
                </c:pt>
                <c:pt idx="10">
                  <c:v>Clinique de la COTE d'EMERAUDE</c:v>
                </c:pt>
                <c:pt idx="11">
                  <c:v>HÔPITAL PRIVÉ DES COTES D'ARMOR</c:v>
                </c:pt>
                <c:pt idx="12">
                  <c:v>Clinique OCEANE</c:v>
                </c:pt>
                <c:pt idx="13">
                  <c:v>Polyclinique du TREGOR </c:v>
                </c:pt>
                <c:pt idx="14">
                  <c:v>C.H. de REDON</c:v>
                </c:pt>
                <c:pt idx="15">
                  <c:v>C.H. de DINAN</c:v>
                </c:pt>
                <c:pt idx="16">
                  <c:v>Clinique la SAGESSE</c:v>
                </c:pt>
                <c:pt idx="17">
                  <c:v>C.H. de PLOERMEL</c:v>
                </c:pt>
                <c:pt idx="18">
                  <c:v>Hôpital Inter Armées</c:v>
                </c:pt>
                <c:pt idx="19">
                  <c:v>CHP St-GREGOIRE</c:v>
                </c:pt>
                <c:pt idx="20">
                  <c:v>Polyclinique QUIMPER SUD</c:v>
                </c:pt>
                <c:pt idx="21">
                  <c:v>Polyclinique KERAUDREN </c:v>
                </c:pt>
                <c:pt idx="22">
                  <c:v>CLINIQUE du GRAND LARGE</c:v>
                </c:pt>
                <c:pt idx="23">
                  <c:v>C.H. de MORLAIX</c:v>
                </c:pt>
                <c:pt idx="24">
                  <c:v>C.H. de VITRE</c:v>
                </c:pt>
                <c:pt idx="25">
                  <c:v>C.H.B.S. LORIENT</c:v>
                </c:pt>
                <c:pt idx="26">
                  <c:v>C.H. de LANDERNEAU</c:v>
                </c:pt>
                <c:pt idx="27">
                  <c:v>CH CENTRE BRETAGNE</c:v>
                </c:pt>
                <c:pt idx="28">
                  <c:v>Clinique de la PORTE de l'ORIENT</c:v>
                </c:pt>
                <c:pt idx="29">
                  <c:v>C.H. de FOUGERES</c:v>
                </c:pt>
                <c:pt idx="30">
                  <c:v>C.H.I.C. QUIMPER</c:v>
                </c:pt>
                <c:pt idx="31">
                  <c:v>C.H. de SAINT-BRIEUC</c:v>
                </c:pt>
                <c:pt idx="32">
                  <c:v>C.H. de ST MALO</c:v>
                </c:pt>
                <c:pt idx="33">
                  <c:v>C.H. de LANNION</c:v>
                </c:pt>
                <c:pt idx="34">
                  <c:v>C.H.B.A. VANNES</c:v>
                </c:pt>
                <c:pt idx="35">
                  <c:v>C.H.U. de RENNES</c:v>
                </c:pt>
                <c:pt idx="36">
                  <c:v>C.H.U. de BREST</c:v>
                </c:pt>
                <c:pt idx="37">
                  <c:v>C.H. de DOUARNENEZ</c:v>
                </c:pt>
              </c:strCache>
            </c:strRef>
          </c:cat>
          <c:val>
            <c:numRef>
              <c:f>donnes_Graph1!$I$3:$I$40</c:f>
              <c:numCache>
                <c:formatCode>0.0%</c:formatCode>
                <c:ptCount val="38"/>
                <c:pt idx="0">
                  <c:v>0.60980444455221072</c:v>
                </c:pt>
                <c:pt idx="1">
                  <c:v>0.60980444455221072</c:v>
                </c:pt>
                <c:pt idx="2">
                  <c:v>0.60980444455221072</c:v>
                </c:pt>
                <c:pt idx="3">
                  <c:v>0.60980444455221072</c:v>
                </c:pt>
                <c:pt idx="4">
                  <c:v>0.60980444455221072</c:v>
                </c:pt>
                <c:pt idx="5">
                  <c:v>0.60980444455221072</c:v>
                </c:pt>
                <c:pt idx="6">
                  <c:v>0.60980444455221072</c:v>
                </c:pt>
                <c:pt idx="7">
                  <c:v>0.60980444455221072</c:v>
                </c:pt>
                <c:pt idx="8">
                  <c:v>0.60980444455221072</c:v>
                </c:pt>
                <c:pt idx="9">
                  <c:v>0.60980444455221072</c:v>
                </c:pt>
                <c:pt idx="10">
                  <c:v>0.60980444455221072</c:v>
                </c:pt>
                <c:pt idx="11">
                  <c:v>0.60980444455221072</c:v>
                </c:pt>
                <c:pt idx="12">
                  <c:v>0.60980444455221072</c:v>
                </c:pt>
                <c:pt idx="13">
                  <c:v>0.60980444455221072</c:v>
                </c:pt>
                <c:pt idx="14">
                  <c:v>0.60980444455221072</c:v>
                </c:pt>
                <c:pt idx="15">
                  <c:v>0.60980444455221072</c:v>
                </c:pt>
                <c:pt idx="16">
                  <c:v>0.60980444455221072</c:v>
                </c:pt>
                <c:pt idx="17">
                  <c:v>0.60980444455221072</c:v>
                </c:pt>
                <c:pt idx="18">
                  <c:v>0.60980444455221072</c:v>
                </c:pt>
                <c:pt idx="19">
                  <c:v>0.60980444455221072</c:v>
                </c:pt>
                <c:pt idx="20">
                  <c:v>0.60980444455221072</c:v>
                </c:pt>
                <c:pt idx="21">
                  <c:v>0.60980444455221072</c:v>
                </c:pt>
                <c:pt idx="22">
                  <c:v>0.60980444455221072</c:v>
                </c:pt>
                <c:pt idx="23">
                  <c:v>0.60980444455221072</c:v>
                </c:pt>
                <c:pt idx="24">
                  <c:v>0.60980444455221072</c:v>
                </c:pt>
                <c:pt idx="25">
                  <c:v>0.60980444455221072</c:v>
                </c:pt>
                <c:pt idx="26">
                  <c:v>0.60980444455221072</c:v>
                </c:pt>
                <c:pt idx="27">
                  <c:v>0.60980444455221072</c:v>
                </c:pt>
                <c:pt idx="28">
                  <c:v>0.60980444455221072</c:v>
                </c:pt>
                <c:pt idx="29">
                  <c:v>0.60980444455221072</c:v>
                </c:pt>
                <c:pt idx="30">
                  <c:v>0.60980444455221072</c:v>
                </c:pt>
                <c:pt idx="31">
                  <c:v>0.60980444455221072</c:v>
                </c:pt>
                <c:pt idx="32">
                  <c:v>0.60980444455221072</c:v>
                </c:pt>
                <c:pt idx="33">
                  <c:v>0.60980444455221072</c:v>
                </c:pt>
                <c:pt idx="34">
                  <c:v>0.60980444455221072</c:v>
                </c:pt>
                <c:pt idx="35">
                  <c:v>0.60980444455221072</c:v>
                </c:pt>
                <c:pt idx="36">
                  <c:v>0.60980444455221072</c:v>
                </c:pt>
                <c:pt idx="37">
                  <c:v>0.60980444455221072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283952"/>
        <c:axId val="289284512"/>
      </c:lineChart>
      <c:catAx>
        <c:axId val="289283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89284512"/>
        <c:crosses val="autoZero"/>
        <c:auto val="1"/>
        <c:lblAlgn val="ctr"/>
        <c:lblOffset val="100"/>
        <c:noMultiLvlLbl val="0"/>
      </c:catAx>
      <c:valAx>
        <c:axId val="28928451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892839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0.78568993354936745"/>
          <c:y val="1.1849833494698057E-2"/>
          <c:w val="0.19408751034157068"/>
          <c:h val="0.13958141936079779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800" baseline="0"/>
      </a:pPr>
      <a:endParaRPr lang="fr-F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761457702402584E-2"/>
          <c:y val="9.6686368120120728E-2"/>
          <c:w val="0.93820815667272361"/>
          <c:h val="0.548685239774286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donnes_Graph2!$E$2</c:f>
              <c:strCache>
                <c:ptCount val="1"/>
                <c:pt idx="0">
                  <c:v>Taux de chirurgie ambulatoire estimés 2016</c:v>
                </c:pt>
              </c:strCache>
            </c:strRef>
          </c:tx>
          <c:spPr>
            <a:solidFill>
              <a:srgbClr val="0070C0"/>
            </a:solidFill>
            <a:ln w="19050">
              <a:noFill/>
            </a:ln>
          </c:spPr>
          <c:invertIfNegative val="0"/>
          <c:cat>
            <c:multiLvlStrRef>
              <c:f>donnes_Graph2!$B$3:$C$38</c:f>
              <c:multiLvlStrCache>
                <c:ptCount val="36"/>
                <c:lvl>
                  <c:pt idx="0">
                    <c:v>C.H. de REDON</c:v>
                  </c:pt>
                  <c:pt idx="1">
                    <c:v>C.H. de MORLAIX</c:v>
                  </c:pt>
                  <c:pt idx="2">
                    <c:v>C.H. de VITRE</c:v>
                  </c:pt>
                  <c:pt idx="3">
                    <c:v>C.H. de GUINGAMP</c:v>
                  </c:pt>
                  <c:pt idx="5">
                    <c:v>C.H. de DINAN</c:v>
                  </c:pt>
                  <c:pt idx="6">
                    <c:v>CRLCC E. Marquis</c:v>
                  </c:pt>
                  <c:pt idx="7">
                    <c:v>Clinique St MICHEL - Ste ANNE</c:v>
                  </c:pt>
                  <c:pt idx="8">
                    <c:v>HP SEVIGNE</c:v>
                  </c:pt>
                  <c:pt idx="9">
                    <c:v>C.M.C. BAIE de MORLAIX </c:v>
                  </c:pt>
                  <c:pt idx="10">
                    <c:v>CHP St-GREGOIRE</c:v>
                  </c:pt>
                  <c:pt idx="11">
                    <c:v>HÔPITAL PRIVÉ DES COTES D'ARMOR</c:v>
                  </c:pt>
                  <c:pt idx="12">
                    <c:v>C.H. de SAINT-BRIEUC</c:v>
                  </c:pt>
                  <c:pt idx="13">
                    <c:v>Polyclinique du TREGOR </c:v>
                  </c:pt>
                  <c:pt idx="15">
                    <c:v>C.H. de PLOERMEL</c:v>
                  </c:pt>
                  <c:pt idx="16">
                    <c:v>Clinique du TER</c:v>
                  </c:pt>
                  <c:pt idx="17">
                    <c:v>C.H.U. de RENNES</c:v>
                  </c:pt>
                  <c:pt idx="18">
                    <c:v>C.H. de LANNION</c:v>
                  </c:pt>
                  <c:pt idx="19">
                    <c:v>CH CENTRE BRETAGNE</c:v>
                  </c:pt>
                  <c:pt idx="20">
                    <c:v>Clinique PASTEUR LANROZE</c:v>
                  </c:pt>
                  <c:pt idx="21">
                    <c:v>C.H. de ST MALO</c:v>
                  </c:pt>
                  <c:pt idx="22">
                    <c:v>Clinique de la COTE d'EMERAUDE</c:v>
                  </c:pt>
                  <c:pt idx="23">
                    <c:v>Clinique de la PORTE de l'ORIENT</c:v>
                  </c:pt>
                  <c:pt idx="24">
                    <c:v>Polyclinique PAYS DE RANCE</c:v>
                  </c:pt>
                  <c:pt idx="25">
                    <c:v>Polyclinique DE PONTIVY</c:v>
                  </c:pt>
                  <c:pt idx="26">
                    <c:v>Clinique OCEANE</c:v>
                  </c:pt>
                  <c:pt idx="27">
                    <c:v>Polyclinique QUIMPER SUD</c:v>
                  </c:pt>
                  <c:pt idx="28">
                    <c:v>Clinique la SAGESSE</c:v>
                  </c:pt>
                  <c:pt idx="30">
                    <c:v>C.H.B.S. LORIENT</c:v>
                  </c:pt>
                  <c:pt idx="31">
                    <c:v>C.H. de LANDERNEAU</c:v>
                  </c:pt>
                  <c:pt idx="32">
                    <c:v>C.H.U. de BREST</c:v>
                  </c:pt>
                  <c:pt idx="33">
                    <c:v>Polyclinique ST-LAURENT</c:v>
                  </c:pt>
                  <c:pt idx="34">
                    <c:v>C.H.I.C. QUIMPER</c:v>
                  </c:pt>
                  <c:pt idx="35">
                    <c:v>C.H.B.A. VANNES</c:v>
                  </c:pt>
                </c:lvl>
                <c:lvl>
                  <c:pt idx="0">
                    <c:v>Ecart &lt;= 5 points</c:v>
                  </c:pt>
                  <c:pt idx="5">
                    <c:v>5 points &lt; Ecart &lt;= 10 points</c:v>
                  </c:pt>
                  <c:pt idx="15">
                    <c:v>10 points &lt; Ecart &lt;= 15 points</c:v>
                  </c:pt>
                  <c:pt idx="30">
                    <c:v>Ecart &gt; 15 points</c:v>
                  </c:pt>
                </c:lvl>
              </c:multiLvlStrCache>
            </c:multiLvlStrRef>
          </c:cat>
          <c:val>
            <c:numRef>
              <c:f>donnes_Graph2!$E$3:$E$38</c:f>
              <c:numCache>
                <c:formatCode>0.0%</c:formatCode>
                <c:ptCount val="36"/>
                <c:pt idx="0">
                  <c:v>0.48766420329999999</c:v>
                </c:pt>
                <c:pt idx="1">
                  <c:v>0.36686814899999998</c:v>
                </c:pt>
                <c:pt idx="2">
                  <c:v>0.38563442110000001</c:v>
                </c:pt>
                <c:pt idx="3">
                  <c:v>0.60446013840000001</c:v>
                </c:pt>
                <c:pt idx="5">
                  <c:v>0.57985127999999997</c:v>
                </c:pt>
                <c:pt idx="6">
                  <c:v>0.61244696769999996</c:v>
                </c:pt>
                <c:pt idx="7">
                  <c:v>0.69129204960000001</c:v>
                </c:pt>
                <c:pt idx="8">
                  <c:v>0.63508029030000002</c:v>
                </c:pt>
                <c:pt idx="9">
                  <c:v>0.61581846259999995</c:v>
                </c:pt>
                <c:pt idx="10">
                  <c:v>0.52784492729999999</c:v>
                </c:pt>
                <c:pt idx="11">
                  <c:v>0.60630703530039076</c:v>
                </c:pt>
                <c:pt idx="12">
                  <c:v>0.37770872929999999</c:v>
                </c:pt>
                <c:pt idx="13">
                  <c:v>0.62839630729999996</c:v>
                </c:pt>
                <c:pt idx="15">
                  <c:v>0.54167983539999998</c:v>
                </c:pt>
                <c:pt idx="16">
                  <c:v>0.65636929359999996</c:v>
                </c:pt>
                <c:pt idx="17">
                  <c:v>0.40805838459999999</c:v>
                </c:pt>
                <c:pt idx="18">
                  <c:v>0.4093601563</c:v>
                </c:pt>
                <c:pt idx="19">
                  <c:v>0.42298552430000003</c:v>
                </c:pt>
                <c:pt idx="20">
                  <c:v>0.68157548219999997</c:v>
                </c:pt>
                <c:pt idx="21">
                  <c:v>0.42595700650000001</c:v>
                </c:pt>
                <c:pt idx="22">
                  <c:v>0.62861421949999996</c:v>
                </c:pt>
                <c:pt idx="23">
                  <c:v>0.46492252649999999</c:v>
                </c:pt>
                <c:pt idx="24">
                  <c:v>0.63616661890000004</c:v>
                </c:pt>
                <c:pt idx="25">
                  <c:v>0.67827026980000005</c:v>
                </c:pt>
                <c:pt idx="26">
                  <c:v>0.63262151570000003</c:v>
                </c:pt>
                <c:pt idx="27">
                  <c:v>0.57274884270000004</c:v>
                </c:pt>
                <c:pt idx="28">
                  <c:v>0.58362495439999995</c:v>
                </c:pt>
                <c:pt idx="30">
                  <c:v>0.52372862870000003</c:v>
                </c:pt>
                <c:pt idx="31">
                  <c:v>0.51082100649999995</c:v>
                </c:pt>
                <c:pt idx="32">
                  <c:v>0.35995053030000002</c:v>
                </c:pt>
                <c:pt idx="33">
                  <c:v>0.76255412519999999</c:v>
                </c:pt>
                <c:pt idx="34">
                  <c:v>0.47225099209999999</c:v>
                </c:pt>
                <c:pt idx="35">
                  <c:v>0.4418034327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0346608"/>
        <c:axId val="450347168"/>
      </c:barChart>
      <c:barChart>
        <c:barDir val="col"/>
        <c:grouping val="clustered"/>
        <c:varyColors val="0"/>
        <c:ser>
          <c:idx val="1"/>
          <c:order val="1"/>
          <c:tx>
            <c:strRef>
              <c:f>donnes_Graph2!$F$2</c:f>
              <c:strCache>
                <c:ptCount val="1"/>
                <c:pt idx="0">
                  <c:v>Taux de chirurgie ambulatoire réels 2016</c:v>
                </c:pt>
              </c:strCache>
            </c:strRef>
          </c:tx>
          <c:spPr>
            <a:solidFill>
              <a:srgbClr val="92D050">
                <a:alpha val="64000"/>
              </a:srgbClr>
            </a:solidFill>
            <a:ln w="19050">
              <a:solidFill>
                <a:srgbClr val="92D050"/>
              </a:solidFill>
            </a:ln>
          </c:spPr>
          <c:invertIfNegative val="0"/>
          <c:cat>
            <c:strRef>
              <c:f>donnes_Graph2!$C$3:$C$38</c:f>
              <c:strCache>
                <c:ptCount val="36"/>
                <c:pt idx="0">
                  <c:v>C.H. de REDON</c:v>
                </c:pt>
                <c:pt idx="1">
                  <c:v>C.H. de MORLAIX</c:v>
                </c:pt>
                <c:pt idx="2">
                  <c:v>C.H. de VITRE</c:v>
                </c:pt>
                <c:pt idx="3">
                  <c:v>C.H. de GUINGAMP</c:v>
                </c:pt>
                <c:pt idx="5">
                  <c:v>C.H. de DINAN</c:v>
                </c:pt>
                <c:pt idx="6">
                  <c:v>CRLCC E. Marquis</c:v>
                </c:pt>
                <c:pt idx="7">
                  <c:v>Clinique St MICHEL - Ste ANNE</c:v>
                </c:pt>
                <c:pt idx="8">
                  <c:v>HP SEVIGNE</c:v>
                </c:pt>
                <c:pt idx="9">
                  <c:v>C.M.C. BAIE de MORLAIX </c:v>
                </c:pt>
                <c:pt idx="10">
                  <c:v>CHP St-GREGOIRE</c:v>
                </c:pt>
                <c:pt idx="11">
                  <c:v>HÔPITAL PRIVÉ DES COTES D'ARMOR</c:v>
                </c:pt>
                <c:pt idx="12">
                  <c:v>C.H. de SAINT-BRIEUC</c:v>
                </c:pt>
                <c:pt idx="13">
                  <c:v>Polyclinique du TREGOR </c:v>
                </c:pt>
                <c:pt idx="15">
                  <c:v>C.H. de PLOERMEL</c:v>
                </c:pt>
                <c:pt idx="16">
                  <c:v>Clinique du TER</c:v>
                </c:pt>
                <c:pt idx="17">
                  <c:v>C.H.U. de RENNES</c:v>
                </c:pt>
                <c:pt idx="18">
                  <c:v>C.H. de LANNION</c:v>
                </c:pt>
                <c:pt idx="19">
                  <c:v>CH CENTRE BRETAGNE</c:v>
                </c:pt>
                <c:pt idx="20">
                  <c:v>Clinique PASTEUR LANROZE</c:v>
                </c:pt>
                <c:pt idx="21">
                  <c:v>C.H. de ST MALO</c:v>
                </c:pt>
                <c:pt idx="22">
                  <c:v>Clinique de la COTE d'EMERAUDE</c:v>
                </c:pt>
                <c:pt idx="23">
                  <c:v>Clinique de la PORTE de l'ORIENT</c:v>
                </c:pt>
                <c:pt idx="24">
                  <c:v>Polyclinique PAYS DE RANCE</c:v>
                </c:pt>
                <c:pt idx="25">
                  <c:v>Polyclinique DE PONTIVY</c:v>
                </c:pt>
                <c:pt idx="26">
                  <c:v>Clinique OCEANE</c:v>
                </c:pt>
                <c:pt idx="27">
                  <c:v>Polyclinique QUIMPER SUD</c:v>
                </c:pt>
                <c:pt idx="28">
                  <c:v>Clinique la SAGESSE</c:v>
                </c:pt>
                <c:pt idx="30">
                  <c:v>C.H.B.S. LORIENT</c:v>
                </c:pt>
                <c:pt idx="31">
                  <c:v>C.H. de LANDERNEAU</c:v>
                </c:pt>
                <c:pt idx="32">
                  <c:v>C.H.U. de BREST</c:v>
                </c:pt>
                <c:pt idx="33">
                  <c:v>Polyclinique ST-LAURENT</c:v>
                </c:pt>
                <c:pt idx="34">
                  <c:v>C.H.I.C. QUIMPER</c:v>
                </c:pt>
                <c:pt idx="35">
                  <c:v>C.H.B.A. VANNES</c:v>
                </c:pt>
              </c:strCache>
            </c:strRef>
          </c:cat>
          <c:val>
            <c:numRef>
              <c:f>donnes_Graph2!$F$3:$F$38</c:f>
              <c:numCache>
                <c:formatCode>0.0%</c:formatCode>
                <c:ptCount val="36"/>
                <c:pt idx="0">
                  <c:v>0.5911764705882353</c:v>
                </c:pt>
                <c:pt idx="1">
                  <c:v>0.50057142857142856</c:v>
                </c:pt>
                <c:pt idx="2">
                  <c:v>0.49362880886426591</c:v>
                </c:pt>
                <c:pt idx="3">
                  <c:v>0.66543948458352509</c:v>
                </c:pt>
                <c:pt idx="5">
                  <c:v>0.59047619047619049</c:v>
                </c:pt>
                <c:pt idx="6">
                  <c:v>0.65971860343929134</c:v>
                </c:pt>
                <c:pt idx="7">
                  <c:v>0.69013069877534217</c:v>
                </c:pt>
                <c:pt idx="8">
                  <c:v>0.65617369497789213</c:v>
                </c:pt>
                <c:pt idx="9">
                  <c:v>0.67335876330054201</c:v>
                </c:pt>
                <c:pt idx="10">
                  <c:v>0.55510338759348876</c:v>
                </c:pt>
                <c:pt idx="11">
                  <c:v>0.61613753294014306</c:v>
                </c:pt>
                <c:pt idx="12">
                  <c:v>0.42316489914743188</c:v>
                </c:pt>
                <c:pt idx="13">
                  <c:v>0.60061680801850426</c:v>
                </c:pt>
                <c:pt idx="15">
                  <c:v>0.56823671497584538</c:v>
                </c:pt>
                <c:pt idx="16">
                  <c:v>0.63572014772260976</c:v>
                </c:pt>
                <c:pt idx="17">
                  <c:v>0.37154690578632033</c:v>
                </c:pt>
                <c:pt idx="18">
                  <c:v>0.40083798882681565</c:v>
                </c:pt>
                <c:pt idx="19">
                  <c:v>0.4580152671755725</c:v>
                </c:pt>
                <c:pt idx="20">
                  <c:v>0.66843082636954498</c:v>
                </c:pt>
                <c:pt idx="21">
                  <c:v>0.41027280477408357</c:v>
                </c:pt>
                <c:pt idx="22">
                  <c:v>0.62035804113034476</c:v>
                </c:pt>
                <c:pt idx="23">
                  <c:v>0.44733511461116582</c:v>
                </c:pt>
                <c:pt idx="24">
                  <c:v>0.6207059565080365</c:v>
                </c:pt>
                <c:pt idx="25">
                  <c:v>0.63578861456845537</c:v>
                </c:pt>
                <c:pt idx="26">
                  <c:v>0.60082511571744823</c:v>
                </c:pt>
                <c:pt idx="27">
                  <c:v>0.55400785108268968</c:v>
                </c:pt>
                <c:pt idx="28">
                  <c:v>0.57980261190310034</c:v>
                </c:pt>
                <c:pt idx="30">
                  <c:v>0.47259107933265238</c:v>
                </c:pt>
                <c:pt idx="31">
                  <c:v>0.47169811320754718</c:v>
                </c:pt>
                <c:pt idx="32">
                  <c:v>0.31798544793087768</c:v>
                </c:pt>
                <c:pt idx="33">
                  <c:v>0.67791462797367974</c:v>
                </c:pt>
                <c:pt idx="34">
                  <c:v>0.42575406032482599</c:v>
                </c:pt>
                <c:pt idx="35">
                  <c:v>0.40060636685194545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0348288"/>
        <c:axId val="450347728"/>
      </c:barChart>
      <c:scatterChart>
        <c:scatterStyle val="lineMarker"/>
        <c:varyColors val="0"/>
        <c:ser>
          <c:idx val="3"/>
          <c:order val="2"/>
          <c:tx>
            <c:strRef>
              <c:f>donnes_Graph2!$D$2</c:f>
              <c:strCache>
                <c:ptCount val="1"/>
                <c:pt idx="0">
                  <c:v>Taux Estimés 2020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7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strRef>
              <c:f>donnes_Graph2!$C$3:$C$38</c:f>
              <c:strCache>
                <c:ptCount val="36"/>
                <c:pt idx="0">
                  <c:v>C.H. de REDON</c:v>
                </c:pt>
                <c:pt idx="1">
                  <c:v>C.H. de MORLAIX</c:v>
                </c:pt>
                <c:pt idx="2">
                  <c:v>C.H. de VITRE</c:v>
                </c:pt>
                <c:pt idx="3">
                  <c:v>C.H. de GUINGAMP</c:v>
                </c:pt>
                <c:pt idx="5">
                  <c:v>C.H. de DINAN</c:v>
                </c:pt>
                <c:pt idx="6">
                  <c:v>CRLCC E. Marquis</c:v>
                </c:pt>
                <c:pt idx="7">
                  <c:v>Clinique St MICHEL - Ste ANNE</c:v>
                </c:pt>
                <c:pt idx="8">
                  <c:v>HP SEVIGNE</c:v>
                </c:pt>
                <c:pt idx="9">
                  <c:v>C.M.C. BAIE de MORLAIX </c:v>
                </c:pt>
                <c:pt idx="10">
                  <c:v>CHP St-GREGOIRE</c:v>
                </c:pt>
                <c:pt idx="11">
                  <c:v>HÔPITAL PRIVÉ DES COTES D'ARMOR</c:v>
                </c:pt>
                <c:pt idx="12">
                  <c:v>C.H. de SAINT-BRIEUC</c:v>
                </c:pt>
                <c:pt idx="13">
                  <c:v>Polyclinique du TREGOR </c:v>
                </c:pt>
                <c:pt idx="15">
                  <c:v>C.H. de PLOERMEL</c:v>
                </c:pt>
                <c:pt idx="16">
                  <c:v>Clinique du TER</c:v>
                </c:pt>
                <c:pt idx="17">
                  <c:v>C.H.U. de RENNES</c:v>
                </c:pt>
                <c:pt idx="18">
                  <c:v>C.H. de LANNION</c:v>
                </c:pt>
                <c:pt idx="19">
                  <c:v>CH CENTRE BRETAGNE</c:v>
                </c:pt>
                <c:pt idx="20">
                  <c:v>Clinique PASTEUR LANROZE</c:v>
                </c:pt>
                <c:pt idx="21">
                  <c:v>C.H. de ST MALO</c:v>
                </c:pt>
                <c:pt idx="22">
                  <c:v>Clinique de la COTE d'EMERAUDE</c:v>
                </c:pt>
                <c:pt idx="23">
                  <c:v>Clinique de la PORTE de l'ORIENT</c:v>
                </c:pt>
                <c:pt idx="24">
                  <c:v>Polyclinique PAYS DE RANCE</c:v>
                </c:pt>
                <c:pt idx="25">
                  <c:v>Polyclinique DE PONTIVY</c:v>
                </c:pt>
                <c:pt idx="26">
                  <c:v>Clinique OCEANE</c:v>
                </c:pt>
                <c:pt idx="27">
                  <c:v>Polyclinique QUIMPER SUD</c:v>
                </c:pt>
                <c:pt idx="28">
                  <c:v>Clinique la SAGESSE</c:v>
                </c:pt>
                <c:pt idx="30">
                  <c:v>C.H.B.S. LORIENT</c:v>
                </c:pt>
                <c:pt idx="31">
                  <c:v>C.H. de LANDERNEAU</c:v>
                </c:pt>
                <c:pt idx="32">
                  <c:v>C.H.U. de BREST</c:v>
                </c:pt>
                <c:pt idx="33">
                  <c:v>Polyclinique ST-LAURENT</c:v>
                </c:pt>
                <c:pt idx="34">
                  <c:v>C.H.I.C. QUIMPER</c:v>
                </c:pt>
                <c:pt idx="35">
                  <c:v>C.H.B.A. VANNES</c:v>
                </c:pt>
              </c:strCache>
            </c:strRef>
          </c:xVal>
          <c:yVal>
            <c:numRef>
              <c:f>donnes_Graph2!$D$3:$D$38</c:f>
              <c:numCache>
                <c:formatCode>0.0%</c:formatCode>
                <c:ptCount val="36"/>
                <c:pt idx="0">
                  <c:v>0.60190615839999995</c:v>
                </c:pt>
                <c:pt idx="1">
                  <c:v>0.53457249070000001</c:v>
                </c:pt>
                <c:pt idx="2">
                  <c:v>0.53873517790000003</c:v>
                </c:pt>
                <c:pt idx="3">
                  <c:v>0.7125264644</c:v>
                </c:pt>
                <c:pt idx="5">
                  <c:v>0.64792358800000005</c:v>
                </c:pt>
                <c:pt idx="6">
                  <c:v>0.71908420409999996</c:v>
                </c:pt>
                <c:pt idx="7">
                  <c:v>0.76967046610000001</c:v>
                </c:pt>
                <c:pt idx="8">
                  <c:v>0.74416553600000002</c:v>
                </c:pt>
                <c:pt idx="9">
                  <c:v>0.76513989640000002</c:v>
                </c:pt>
                <c:pt idx="10">
                  <c:v>0.6497762909</c:v>
                </c:pt>
                <c:pt idx="11">
                  <c:v>0.71213418421259123</c:v>
                </c:pt>
                <c:pt idx="12">
                  <c:v>0.51959324819999997</c:v>
                </c:pt>
                <c:pt idx="13">
                  <c:v>0.70002414290000003</c:v>
                </c:pt>
                <c:pt idx="15">
                  <c:v>0.68318623119999999</c:v>
                </c:pt>
                <c:pt idx="16">
                  <c:v>0.76203422440000002</c:v>
                </c:pt>
                <c:pt idx="17">
                  <c:v>0.49848007729999999</c:v>
                </c:pt>
                <c:pt idx="18">
                  <c:v>0.52895522390000005</c:v>
                </c:pt>
                <c:pt idx="19">
                  <c:v>0.586162823</c:v>
                </c:pt>
                <c:pt idx="20">
                  <c:v>0.79733357189999998</c:v>
                </c:pt>
                <c:pt idx="21">
                  <c:v>0.54056409080000001</c:v>
                </c:pt>
                <c:pt idx="22">
                  <c:v>0.75282165190000006</c:v>
                </c:pt>
                <c:pt idx="23">
                  <c:v>0.58228278249999998</c:v>
                </c:pt>
                <c:pt idx="24">
                  <c:v>0.75709818179999999</c:v>
                </c:pt>
                <c:pt idx="25">
                  <c:v>0.77582375479999999</c:v>
                </c:pt>
                <c:pt idx="26">
                  <c:v>0.75293092429999997</c:v>
                </c:pt>
                <c:pt idx="27">
                  <c:v>0.70631092539999996</c:v>
                </c:pt>
                <c:pt idx="28">
                  <c:v>0.73251711730000002</c:v>
                </c:pt>
                <c:pt idx="30">
                  <c:v>0.65109498190000004</c:v>
                </c:pt>
                <c:pt idx="31">
                  <c:v>0.65437365010000004</c:v>
                </c:pt>
                <c:pt idx="32">
                  <c:v>0.5042332759</c:v>
                </c:pt>
                <c:pt idx="33">
                  <c:v>0.86565846329999996</c:v>
                </c:pt>
                <c:pt idx="34">
                  <c:v>0.61657221929999995</c:v>
                </c:pt>
                <c:pt idx="35">
                  <c:v>0.5942883417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0346608"/>
        <c:axId val="450347168"/>
      </c:scatterChart>
      <c:catAx>
        <c:axId val="45034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0347168"/>
        <c:crosses val="autoZero"/>
        <c:auto val="1"/>
        <c:lblAlgn val="ctr"/>
        <c:lblOffset val="100"/>
        <c:noMultiLvlLbl val="0"/>
      </c:catAx>
      <c:valAx>
        <c:axId val="45034716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450346608"/>
        <c:crosses val="autoZero"/>
        <c:crossBetween val="between"/>
      </c:valAx>
      <c:valAx>
        <c:axId val="450347728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450348288"/>
        <c:crosses val="max"/>
        <c:crossBetween val="between"/>
      </c:valAx>
      <c:catAx>
        <c:axId val="45034828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50347728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7.8743791641429445E-2"/>
          <c:y val="1.3612144976830188E-3"/>
          <c:w val="0.80029386230567345"/>
          <c:h val="9.5078746083481977E-2"/>
        </c:manualLayout>
      </c:layout>
      <c:overlay val="0"/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800" baseline="0"/>
      </a:pPr>
      <a:endParaRPr lang="fr-F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202844678436412E-2"/>
          <c:y val="2.9423314161434122E-2"/>
          <c:w val="0.96697976027318489"/>
          <c:h val="0.7449033810617877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donnes_Graph3!$C$2</c:f>
              <c:strCache>
                <c:ptCount val="1"/>
                <c:pt idx="0">
                  <c:v>Taux de séjours de niveau 1 d'une durée de 1 jour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bg1">
                  <a:lumMod val="85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donnes_Graph3!$B$3:$B$39</c:f>
              <c:strCache>
                <c:ptCount val="37"/>
                <c:pt idx="0">
                  <c:v>C.H.U. de BREST</c:v>
                </c:pt>
                <c:pt idx="1">
                  <c:v>C.H.U. de RENNES</c:v>
                </c:pt>
                <c:pt idx="2">
                  <c:v>C.H.B.A. VANNES</c:v>
                </c:pt>
                <c:pt idx="3">
                  <c:v>C.H. de LANNION</c:v>
                </c:pt>
                <c:pt idx="4">
                  <c:v>C.H. de ST MALO</c:v>
                </c:pt>
                <c:pt idx="5">
                  <c:v>C.H. de SAINT-BRIEUC</c:v>
                </c:pt>
                <c:pt idx="6">
                  <c:v>C.H.I.C. QUIMPER</c:v>
                </c:pt>
                <c:pt idx="7">
                  <c:v>C.H. de FOUGERES</c:v>
                </c:pt>
                <c:pt idx="8">
                  <c:v>Clinique de la PORTE de l'ORIENT</c:v>
                </c:pt>
                <c:pt idx="9">
                  <c:v>CH CENTRE BRETAGNE</c:v>
                </c:pt>
                <c:pt idx="10">
                  <c:v>C.H. de LANDERNEAU</c:v>
                </c:pt>
                <c:pt idx="11">
                  <c:v>C.H.B.S. LORIENT</c:v>
                </c:pt>
                <c:pt idx="12">
                  <c:v>C.H. de VITRE</c:v>
                </c:pt>
                <c:pt idx="13">
                  <c:v>C.H. de MORLAIX</c:v>
                </c:pt>
                <c:pt idx="14">
                  <c:v>CLINIQUE du GRAND LARGE</c:v>
                </c:pt>
                <c:pt idx="15">
                  <c:v>Polyclinique KERAUDREN </c:v>
                </c:pt>
                <c:pt idx="16">
                  <c:v>Polyclinique QUIMPER SUD</c:v>
                </c:pt>
                <c:pt idx="17">
                  <c:v>CHP St-GREGOIRE</c:v>
                </c:pt>
                <c:pt idx="18">
                  <c:v>Hôpital Inter Armées</c:v>
                </c:pt>
                <c:pt idx="19">
                  <c:v>C.H. de PLOERMEL</c:v>
                </c:pt>
                <c:pt idx="20">
                  <c:v>Clinique la SAGESSE</c:v>
                </c:pt>
                <c:pt idx="21">
                  <c:v>C.H. de DINAN</c:v>
                </c:pt>
                <c:pt idx="22">
                  <c:v>C.H. de REDON</c:v>
                </c:pt>
                <c:pt idx="23">
                  <c:v>Polyclinique du TREGOR </c:v>
                </c:pt>
                <c:pt idx="24">
                  <c:v>Clinique OCEANE</c:v>
                </c:pt>
                <c:pt idx="25">
                  <c:v>HÔPITAL PRIVÉ DES COTES D'ARMOR</c:v>
                </c:pt>
                <c:pt idx="26">
                  <c:v>Clinique de la COTE d'EMERAUDE</c:v>
                </c:pt>
                <c:pt idx="27">
                  <c:v>Polyclinique PAYS DE RANCE</c:v>
                </c:pt>
                <c:pt idx="28">
                  <c:v>Clinique du TER</c:v>
                </c:pt>
                <c:pt idx="29">
                  <c:v>Polyclinique DE PONTIVY</c:v>
                </c:pt>
                <c:pt idx="30">
                  <c:v>HP SEVIGNE</c:v>
                </c:pt>
                <c:pt idx="31">
                  <c:v>CRLCC E. Marquis</c:v>
                </c:pt>
                <c:pt idx="32">
                  <c:v>C.H. de GUINGAMP</c:v>
                </c:pt>
                <c:pt idx="33">
                  <c:v>Clinique PASTEUR LANROZE</c:v>
                </c:pt>
                <c:pt idx="34">
                  <c:v>C.M.C. BAIE de MORLAIX </c:v>
                </c:pt>
                <c:pt idx="35">
                  <c:v>Polyclinique ST-LAURENT</c:v>
                </c:pt>
                <c:pt idx="36">
                  <c:v>Clinique St MICHEL - Ste ANNE</c:v>
                </c:pt>
              </c:strCache>
            </c:strRef>
          </c:cat>
          <c:val>
            <c:numRef>
              <c:f>donnes_Graph3!$C$3:$C$39</c:f>
              <c:numCache>
                <c:formatCode>0%</c:formatCode>
                <c:ptCount val="37"/>
                <c:pt idx="0">
                  <c:v>0.11823556161891768</c:v>
                </c:pt>
                <c:pt idx="1">
                  <c:v>8.3437210985564364E-2</c:v>
                </c:pt>
                <c:pt idx="2">
                  <c:v>0.13087417887822134</c:v>
                </c:pt>
                <c:pt idx="3">
                  <c:v>7.9608938547486033E-2</c:v>
                </c:pt>
                <c:pt idx="4">
                  <c:v>0.11445012787723785</c:v>
                </c:pt>
                <c:pt idx="5">
                  <c:v>0.13266791432730296</c:v>
                </c:pt>
                <c:pt idx="6">
                  <c:v>0.17338114321873022</c:v>
                </c:pt>
                <c:pt idx="7">
                  <c:v>0.17639015496809479</c:v>
                </c:pt>
                <c:pt idx="8">
                  <c:v>9.3938967796371814E-2</c:v>
                </c:pt>
                <c:pt idx="9">
                  <c:v>0.11804798255179935</c:v>
                </c:pt>
                <c:pt idx="10">
                  <c:v>0.15337796713329277</c:v>
                </c:pt>
                <c:pt idx="11">
                  <c:v>0.12734082397003746</c:v>
                </c:pt>
                <c:pt idx="12">
                  <c:v>0.13185595567867037</c:v>
                </c:pt>
                <c:pt idx="13">
                  <c:v>0.10142857142857142</c:v>
                </c:pt>
                <c:pt idx="14">
                  <c:v>0.17241379310344829</c:v>
                </c:pt>
                <c:pt idx="15">
                  <c:v>0.16705138069590494</c:v>
                </c:pt>
                <c:pt idx="16">
                  <c:v>0.14625807268583005</c:v>
                </c:pt>
                <c:pt idx="17">
                  <c:v>0.10485408417656548</c:v>
                </c:pt>
                <c:pt idx="18">
                  <c:v>5.4878048780487805E-2</c:v>
                </c:pt>
                <c:pt idx="19">
                  <c:v>0.15036231884057971</c:v>
                </c:pt>
                <c:pt idx="20">
                  <c:v>0.16708204565845877</c:v>
                </c:pt>
                <c:pt idx="21">
                  <c:v>0.10238095238095238</c:v>
                </c:pt>
                <c:pt idx="22">
                  <c:v>7.7310924369747902E-2</c:v>
                </c:pt>
                <c:pt idx="23">
                  <c:v>9.303520945772295E-2</c:v>
                </c:pt>
                <c:pt idx="24">
                  <c:v>0.20663111289997987</c:v>
                </c:pt>
                <c:pt idx="25">
                  <c:v>0.11281214706989584</c:v>
                </c:pt>
                <c:pt idx="26">
                  <c:v>0.13478325196034915</c:v>
                </c:pt>
                <c:pt idx="27">
                  <c:v>0.15048849669082887</c:v>
                </c:pt>
                <c:pt idx="28">
                  <c:v>0.12956503898235536</c:v>
                </c:pt>
                <c:pt idx="29">
                  <c:v>0.1291573148337074</c:v>
                </c:pt>
                <c:pt idx="30">
                  <c:v>0.11779845575133636</c:v>
                </c:pt>
                <c:pt idx="31">
                  <c:v>0.10213652944241793</c:v>
                </c:pt>
                <c:pt idx="32">
                  <c:v>8.6056143580303723E-2</c:v>
                </c:pt>
                <c:pt idx="33">
                  <c:v>0.10835654596100279</c:v>
                </c:pt>
                <c:pt idx="34">
                  <c:v>0.15057217426219635</c:v>
                </c:pt>
                <c:pt idx="35">
                  <c:v>0.10005061582588155</c:v>
                </c:pt>
                <c:pt idx="36">
                  <c:v>9.1077493053411548E-2</c:v>
                </c:pt>
              </c:numCache>
            </c:numRef>
          </c:val>
        </c:ser>
        <c:ser>
          <c:idx val="3"/>
          <c:order val="1"/>
          <c:tx>
            <c:strRef>
              <c:f>donnes_Graph3!$D$2</c:f>
              <c:strCache>
                <c:ptCount val="1"/>
                <c:pt idx="0">
                  <c:v>Taux de séjours de niveau 1 d'une durée de 2 jours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4"/>
            <c:invertIfNegative val="0"/>
            <c:bubble3D val="0"/>
          </c:dPt>
          <c:dPt>
            <c:idx val="15"/>
            <c:invertIfNegative val="0"/>
            <c:bubble3D val="0"/>
          </c:dPt>
          <c:dPt>
            <c:idx val="17"/>
            <c:invertIfNegative val="0"/>
            <c:bubble3D val="0"/>
          </c:dPt>
          <c:dPt>
            <c:idx val="18"/>
            <c:invertIfNegative val="0"/>
            <c:bubble3D val="0"/>
          </c:dPt>
          <c:dPt>
            <c:idx val="25"/>
            <c:invertIfNegative val="0"/>
            <c:bubble3D val="0"/>
          </c:dPt>
          <c:dPt>
            <c:idx val="26"/>
            <c:invertIfNegative val="0"/>
            <c:bubble3D val="0"/>
          </c:dPt>
          <c:dPt>
            <c:idx val="27"/>
            <c:invertIfNegative val="0"/>
            <c:bubble3D val="0"/>
          </c:dPt>
          <c:dPt>
            <c:idx val="28"/>
            <c:invertIfNegative val="0"/>
            <c:bubble3D val="0"/>
          </c:dPt>
          <c:dPt>
            <c:idx val="29"/>
            <c:invertIfNegative val="0"/>
            <c:bubble3D val="0"/>
          </c:dPt>
          <c:dPt>
            <c:idx val="30"/>
            <c:invertIfNegative val="0"/>
            <c:bubble3D val="0"/>
          </c:dPt>
          <c:dPt>
            <c:idx val="32"/>
            <c:invertIfNegative val="0"/>
            <c:bubble3D val="0"/>
          </c:dPt>
          <c:dPt>
            <c:idx val="35"/>
            <c:invertIfNegative val="0"/>
            <c:bubble3D val="0"/>
          </c:dPt>
          <c:dPt>
            <c:idx val="36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donnes_Graph3!$B$3:$B$39</c:f>
              <c:strCache>
                <c:ptCount val="37"/>
                <c:pt idx="0">
                  <c:v>C.H.U. de BREST</c:v>
                </c:pt>
                <c:pt idx="1">
                  <c:v>C.H.U. de RENNES</c:v>
                </c:pt>
                <c:pt idx="2">
                  <c:v>C.H.B.A. VANNES</c:v>
                </c:pt>
                <c:pt idx="3">
                  <c:v>C.H. de LANNION</c:v>
                </c:pt>
                <c:pt idx="4">
                  <c:v>C.H. de ST MALO</c:v>
                </c:pt>
                <c:pt idx="5">
                  <c:v>C.H. de SAINT-BRIEUC</c:v>
                </c:pt>
                <c:pt idx="6">
                  <c:v>C.H.I.C. QUIMPER</c:v>
                </c:pt>
                <c:pt idx="7">
                  <c:v>C.H. de FOUGERES</c:v>
                </c:pt>
                <c:pt idx="8">
                  <c:v>Clinique de la PORTE de l'ORIENT</c:v>
                </c:pt>
                <c:pt idx="9">
                  <c:v>CH CENTRE BRETAGNE</c:v>
                </c:pt>
                <c:pt idx="10">
                  <c:v>C.H. de LANDERNEAU</c:v>
                </c:pt>
                <c:pt idx="11">
                  <c:v>C.H.B.S. LORIENT</c:v>
                </c:pt>
                <c:pt idx="12">
                  <c:v>C.H. de VITRE</c:v>
                </c:pt>
                <c:pt idx="13">
                  <c:v>C.H. de MORLAIX</c:v>
                </c:pt>
                <c:pt idx="14">
                  <c:v>CLINIQUE du GRAND LARGE</c:v>
                </c:pt>
                <c:pt idx="15">
                  <c:v>Polyclinique KERAUDREN </c:v>
                </c:pt>
                <c:pt idx="16">
                  <c:v>Polyclinique QUIMPER SUD</c:v>
                </c:pt>
                <c:pt idx="17">
                  <c:v>CHP St-GREGOIRE</c:v>
                </c:pt>
                <c:pt idx="18">
                  <c:v>Hôpital Inter Armées</c:v>
                </c:pt>
                <c:pt idx="19">
                  <c:v>C.H. de PLOERMEL</c:v>
                </c:pt>
                <c:pt idx="20">
                  <c:v>Clinique la SAGESSE</c:v>
                </c:pt>
                <c:pt idx="21">
                  <c:v>C.H. de DINAN</c:v>
                </c:pt>
                <c:pt idx="22">
                  <c:v>C.H. de REDON</c:v>
                </c:pt>
                <c:pt idx="23">
                  <c:v>Polyclinique du TREGOR </c:v>
                </c:pt>
                <c:pt idx="24">
                  <c:v>Clinique OCEANE</c:v>
                </c:pt>
                <c:pt idx="25">
                  <c:v>HÔPITAL PRIVÉ DES COTES D'ARMOR</c:v>
                </c:pt>
                <c:pt idx="26">
                  <c:v>Clinique de la COTE d'EMERAUDE</c:v>
                </c:pt>
                <c:pt idx="27">
                  <c:v>Polyclinique PAYS DE RANCE</c:v>
                </c:pt>
                <c:pt idx="28">
                  <c:v>Clinique du TER</c:v>
                </c:pt>
                <c:pt idx="29">
                  <c:v>Polyclinique DE PONTIVY</c:v>
                </c:pt>
                <c:pt idx="30">
                  <c:v>HP SEVIGNE</c:v>
                </c:pt>
                <c:pt idx="31">
                  <c:v>CRLCC E. Marquis</c:v>
                </c:pt>
                <c:pt idx="32">
                  <c:v>C.H. de GUINGAMP</c:v>
                </c:pt>
                <c:pt idx="33">
                  <c:v>Clinique PASTEUR LANROZE</c:v>
                </c:pt>
                <c:pt idx="34">
                  <c:v>C.M.C. BAIE de MORLAIX </c:v>
                </c:pt>
                <c:pt idx="35">
                  <c:v>Polyclinique ST-LAURENT</c:v>
                </c:pt>
                <c:pt idx="36">
                  <c:v>Clinique St MICHEL - Ste ANNE</c:v>
                </c:pt>
              </c:strCache>
            </c:strRef>
          </c:cat>
          <c:val>
            <c:numRef>
              <c:f>donnes_Graph3!$D$3:$D$39</c:f>
              <c:numCache>
                <c:formatCode>0%</c:formatCode>
                <c:ptCount val="37"/>
                <c:pt idx="0">
                  <c:v>0.10527512505684403</c:v>
                </c:pt>
                <c:pt idx="1">
                  <c:v>7.5475491575857492E-2</c:v>
                </c:pt>
                <c:pt idx="2">
                  <c:v>0.10601313794845882</c:v>
                </c:pt>
                <c:pt idx="3">
                  <c:v>8.3333333333333329E-2</c:v>
                </c:pt>
                <c:pt idx="4">
                  <c:v>7.6939471440750209E-2</c:v>
                </c:pt>
                <c:pt idx="5">
                  <c:v>8.9519650655021835E-2</c:v>
                </c:pt>
                <c:pt idx="6">
                  <c:v>8.2472052309639318E-2</c:v>
                </c:pt>
                <c:pt idx="7">
                  <c:v>6.6545123062898809E-2</c:v>
                </c:pt>
                <c:pt idx="8">
                  <c:v>8.8173252707073546E-2</c:v>
                </c:pt>
                <c:pt idx="9">
                  <c:v>7.1428571428571425E-2</c:v>
                </c:pt>
                <c:pt idx="10">
                  <c:v>5.9646987218502742E-2</c:v>
                </c:pt>
                <c:pt idx="11">
                  <c:v>8.7163772557030977E-2</c:v>
                </c:pt>
                <c:pt idx="12">
                  <c:v>5.7617728531855955E-2</c:v>
                </c:pt>
                <c:pt idx="13">
                  <c:v>6.5142857142857141E-2</c:v>
                </c:pt>
                <c:pt idx="14">
                  <c:v>5.0134507214477868E-2</c:v>
                </c:pt>
                <c:pt idx="15">
                  <c:v>7.5489441737197571E-2</c:v>
                </c:pt>
                <c:pt idx="16">
                  <c:v>5.2424971508167661E-2</c:v>
                </c:pt>
                <c:pt idx="17">
                  <c:v>8.1463557706408563E-2</c:v>
                </c:pt>
                <c:pt idx="18">
                  <c:v>0.11280487804878049</c:v>
                </c:pt>
                <c:pt idx="19">
                  <c:v>5.1328502415458936E-2</c:v>
                </c:pt>
                <c:pt idx="20">
                  <c:v>7.825740205363374E-2</c:v>
                </c:pt>
                <c:pt idx="21">
                  <c:v>6.9047619047619052E-2</c:v>
                </c:pt>
                <c:pt idx="22">
                  <c:v>5.168067226890756E-2</c:v>
                </c:pt>
                <c:pt idx="23">
                  <c:v>4.6517604728861475E-2</c:v>
                </c:pt>
                <c:pt idx="24">
                  <c:v>4.6286979271483196E-2</c:v>
                </c:pt>
                <c:pt idx="25">
                  <c:v>6.531559794202535E-2</c:v>
                </c:pt>
                <c:pt idx="26">
                  <c:v>5.0895102825861814E-2</c:v>
                </c:pt>
                <c:pt idx="27">
                  <c:v>5.6886227544910177E-2</c:v>
                </c:pt>
                <c:pt idx="28">
                  <c:v>5.4267542059909725E-2</c:v>
                </c:pt>
                <c:pt idx="29">
                  <c:v>5.4478677820852889E-2</c:v>
                </c:pt>
                <c:pt idx="30">
                  <c:v>6.1176004751534348E-2</c:v>
                </c:pt>
                <c:pt idx="31">
                  <c:v>7.7123501823866597E-2</c:v>
                </c:pt>
                <c:pt idx="32">
                  <c:v>5.4993097100782332E-2</c:v>
                </c:pt>
                <c:pt idx="33">
                  <c:v>6.2209842154131847E-2</c:v>
                </c:pt>
                <c:pt idx="34">
                  <c:v>4.3164023288496285E-2</c:v>
                </c:pt>
                <c:pt idx="35">
                  <c:v>4.5216804454192676E-2</c:v>
                </c:pt>
                <c:pt idx="36">
                  <c:v>3.1902850674076361E-2</c:v>
                </c:pt>
              </c:numCache>
            </c:numRef>
          </c:val>
        </c:ser>
        <c:ser>
          <c:idx val="0"/>
          <c:order val="2"/>
          <c:tx>
            <c:strRef>
              <c:f>donnes_Graph3!$E$2</c:f>
              <c:strCache>
                <c:ptCount val="1"/>
                <c:pt idx="0">
                  <c:v>Taux de séjours de niveau 1 d'une durée &gt; 2 jours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srgbClr val="92D050"/>
              </a:solidFill>
            </a:ln>
          </c:spPr>
          <c:invertIfNegative val="0"/>
          <c:cat>
            <c:strRef>
              <c:f>donnes_Graph3!$B$3:$B$39</c:f>
              <c:strCache>
                <c:ptCount val="37"/>
                <c:pt idx="0">
                  <c:v>C.H.U. de BREST</c:v>
                </c:pt>
                <c:pt idx="1">
                  <c:v>C.H.U. de RENNES</c:v>
                </c:pt>
                <c:pt idx="2">
                  <c:v>C.H.B.A. VANNES</c:v>
                </c:pt>
                <c:pt idx="3">
                  <c:v>C.H. de LANNION</c:v>
                </c:pt>
                <c:pt idx="4">
                  <c:v>C.H. de ST MALO</c:v>
                </c:pt>
                <c:pt idx="5">
                  <c:v>C.H. de SAINT-BRIEUC</c:v>
                </c:pt>
                <c:pt idx="6">
                  <c:v>C.H.I.C. QUIMPER</c:v>
                </c:pt>
                <c:pt idx="7">
                  <c:v>C.H. de FOUGERES</c:v>
                </c:pt>
                <c:pt idx="8">
                  <c:v>Clinique de la PORTE de l'ORIENT</c:v>
                </c:pt>
                <c:pt idx="9">
                  <c:v>CH CENTRE BRETAGNE</c:v>
                </c:pt>
                <c:pt idx="10">
                  <c:v>C.H. de LANDERNEAU</c:v>
                </c:pt>
                <c:pt idx="11">
                  <c:v>C.H.B.S. LORIENT</c:v>
                </c:pt>
                <c:pt idx="12">
                  <c:v>C.H. de VITRE</c:v>
                </c:pt>
                <c:pt idx="13">
                  <c:v>C.H. de MORLAIX</c:v>
                </c:pt>
                <c:pt idx="14">
                  <c:v>CLINIQUE du GRAND LARGE</c:v>
                </c:pt>
                <c:pt idx="15">
                  <c:v>Polyclinique KERAUDREN </c:v>
                </c:pt>
                <c:pt idx="16">
                  <c:v>Polyclinique QUIMPER SUD</c:v>
                </c:pt>
                <c:pt idx="17">
                  <c:v>CHP St-GREGOIRE</c:v>
                </c:pt>
                <c:pt idx="18">
                  <c:v>Hôpital Inter Armées</c:v>
                </c:pt>
                <c:pt idx="19">
                  <c:v>C.H. de PLOERMEL</c:v>
                </c:pt>
                <c:pt idx="20">
                  <c:v>Clinique la SAGESSE</c:v>
                </c:pt>
                <c:pt idx="21">
                  <c:v>C.H. de DINAN</c:v>
                </c:pt>
                <c:pt idx="22">
                  <c:v>C.H. de REDON</c:v>
                </c:pt>
                <c:pt idx="23">
                  <c:v>Polyclinique du TREGOR </c:v>
                </c:pt>
                <c:pt idx="24">
                  <c:v>Clinique OCEANE</c:v>
                </c:pt>
                <c:pt idx="25">
                  <c:v>HÔPITAL PRIVÉ DES COTES D'ARMOR</c:v>
                </c:pt>
                <c:pt idx="26">
                  <c:v>Clinique de la COTE d'EMERAUDE</c:v>
                </c:pt>
                <c:pt idx="27">
                  <c:v>Polyclinique PAYS DE RANCE</c:v>
                </c:pt>
                <c:pt idx="28">
                  <c:v>Clinique du TER</c:v>
                </c:pt>
                <c:pt idx="29">
                  <c:v>Polyclinique DE PONTIVY</c:v>
                </c:pt>
                <c:pt idx="30">
                  <c:v>HP SEVIGNE</c:v>
                </c:pt>
                <c:pt idx="31">
                  <c:v>CRLCC E. Marquis</c:v>
                </c:pt>
                <c:pt idx="32">
                  <c:v>C.H. de GUINGAMP</c:v>
                </c:pt>
                <c:pt idx="33">
                  <c:v>Clinique PASTEUR LANROZE</c:v>
                </c:pt>
                <c:pt idx="34">
                  <c:v>C.M.C. BAIE de MORLAIX </c:v>
                </c:pt>
                <c:pt idx="35">
                  <c:v>Polyclinique ST-LAURENT</c:v>
                </c:pt>
                <c:pt idx="36">
                  <c:v>Clinique St MICHEL - Ste ANNE</c:v>
                </c:pt>
              </c:strCache>
            </c:strRef>
          </c:cat>
          <c:val>
            <c:numRef>
              <c:f>donnes_Graph3!$E$3:$E$39</c:f>
              <c:numCache>
                <c:formatCode>0%</c:formatCode>
                <c:ptCount val="37"/>
                <c:pt idx="0">
                  <c:v>0.19730559345156889</c:v>
                </c:pt>
                <c:pt idx="1">
                  <c:v>0.14234589247657725</c:v>
                </c:pt>
                <c:pt idx="2">
                  <c:v>0.14997473471450226</c:v>
                </c:pt>
                <c:pt idx="3">
                  <c:v>0.15828677839851024</c:v>
                </c:pt>
                <c:pt idx="4">
                  <c:v>0.12425404944586531</c:v>
                </c:pt>
                <c:pt idx="5">
                  <c:v>0.14264919941775836</c:v>
                </c:pt>
                <c:pt idx="6">
                  <c:v>0.13731280320607467</c:v>
                </c:pt>
                <c:pt idx="7">
                  <c:v>0.12488605287146765</c:v>
                </c:pt>
                <c:pt idx="8">
                  <c:v>0.16383068485445085</c:v>
                </c:pt>
                <c:pt idx="9">
                  <c:v>9.7600872410032721E-2</c:v>
                </c:pt>
                <c:pt idx="10">
                  <c:v>9.7991479001825935E-2</c:v>
                </c:pt>
                <c:pt idx="11">
                  <c:v>0.14311655884689592</c:v>
                </c:pt>
                <c:pt idx="12">
                  <c:v>0.12077562326869806</c:v>
                </c:pt>
                <c:pt idx="13">
                  <c:v>9.457142857142857E-2</c:v>
                </c:pt>
                <c:pt idx="14">
                  <c:v>0.12570310589386158</c:v>
                </c:pt>
                <c:pt idx="15">
                  <c:v>9.1561938958707359E-2</c:v>
                </c:pt>
                <c:pt idx="16">
                  <c:v>0.12789666962137519</c:v>
                </c:pt>
                <c:pt idx="17">
                  <c:v>0.14103974189763896</c:v>
                </c:pt>
                <c:pt idx="18">
                  <c:v>0.16071428571428573</c:v>
                </c:pt>
                <c:pt idx="19">
                  <c:v>4.1968599033816424E-2</c:v>
                </c:pt>
                <c:pt idx="20">
                  <c:v>0.10387797826737115</c:v>
                </c:pt>
                <c:pt idx="21">
                  <c:v>0.11904761904761904</c:v>
                </c:pt>
                <c:pt idx="22">
                  <c:v>6.9327731092436978E-2</c:v>
                </c:pt>
                <c:pt idx="23">
                  <c:v>0.14032382420971473</c:v>
                </c:pt>
                <c:pt idx="24">
                  <c:v>7.4612598108271283E-2</c:v>
                </c:pt>
                <c:pt idx="25">
                  <c:v>0.11381603714393274</c:v>
                </c:pt>
                <c:pt idx="26">
                  <c:v>7.6046752478177243E-2</c:v>
                </c:pt>
                <c:pt idx="27">
                  <c:v>4.4752600063031833E-2</c:v>
                </c:pt>
                <c:pt idx="28">
                  <c:v>0.104636848584325</c:v>
                </c:pt>
                <c:pt idx="29">
                  <c:v>9.6510916139563349E-2</c:v>
                </c:pt>
                <c:pt idx="30">
                  <c:v>0.10347785916980136</c:v>
                </c:pt>
                <c:pt idx="31">
                  <c:v>0.11203751954142782</c:v>
                </c:pt>
                <c:pt idx="32">
                  <c:v>6.7418315692590894E-2</c:v>
                </c:pt>
                <c:pt idx="33">
                  <c:v>9.1179201485608166E-2</c:v>
                </c:pt>
                <c:pt idx="34">
                  <c:v>7.6892190323228263E-2</c:v>
                </c:pt>
                <c:pt idx="35">
                  <c:v>0.10477475957482706</c:v>
                </c:pt>
                <c:pt idx="36">
                  <c:v>9.9927961304929508E-2</c:v>
                </c:pt>
              </c:numCache>
            </c:numRef>
          </c:val>
        </c:ser>
        <c:ser>
          <c:idx val="6"/>
          <c:order val="3"/>
          <c:tx>
            <c:strRef>
              <c:f>donnes_Graph3!$F$2</c:f>
              <c:strCache>
                <c:ptCount val="1"/>
                <c:pt idx="0">
                  <c:v>Taux de séjours de niveau 2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cat>
            <c:strRef>
              <c:f>donnes_Graph3!$B$3:$B$39</c:f>
              <c:strCache>
                <c:ptCount val="37"/>
                <c:pt idx="0">
                  <c:v>C.H.U. de BREST</c:v>
                </c:pt>
                <c:pt idx="1">
                  <c:v>C.H.U. de RENNES</c:v>
                </c:pt>
                <c:pt idx="2">
                  <c:v>C.H.B.A. VANNES</c:v>
                </c:pt>
                <c:pt idx="3">
                  <c:v>C.H. de LANNION</c:v>
                </c:pt>
                <c:pt idx="4">
                  <c:v>C.H. de ST MALO</c:v>
                </c:pt>
                <c:pt idx="5">
                  <c:v>C.H. de SAINT-BRIEUC</c:v>
                </c:pt>
                <c:pt idx="6">
                  <c:v>C.H.I.C. QUIMPER</c:v>
                </c:pt>
                <c:pt idx="7">
                  <c:v>C.H. de FOUGERES</c:v>
                </c:pt>
                <c:pt idx="8">
                  <c:v>Clinique de la PORTE de l'ORIENT</c:v>
                </c:pt>
                <c:pt idx="9">
                  <c:v>CH CENTRE BRETAGNE</c:v>
                </c:pt>
                <c:pt idx="10">
                  <c:v>C.H. de LANDERNEAU</c:v>
                </c:pt>
                <c:pt idx="11">
                  <c:v>C.H.B.S. LORIENT</c:v>
                </c:pt>
                <c:pt idx="12">
                  <c:v>C.H. de VITRE</c:v>
                </c:pt>
                <c:pt idx="13">
                  <c:v>C.H. de MORLAIX</c:v>
                </c:pt>
                <c:pt idx="14">
                  <c:v>CLINIQUE du GRAND LARGE</c:v>
                </c:pt>
                <c:pt idx="15">
                  <c:v>Polyclinique KERAUDREN </c:v>
                </c:pt>
                <c:pt idx="16">
                  <c:v>Polyclinique QUIMPER SUD</c:v>
                </c:pt>
                <c:pt idx="17">
                  <c:v>CHP St-GREGOIRE</c:v>
                </c:pt>
                <c:pt idx="18">
                  <c:v>Hôpital Inter Armées</c:v>
                </c:pt>
                <c:pt idx="19">
                  <c:v>C.H. de PLOERMEL</c:v>
                </c:pt>
                <c:pt idx="20">
                  <c:v>Clinique la SAGESSE</c:v>
                </c:pt>
                <c:pt idx="21">
                  <c:v>C.H. de DINAN</c:v>
                </c:pt>
                <c:pt idx="22">
                  <c:v>C.H. de REDON</c:v>
                </c:pt>
                <c:pt idx="23">
                  <c:v>Polyclinique du TREGOR </c:v>
                </c:pt>
                <c:pt idx="24">
                  <c:v>Clinique OCEANE</c:v>
                </c:pt>
                <c:pt idx="25">
                  <c:v>HÔPITAL PRIVÉ DES COTES D'ARMOR</c:v>
                </c:pt>
                <c:pt idx="26">
                  <c:v>Clinique de la COTE d'EMERAUDE</c:v>
                </c:pt>
                <c:pt idx="27">
                  <c:v>Polyclinique PAYS DE RANCE</c:v>
                </c:pt>
                <c:pt idx="28">
                  <c:v>Clinique du TER</c:v>
                </c:pt>
                <c:pt idx="29">
                  <c:v>Polyclinique DE PONTIVY</c:v>
                </c:pt>
                <c:pt idx="30">
                  <c:v>HP SEVIGNE</c:v>
                </c:pt>
                <c:pt idx="31">
                  <c:v>CRLCC E. Marquis</c:v>
                </c:pt>
                <c:pt idx="32">
                  <c:v>C.H. de GUINGAMP</c:v>
                </c:pt>
                <c:pt idx="33">
                  <c:v>Clinique PASTEUR LANROZE</c:v>
                </c:pt>
                <c:pt idx="34">
                  <c:v>C.M.C. BAIE de MORLAIX </c:v>
                </c:pt>
                <c:pt idx="35">
                  <c:v>Polyclinique ST-LAURENT</c:v>
                </c:pt>
                <c:pt idx="36">
                  <c:v>Clinique St MICHEL - Ste ANNE</c:v>
                </c:pt>
              </c:strCache>
            </c:strRef>
          </c:cat>
          <c:val>
            <c:numRef>
              <c:f>donnes_Graph3!$F$3:$F$39</c:f>
              <c:numCache>
                <c:formatCode>0%</c:formatCode>
                <c:ptCount val="37"/>
                <c:pt idx="0">
                  <c:v>0.14375852660300137</c:v>
                </c:pt>
                <c:pt idx="1">
                  <c:v>0.16679400056294985</c:v>
                </c:pt>
                <c:pt idx="2">
                  <c:v>0.11500757958564932</c:v>
                </c:pt>
                <c:pt idx="3">
                  <c:v>0.11405959031657356</c:v>
                </c:pt>
                <c:pt idx="4">
                  <c:v>0.13235294117647059</c:v>
                </c:pt>
                <c:pt idx="5">
                  <c:v>0.10012476606363069</c:v>
                </c:pt>
                <c:pt idx="6">
                  <c:v>9.9978907403501377E-2</c:v>
                </c:pt>
                <c:pt idx="7">
                  <c:v>0.10391978122151321</c:v>
                </c:pt>
                <c:pt idx="8">
                  <c:v>0.12361130642666292</c:v>
                </c:pt>
                <c:pt idx="9">
                  <c:v>0.1540348964013086</c:v>
                </c:pt>
                <c:pt idx="10">
                  <c:v>0.10651247717589775</c:v>
                </c:pt>
                <c:pt idx="11">
                  <c:v>9.204403586426059E-2</c:v>
                </c:pt>
                <c:pt idx="12">
                  <c:v>9.6398891966759007E-2</c:v>
                </c:pt>
                <c:pt idx="13">
                  <c:v>0.10171428571428572</c:v>
                </c:pt>
                <c:pt idx="14">
                  <c:v>7.7769625825385186E-2</c:v>
                </c:pt>
                <c:pt idx="15">
                  <c:v>6.497392493801829E-2</c:v>
                </c:pt>
                <c:pt idx="16">
                  <c:v>6.6734202861846267E-2</c:v>
                </c:pt>
                <c:pt idx="17">
                  <c:v>8.3040035195776504E-2</c:v>
                </c:pt>
                <c:pt idx="18">
                  <c:v>5.0958188153310102E-2</c:v>
                </c:pt>
                <c:pt idx="19">
                  <c:v>5.6763285024154592E-2</c:v>
                </c:pt>
                <c:pt idx="20">
                  <c:v>4.2966802910975974E-2</c:v>
                </c:pt>
                <c:pt idx="21">
                  <c:v>4.5238095238095237E-2</c:v>
                </c:pt>
                <c:pt idx="22">
                  <c:v>0.11260504201680673</c:v>
                </c:pt>
                <c:pt idx="23">
                  <c:v>9.252120277563608E-2</c:v>
                </c:pt>
                <c:pt idx="24">
                  <c:v>3.7331455021131013E-2</c:v>
                </c:pt>
                <c:pt idx="25">
                  <c:v>5.4084577738737608E-2</c:v>
                </c:pt>
                <c:pt idx="26">
                  <c:v>8.6699215860334369E-2</c:v>
                </c:pt>
                <c:pt idx="27">
                  <c:v>7.0595650803655846E-2</c:v>
                </c:pt>
                <c:pt idx="28">
                  <c:v>5.6421830118998768E-2</c:v>
                </c:pt>
                <c:pt idx="29">
                  <c:v>6.3252397469904104E-2</c:v>
                </c:pt>
                <c:pt idx="30">
                  <c:v>3.8342242460238894E-2</c:v>
                </c:pt>
                <c:pt idx="31">
                  <c:v>1.771756122980719E-2</c:v>
                </c:pt>
                <c:pt idx="32">
                  <c:v>7.1790151863782792E-2</c:v>
                </c:pt>
                <c:pt idx="33">
                  <c:v>4.1782729805013928E-2</c:v>
                </c:pt>
                <c:pt idx="34">
                  <c:v>3.5133507327845814E-2</c:v>
                </c:pt>
                <c:pt idx="35">
                  <c:v>3.8468027669984813E-2</c:v>
                </c:pt>
                <c:pt idx="36">
                  <c:v>6.0409591437686531E-2</c:v>
                </c:pt>
              </c:numCache>
            </c:numRef>
          </c:val>
        </c:ser>
        <c:ser>
          <c:idx val="1"/>
          <c:order val="4"/>
          <c:tx>
            <c:strRef>
              <c:f>donnes_Graph3!$G$2</c:f>
              <c:strCache>
                <c:ptCount val="1"/>
                <c:pt idx="0">
                  <c:v>Taux de séjours de niveau 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cat>
            <c:strRef>
              <c:f>donnes_Graph3!$B$3:$B$39</c:f>
              <c:strCache>
                <c:ptCount val="37"/>
                <c:pt idx="0">
                  <c:v>C.H.U. de BREST</c:v>
                </c:pt>
                <c:pt idx="1">
                  <c:v>C.H.U. de RENNES</c:v>
                </c:pt>
                <c:pt idx="2">
                  <c:v>C.H.B.A. VANNES</c:v>
                </c:pt>
                <c:pt idx="3">
                  <c:v>C.H. de LANNION</c:v>
                </c:pt>
                <c:pt idx="4">
                  <c:v>C.H. de ST MALO</c:v>
                </c:pt>
                <c:pt idx="5">
                  <c:v>C.H. de SAINT-BRIEUC</c:v>
                </c:pt>
                <c:pt idx="6">
                  <c:v>C.H.I.C. QUIMPER</c:v>
                </c:pt>
                <c:pt idx="7">
                  <c:v>C.H. de FOUGERES</c:v>
                </c:pt>
                <c:pt idx="8">
                  <c:v>Clinique de la PORTE de l'ORIENT</c:v>
                </c:pt>
                <c:pt idx="9">
                  <c:v>CH CENTRE BRETAGNE</c:v>
                </c:pt>
                <c:pt idx="10">
                  <c:v>C.H. de LANDERNEAU</c:v>
                </c:pt>
                <c:pt idx="11">
                  <c:v>C.H.B.S. LORIENT</c:v>
                </c:pt>
                <c:pt idx="12">
                  <c:v>C.H. de VITRE</c:v>
                </c:pt>
                <c:pt idx="13">
                  <c:v>C.H. de MORLAIX</c:v>
                </c:pt>
                <c:pt idx="14">
                  <c:v>CLINIQUE du GRAND LARGE</c:v>
                </c:pt>
                <c:pt idx="15">
                  <c:v>Polyclinique KERAUDREN </c:v>
                </c:pt>
                <c:pt idx="16">
                  <c:v>Polyclinique QUIMPER SUD</c:v>
                </c:pt>
                <c:pt idx="17">
                  <c:v>CHP St-GREGOIRE</c:v>
                </c:pt>
                <c:pt idx="18">
                  <c:v>Hôpital Inter Armées</c:v>
                </c:pt>
                <c:pt idx="19">
                  <c:v>C.H. de PLOERMEL</c:v>
                </c:pt>
                <c:pt idx="20">
                  <c:v>Clinique la SAGESSE</c:v>
                </c:pt>
                <c:pt idx="21">
                  <c:v>C.H. de DINAN</c:v>
                </c:pt>
                <c:pt idx="22">
                  <c:v>C.H. de REDON</c:v>
                </c:pt>
                <c:pt idx="23">
                  <c:v>Polyclinique du TREGOR </c:v>
                </c:pt>
                <c:pt idx="24">
                  <c:v>Clinique OCEANE</c:v>
                </c:pt>
                <c:pt idx="25">
                  <c:v>HÔPITAL PRIVÉ DES COTES D'ARMOR</c:v>
                </c:pt>
                <c:pt idx="26">
                  <c:v>Clinique de la COTE d'EMERAUDE</c:v>
                </c:pt>
                <c:pt idx="27">
                  <c:v>Polyclinique PAYS DE RANCE</c:v>
                </c:pt>
                <c:pt idx="28">
                  <c:v>Clinique du TER</c:v>
                </c:pt>
                <c:pt idx="29">
                  <c:v>Polyclinique DE PONTIVY</c:v>
                </c:pt>
                <c:pt idx="30">
                  <c:v>HP SEVIGNE</c:v>
                </c:pt>
                <c:pt idx="31">
                  <c:v>CRLCC E. Marquis</c:v>
                </c:pt>
                <c:pt idx="32">
                  <c:v>C.H. de GUINGAMP</c:v>
                </c:pt>
                <c:pt idx="33">
                  <c:v>Clinique PASTEUR LANROZE</c:v>
                </c:pt>
                <c:pt idx="34">
                  <c:v>C.M.C. BAIE de MORLAIX </c:v>
                </c:pt>
                <c:pt idx="35">
                  <c:v>Polyclinique ST-LAURENT</c:v>
                </c:pt>
                <c:pt idx="36">
                  <c:v>Clinique St MICHEL - Ste ANNE</c:v>
                </c:pt>
              </c:strCache>
            </c:strRef>
          </c:cat>
          <c:val>
            <c:numRef>
              <c:f>donnes_Graph3!$G$3:$G$39</c:f>
              <c:numCache>
                <c:formatCode>0%</c:formatCode>
                <c:ptCount val="37"/>
                <c:pt idx="0">
                  <c:v>7.1566621191450658E-2</c:v>
                </c:pt>
                <c:pt idx="1">
                  <c:v>0.10133097430536009</c:v>
                </c:pt>
                <c:pt idx="2">
                  <c:v>6.9934310257705912E-2</c:v>
                </c:pt>
                <c:pt idx="3">
                  <c:v>0.13500931098696461</c:v>
                </c:pt>
                <c:pt idx="4">
                  <c:v>9.5481670929241258E-2</c:v>
                </c:pt>
                <c:pt idx="5">
                  <c:v>6.7893532959035136E-2</c:v>
                </c:pt>
                <c:pt idx="6">
                  <c:v>5.7371862476270831E-2</c:v>
                </c:pt>
                <c:pt idx="7">
                  <c:v>6.01640838650866E-2</c:v>
                </c:pt>
                <c:pt idx="8">
                  <c:v>4.6125720714386163E-2</c:v>
                </c:pt>
                <c:pt idx="9">
                  <c:v>8.0425299890948751E-2</c:v>
                </c:pt>
                <c:pt idx="10">
                  <c:v>8.5209981740718199E-2</c:v>
                </c:pt>
                <c:pt idx="11">
                  <c:v>5.1980478946771082E-2</c:v>
                </c:pt>
                <c:pt idx="12">
                  <c:v>7.2022160664819951E-2</c:v>
                </c:pt>
                <c:pt idx="13">
                  <c:v>0.10714285714285714</c:v>
                </c:pt>
                <c:pt idx="14">
                  <c:v>4.3531425776473467E-2</c:v>
                </c:pt>
                <c:pt idx="15">
                  <c:v>4.4626827391638882E-2</c:v>
                </c:pt>
                <c:pt idx="16">
                  <c:v>3.7482588324680259E-2</c:v>
                </c:pt>
                <c:pt idx="17">
                  <c:v>2.0090922422642616E-2</c:v>
                </c:pt>
                <c:pt idx="18">
                  <c:v>4.2247386759581881E-2</c:v>
                </c:pt>
                <c:pt idx="19">
                  <c:v>0.11292270531400966</c:v>
                </c:pt>
                <c:pt idx="20">
                  <c:v>1.5651480410726747E-2</c:v>
                </c:pt>
                <c:pt idx="21">
                  <c:v>0.05</c:v>
                </c:pt>
                <c:pt idx="22">
                  <c:v>7.0168067226890757E-2</c:v>
                </c:pt>
                <c:pt idx="23">
                  <c:v>1.799023387304035E-2</c:v>
                </c:pt>
                <c:pt idx="24">
                  <c:v>1.7961360434695109E-2</c:v>
                </c:pt>
                <c:pt idx="25">
                  <c:v>2.0454260258501694E-2</c:v>
                </c:pt>
                <c:pt idx="26">
                  <c:v>2.5891404053854119E-2</c:v>
                </c:pt>
                <c:pt idx="27">
                  <c:v>4.0340371887803338E-2</c:v>
                </c:pt>
                <c:pt idx="28">
                  <c:v>1.4874846122281493E-2</c:v>
                </c:pt>
                <c:pt idx="29">
                  <c:v>1.6527239338910427E-2</c:v>
                </c:pt>
                <c:pt idx="30">
                  <c:v>1.5442486636309642E-2</c:v>
                </c:pt>
                <c:pt idx="31">
                  <c:v>5.211047420531527E-3</c:v>
                </c:pt>
                <c:pt idx="32">
                  <c:v>3.7045559134836634E-2</c:v>
                </c:pt>
                <c:pt idx="33">
                  <c:v>1.6991643454038998E-2</c:v>
                </c:pt>
                <c:pt idx="34">
                  <c:v>1.0640433647861875E-2</c:v>
                </c:pt>
                <c:pt idx="35">
                  <c:v>7.5923738822338454E-3</c:v>
                </c:pt>
                <c:pt idx="36">
                  <c:v>2.1097046413502109E-2</c:v>
                </c:pt>
              </c:numCache>
            </c:numRef>
          </c:val>
        </c:ser>
        <c:ser>
          <c:idx val="4"/>
          <c:order val="5"/>
          <c:tx>
            <c:strRef>
              <c:f>donnes_Graph3!$H$2</c:f>
              <c:strCache>
                <c:ptCount val="1"/>
                <c:pt idx="0">
                  <c:v>Taux de séjours de niveau 4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donnes_Graph3!$B$3:$B$39</c:f>
              <c:strCache>
                <c:ptCount val="37"/>
                <c:pt idx="0">
                  <c:v>C.H.U. de BREST</c:v>
                </c:pt>
                <c:pt idx="1">
                  <c:v>C.H.U. de RENNES</c:v>
                </c:pt>
                <c:pt idx="2">
                  <c:v>C.H.B.A. VANNES</c:v>
                </c:pt>
                <c:pt idx="3">
                  <c:v>C.H. de LANNION</c:v>
                </c:pt>
                <c:pt idx="4">
                  <c:v>C.H. de ST MALO</c:v>
                </c:pt>
                <c:pt idx="5">
                  <c:v>C.H. de SAINT-BRIEUC</c:v>
                </c:pt>
                <c:pt idx="6">
                  <c:v>C.H.I.C. QUIMPER</c:v>
                </c:pt>
                <c:pt idx="7">
                  <c:v>C.H. de FOUGERES</c:v>
                </c:pt>
                <c:pt idx="8">
                  <c:v>Clinique de la PORTE de l'ORIENT</c:v>
                </c:pt>
                <c:pt idx="9">
                  <c:v>CH CENTRE BRETAGNE</c:v>
                </c:pt>
                <c:pt idx="10">
                  <c:v>C.H. de LANDERNEAU</c:v>
                </c:pt>
                <c:pt idx="11">
                  <c:v>C.H.B.S. LORIENT</c:v>
                </c:pt>
                <c:pt idx="12">
                  <c:v>C.H. de VITRE</c:v>
                </c:pt>
                <c:pt idx="13">
                  <c:v>C.H. de MORLAIX</c:v>
                </c:pt>
                <c:pt idx="14">
                  <c:v>CLINIQUE du GRAND LARGE</c:v>
                </c:pt>
                <c:pt idx="15">
                  <c:v>Polyclinique KERAUDREN </c:v>
                </c:pt>
                <c:pt idx="16">
                  <c:v>Polyclinique QUIMPER SUD</c:v>
                </c:pt>
                <c:pt idx="17">
                  <c:v>CHP St-GREGOIRE</c:v>
                </c:pt>
                <c:pt idx="18">
                  <c:v>Hôpital Inter Armées</c:v>
                </c:pt>
                <c:pt idx="19">
                  <c:v>C.H. de PLOERMEL</c:v>
                </c:pt>
                <c:pt idx="20">
                  <c:v>Clinique la SAGESSE</c:v>
                </c:pt>
                <c:pt idx="21">
                  <c:v>C.H. de DINAN</c:v>
                </c:pt>
                <c:pt idx="22">
                  <c:v>C.H. de REDON</c:v>
                </c:pt>
                <c:pt idx="23">
                  <c:v>Polyclinique du TREGOR </c:v>
                </c:pt>
                <c:pt idx="24">
                  <c:v>Clinique OCEANE</c:v>
                </c:pt>
                <c:pt idx="25">
                  <c:v>HÔPITAL PRIVÉ DES COTES D'ARMOR</c:v>
                </c:pt>
                <c:pt idx="26">
                  <c:v>Clinique de la COTE d'EMERAUDE</c:v>
                </c:pt>
                <c:pt idx="27">
                  <c:v>Polyclinique PAYS DE RANCE</c:v>
                </c:pt>
                <c:pt idx="28">
                  <c:v>Clinique du TER</c:v>
                </c:pt>
                <c:pt idx="29">
                  <c:v>Polyclinique DE PONTIVY</c:v>
                </c:pt>
                <c:pt idx="30">
                  <c:v>HP SEVIGNE</c:v>
                </c:pt>
                <c:pt idx="31">
                  <c:v>CRLCC E. Marquis</c:v>
                </c:pt>
                <c:pt idx="32">
                  <c:v>C.H. de GUINGAMP</c:v>
                </c:pt>
                <c:pt idx="33">
                  <c:v>Clinique PASTEUR LANROZE</c:v>
                </c:pt>
                <c:pt idx="34">
                  <c:v>C.M.C. BAIE de MORLAIX </c:v>
                </c:pt>
                <c:pt idx="35">
                  <c:v>Polyclinique ST-LAURENT</c:v>
                </c:pt>
                <c:pt idx="36">
                  <c:v>Clinique St MICHEL - Ste ANNE</c:v>
                </c:pt>
              </c:strCache>
            </c:strRef>
          </c:cat>
          <c:val>
            <c:numRef>
              <c:f>donnes_Graph3!$H$3:$H$39</c:f>
              <c:numCache>
                <c:formatCode>0%</c:formatCode>
                <c:ptCount val="37"/>
                <c:pt idx="0">
                  <c:v>3.6380172805820829E-2</c:v>
                </c:pt>
                <c:pt idx="1">
                  <c:v>4.6483573927379465E-2</c:v>
                </c:pt>
                <c:pt idx="2">
                  <c:v>2.223345123799899E-2</c:v>
                </c:pt>
                <c:pt idx="3">
                  <c:v>2.7001862197392923E-2</c:v>
                </c:pt>
                <c:pt idx="4">
                  <c:v>3.3034953111679456E-2</c:v>
                </c:pt>
                <c:pt idx="5">
                  <c:v>3.0463713869827408E-2</c:v>
                </c:pt>
                <c:pt idx="6">
                  <c:v>1.824509597131407E-2</c:v>
                </c:pt>
                <c:pt idx="7">
                  <c:v>1.9598906107566091E-2</c:v>
                </c:pt>
                <c:pt idx="8">
                  <c:v>2.0953452397693716E-2</c:v>
                </c:pt>
                <c:pt idx="9">
                  <c:v>1.7993456924754635E-2</c:v>
                </c:pt>
                <c:pt idx="10">
                  <c:v>2.0693852708460133E-2</c:v>
                </c:pt>
                <c:pt idx="11">
                  <c:v>2.0655998184088073E-2</c:v>
                </c:pt>
                <c:pt idx="12">
                  <c:v>2.4376731301939059E-2</c:v>
                </c:pt>
                <c:pt idx="13">
                  <c:v>2.457142857142857E-2</c:v>
                </c:pt>
                <c:pt idx="14">
                  <c:v>1.3939838591342627E-2</c:v>
                </c:pt>
                <c:pt idx="15">
                  <c:v>7.5232965717705394E-3</c:v>
                </c:pt>
                <c:pt idx="16">
                  <c:v>1.0003798910978853E-2</c:v>
                </c:pt>
                <c:pt idx="17">
                  <c:v>8.1390233172019353E-3</c:v>
                </c:pt>
                <c:pt idx="18">
                  <c:v>9.5818815331010446E-3</c:v>
                </c:pt>
                <c:pt idx="19">
                  <c:v>1.6606280193236716E-2</c:v>
                </c:pt>
                <c:pt idx="20">
                  <c:v>4.1870202372644803E-3</c:v>
                </c:pt>
                <c:pt idx="21">
                  <c:v>1.1904761904761904E-2</c:v>
                </c:pt>
                <c:pt idx="22">
                  <c:v>2.6470588235294117E-2</c:v>
                </c:pt>
                <c:pt idx="23">
                  <c:v>7.9671035723464408E-3</c:v>
                </c:pt>
                <c:pt idx="24">
                  <c:v>6.8927349567317366E-3</c:v>
                </c:pt>
                <c:pt idx="25">
                  <c:v>7.4036892960220859E-3</c:v>
                </c:pt>
                <c:pt idx="26">
                  <c:v>3.6987720076934456E-3</c:v>
                </c:pt>
                <c:pt idx="27">
                  <c:v>7.4062401512763948E-3</c:v>
                </c:pt>
                <c:pt idx="28">
                  <c:v>3.1801395157981124E-3</c:v>
                </c:pt>
                <c:pt idx="29">
                  <c:v>2.6525198938992041E-3</c:v>
                </c:pt>
                <c:pt idx="30">
                  <c:v>4.0915990232957174E-3</c:v>
                </c:pt>
                <c:pt idx="31">
                  <c:v>0</c:v>
                </c:pt>
                <c:pt idx="32">
                  <c:v>8.5135757017947532E-3</c:v>
                </c:pt>
                <c:pt idx="33">
                  <c:v>3.3426183844011141E-3</c:v>
                </c:pt>
                <c:pt idx="34">
                  <c:v>6.8259385665529011E-3</c:v>
                </c:pt>
                <c:pt idx="35">
                  <c:v>2.3620718744727519E-3</c:v>
                </c:pt>
                <c:pt idx="36">
                  <c:v>5.0427086549346507E-3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49210880"/>
        <c:axId val="149211440"/>
      </c:barChart>
      <c:catAx>
        <c:axId val="149210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9211440"/>
        <c:crosses val="autoZero"/>
        <c:auto val="1"/>
        <c:lblAlgn val="ctr"/>
        <c:lblOffset val="100"/>
        <c:noMultiLvlLbl val="0"/>
      </c:catAx>
      <c:valAx>
        <c:axId val="14921144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492108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521112787024824"/>
          <c:y val="3.0172124596408254E-2"/>
          <c:w val="0.2465598922327609"/>
          <c:h val="0.20075121327653525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800" baseline="0"/>
      </a:pPr>
      <a:endParaRPr lang="fr-F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202844678436412E-2"/>
          <c:y val="2.9423314161434122E-2"/>
          <c:w val="0.96697976027318489"/>
          <c:h val="0.74490338106178777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donnes_Graph4!$E$2</c:f>
              <c:strCache>
                <c:ptCount val="1"/>
                <c:pt idx="0">
                  <c:v>Taux de chirurgie ambulatoire réels 2016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</c:spPr>
          <c:invertIfNegative val="0"/>
          <c:cat>
            <c:multiLvlStrRef>
              <c:f>donnes_Graph4!$B$3:$C$38</c:f>
              <c:multiLvlStrCache>
                <c:ptCount val="36"/>
                <c:lvl>
                  <c:pt idx="0">
                    <c:v>Clinique St MICHEL - Ste ANNE</c:v>
                  </c:pt>
                  <c:pt idx="1">
                    <c:v>Polyclinique ST-LAURENT</c:v>
                  </c:pt>
                  <c:pt idx="2">
                    <c:v>Clinique PASTEUR LANROZE</c:v>
                  </c:pt>
                  <c:pt idx="3">
                    <c:v>C.H. de GUINGAMP</c:v>
                  </c:pt>
                  <c:pt idx="4">
                    <c:v>Polyclinique du TREGOR </c:v>
                  </c:pt>
                  <c:pt idx="5">
                    <c:v>C.H. de REDON</c:v>
                  </c:pt>
                  <c:pt idx="6">
                    <c:v>C.H. de MORLAIX</c:v>
                  </c:pt>
                  <c:pt idx="8">
                    <c:v>C.M.C. BAIE de MORLAIX </c:v>
                  </c:pt>
                  <c:pt idx="9">
                    <c:v>CRLCC E. Marquis</c:v>
                  </c:pt>
                  <c:pt idx="10">
                    <c:v>HP SEVIGNE</c:v>
                  </c:pt>
                  <c:pt idx="11">
                    <c:v>Polyclinique DE PONTIVY</c:v>
                  </c:pt>
                  <c:pt idx="12">
                    <c:v>Clinique du TER</c:v>
                  </c:pt>
                  <c:pt idx="13">
                    <c:v>Clinique de la COTE d'EMERAUDE</c:v>
                  </c:pt>
                  <c:pt idx="14">
                    <c:v>HÔPITAL PRIVÉ DES COTES D'ARMOR</c:v>
                  </c:pt>
                  <c:pt idx="15">
                    <c:v>C.H. de DINAN</c:v>
                  </c:pt>
                  <c:pt idx="16">
                    <c:v>C.H. de PLOERMEL</c:v>
                  </c:pt>
                  <c:pt idx="17">
                    <c:v>Clinique de la PORTE de l'ORIENT</c:v>
                  </c:pt>
                  <c:pt idx="18">
                    <c:v>C.H. de LANNION</c:v>
                  </c:pt>
                  <c:pt idx="19">
                    <c:v>C.H.U. de RENNES</c:v>
                  </c:pt>
                  <c:pt idx="21">
                    <c:v>Polyclinique PAYS DE RANCE</c:v>
                  </c:pt>
                  <c:pt idx="22">
                    <c:v>CHP St-GREGOIRE</c:v>
                  </c:pt>
                  <c:pt idx="23">
                    <c:v>Polyclinique QUIMPER SUD</c:v>
                  </c:pt>
                  <c:pt idx="24">
                    <c:v>C.H. de VITRE</c:v>
                  </c:pt>
                  <c:pt idx="25">
                    <c:v>C.H.B.S. LORIENT</c:v>
                  </c:pt>
                  <c:pt idx="26">
                    <c:v>C.H. de LANDERNEAU</c:v>
                  </c:pt>
                  <c:pt idx="27">
                    <c:v>CH CENTRE BRETAGNE</c:v>
                  </c:pt>
                  <c:pt idx="28">
                    <c:v>C.H. de SAINT-BRIEUC</c:v>
                  </c:pt>
                  <c:pt idx="29">
                    <c:v>C.H. de ST MALO</c:v>
                  </c:pt>
                  <c:pt idx="31">
                    <c:v>Clinique OCEANE</c:v>
                  </c:pt>
                  <c:pt idx="32">
                    <c:v>Clinique la SAGESSE</c:v>
                  </c:pt>
                  <c:pt idx="33">
                    <c:v>C.H.I.C. QUIMPER</c:v>
                  </c:pt>
                  <c:pt idx="34">
                    <c:v>C.H.B.A. VANNES</c:v>
                  </c:pt>
                  <c:pt idx="35">
                    <c:v>C.H.U. de BREST</c:v>
                  </c:pt>
                </c:lvl>
                <c:lvl>
                  <c:pt idx="0">
                    <c:v>Potentiel &lt;  15 %</c:v>
                  </c:pt>
                  <c:pt idx="8">
                    <c:v>15 %&lt; = Potentiel  &lt; 17 %</c:v>
                  </c:pt>
                  <c:pt idx="21">
                    <c:v>17 %&lt; = Potentiel  &lt; 20 %</c:v>
                  </c:pt>
                  <c:pt idx="31">
                    <c:v>Potentiel &gt;= 20 %</c:v>
                  </c:pt>
                </c:lvl>
              </c:multiLvlStrCache>
            </c:multiLvlStrRef>
          </c:cat>
          <c:val>
            <c:numRef>
              <c:f>donnes_Graph4!$E$3:$E$38</c:f>
              <c:numCache>
                <c:formatCode>0%</c:formatCode>
                <c:ptCount val="36"/>
                <c:pt idx="0">
                  <c:v>0.69013069877534217</c:v>
                </c:pt>
                <c:pt idx="1">
                  <c:v>0.67791462797367974</c:v>
                </c:pt>
                <c:pt idx="2">
                  <c:v>0.66843082636954498</c:v>
                </c:pt>
                <c:pt idx="3">
                  <c:v>0.66543948458352509</c:v>
                </c:pt>
                <c:pt idx="4">
                  <c:v>0.60061680801850426</c:v>
                </c:pt>
                <c:pt idx="5">
                  <c:v>0.5911764705882353</c:v>
                </c:pt>
                <c:pt idx="6">
                  <c:v>0.50057142857142856</c:v>
                </c:pt>
                <c:pt idx="8">
                  <c:v>0.67335876330054201</c:v>
                </c:pt>
                <c:pt idx="9">
                  <c:v>0.65971860343929134</c:v>
                </c:pt>
                <c:pt idx="10">
                  <c:v>0.65617369497789213</c:v>
                </c:pt>
                <c:pt idx="11">
                  <c:v>0.63578861456845537</c:v>
                </c:pt>
                <c:pt idx="12">
                  <c:v>0.63572014772260976</c:v>
                </c:pt>
                <c:pt idx="13">
                  <c:v>0.62035804113034476</c:v>
                </c:pt>
                <c:pt idx="14">
                  <c:v>0.61613753294014306</c:v>
                </c:pt>
                <c:pt idx="15">
                  <c:v>0.59047619047619049</c:v>
                </c:pt>
                <c:pt idx="16">
                  <c:v>0.56823671497584538</c:v>
                </c:pt>
                <c:pt idx="17">
                  <c:v>0.44733511461116582</c:v>
                </c:pt>
                <c:pt idx="18">
                  <c:v>0.40083798882681565</c:v>
                </c:pt>
                <c:pt idx="19">
                  <c:v>0.37154690578632033</c:v>
                </c:pt>
                <c:pt idx="21">
                  <c:v>0.6207059565080365</c:v>
                </c:pt>
                <c:pt idx="22">
                  <c:v>0.55510338759348876</c:v>
                </c:pt>
                <c:pt idx="23">
                  <c:v>0.55400785108268968</c:v>
                </c:pt>
                <c:pt idx="24">
                  <c:v>0.49362880886426591</c:v>
                </c:pt>
                <c:pt idx="25">
                  <c:v>0.47259107933265238</c:v>
                </c:pt>
                <c:pt idx="26">
                  <c:v>0.47169811320754718</c:v>
                </c:pt>
                <c:pt idx="27">
                  <c:v>0.4580152671755725</c:v>
                </c:pt>
                <c:pt idx="28">
                  <c:v>0.42316489914743188</c:v>
                </c:pt>
                <c:pt idx="29">
                  <c:v>0.41027280477408357</c:v>
                </c:pt>
                <c:pt idx="31">
                  <c:v>0.60082511571744823</c:v>
                </c:pt>
                <c:pt idx="32">
                  <c:v>0.57980261190310034</c:v>
                </c:pt>
                <c:pt idx="33">
                  <c:v>0.42575406032482599</c:v>
                </c:pt>
                <c:pt idx="34">
                  <c:v>0.40060636685194545</c:v>
                </c:pt>
                <c:pt idx="35">
                  <c:v>0.31798544793087768</c:v>
                </c:pt>
              </c:numCache>
            </c:numRef>
          </c:val>
        </c:ser>
        <c:ser>
          <c:idx val="0"/>
          <c:order val="2"/>
          <c:tx>
            <c:strRef>
              <c:f>donnes_Graph4!$F$2</c:f>
              <c:strCache>
                <c:ptCount val="1"/>
                <c:pt idx="0">
                  <c:v>Potientiels de substitution 2016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multiLvlStrRef>
              <c:f>donnes_Graph4!$B$3:$C$38</c:f>
              <c:multiLvlStrCache>
                <c:ptCount val="36"/>
                <c:lvl>
                  <c:pt idx="0">
                    <c:v>Clinique St MICHEL - Ste ANNE</c:v>
                  </c:pt>
                  <c:pt idx="1">
                    <c:v>Polyclinique ST-LAURENT</c:v>
                  </c:pt>
                  <c:pt idx="2">
                    <c:v>Clinique PASTEUR LANROZE</c:v>
                  </c:pt>
                  <c:pt idx="3">
                    <c:v>C.H. de GUINGAMP</c:v>
                  </c:pt>
                  <c:pt idx="4">
                    <c:v>Polyclinique du TREGOR </c:v>
                  </c:pt>
                  <c:pt idx="5">
                    <c:v>C.H. de REDON</c:v>
                  </c:pt>
                  <c:pt idx="6">
                    <c:v>C.H. de MORLAIX</c:v>
                  </c:pt>
                  <c:pt idx="8">
                    <c:v>C.M.C. BAIE de MORLAIX </c:v>
                  </c:pt>
                  <c:pt idx="9">
                    <c:v>CRLCC E. Marquis</c:v>
                  </c:pt>
                  <c:pt idx="10">
                    <c:v>HP SEVIGNE</c:v>
                  </c:pt>
                  <c:pt idx="11">
                    <c:v>Polyclinique DE PONTIVY</c:v>
                  </c:pt>
                  <c:pt idx="12">
                    <c:v>Clinique du TER</c:v>
                  </c:pt>
                  <c:pt idx="13">
                    <c:v>Clinique de la COTE d'EMERAUDE</c:v>
                  </c:pt>
                  <c:pt idx="14">
                    <c:v>HÔPITAL PRIVÉ DES COTES D'ARMOR</c:v>
                  </c:pt>
                  <c:pt idx="15">
                    <c:v>C.H. de DINAN</c:v>
                  </c:pt>
                  <c:pt idx="16">
                    <c:v>C.H. de PLOERMEL</c:v>
                  </c:pt>
                  <c:pt idx="17">
                    <c:v>Clinique de la PORTE de l'ORIENT</c:v>
                  </c:pt>
                  <c:pt idx="18">
                    <c:v>C.H. de LANNION</c:v>
                  </c:pt>
                  <c:pt idx="19">
                    <c:v>C.H.U. de RENNES</c:v>
                  </c:pt>
                  <c:pt idx="21">
                    <c:v>Polyclinique PAYS DE RANCE</c:v>
                  </c:pt>
                  <c:pt idx="22">
                    <c:v>CHP St-GREGOIRE</c:v>
                  </c:pt>
                  <c:pt idx="23">
                    <c:v>Polyclinique QUIMPER SUD</c:v>
                  </c:pt>
                  <c:pt idx="24">
                    <c:v>C.H. de VITRE</c:v>
                  </c:pt>
                  <c:pt idx="25">
                    <c:v>C.H.B.S. LORIENT</c:v>
                  </c:pt>
                  <c:pt idx="26">
                    <c:v>C.H. de LANDERNEAU</c:v>
                  </c:pt>
                  <c:pt idx="27">
                    <c:v>CH CENTRE BRETAGNE</c:v>
                  </c:pt>
                  <c:pt idx="28">
                    <c:v>C.H. de SAINT-BRIEUC</c:v>
                  </c:pt>
                  <c:pt idx="29">
                    <c:v>C.H. de ST MALO</c:v>
                  </c:pt>
                  <c:pt idx="31">
                    <c:v>Clinique OCEANE</c:v>
                  </c:pt>
                  <c:pt idx="32">
                    <c:v>Clinique la SAGESSE</c:v>
                  </c:pt>
                  <c:pt idx="33">
                    <c:v>C.H.I.C. QUIMPER</c:v>
                  </c:pt>
                  <c:pt idx="34">
                    <c:v>C.H.B.A. VANNES</c:v>
                  </c:pt>
                  <c:pt idx="35">
                    <c:v>C.H.U. de BREST</c:v>
                  </c:pt>
                </c:lvl>
                <c:lvl>
                  <c:pt idx="0">
                    <c:v>Potentiel &lt;  15 %</c:v>
                  </c:pt>
                  <c:pt idx="8">
                    <c:v>15 %&lt; = Potentiel  &lt; 17 %</c:v>
                  </c:pt>
                  <c:pt idx="21">
                    <c:v>17 %&lt; = Potentiel  &lt; 20 %</c:v>
                  </c:pt>
                  <c:pt idx="31">
                    <c:v>Potentiel &gt;= 20 %</c:v>
                  </c:pt>
                </c:lvl>
              </c:multiLvlStrCache>
            </c:multiLvlStrRef>
          </c:cat>
          <c:val>
            <c:numRef>
              <c:f>donnes_Graph4!$F$3:$F$38</c:f>
              <c:numCache>
                <c:formatCode>0%</c:formatCode>
                <c:ptCount val="36"/>
                <c:pt idx="0">
                  <c:v>0.11186065658124934</c:v>
                </c:pt>
                <c:pt idx="1">
                  <c:v>0.12776278049603509</c:v>
                </c:pt>
                <c:pt idx="2">
                  <c:v>0.14379758588672237</c:v>
                </c:pt>
                <c:pt idx="3">
                  <c:v>0.11998389323515878</c:v>
                </c:pt>
                <c:pt idx="4">
                  <c:v>0.12851452068876895</c:v>
                </c:pt>
                <c:pt idx="5">
                  <c:v>0.11424369747899159</c:v>
                </c:pt>
                <c:pt idx="6">
                  <c:v>0.14480000000000001</c:v>
                </c:pt>
                <c:pt idx="7">
                  <c:v>0</c:v>
                </c:pt>
                <c:pt idx="8">
                  <c:v>0.16267817707287693</c:v>
                </c:pt>
                <c:pt idx="9">
                  <c:v>0.15179781136008338</c:v>
                </c:pt>
                <c:pt idx="10">
                  <c:v>0.15269583580809079</c:v>
                </c:pt>
                <c:pt idx="11">
                  <c:v>0.1565292797388288</c:v>
                </c:pt>
                <c:pt idx="12">
                  <c:v>0.15820168239638902</c:v>
                </c:pt>
                <c:pt idx="13">
                  <c:v>0.15881787246634119</c:v>
                </c:pt>
                <c:pt idx="14">
                  <c:v>0.15394026854059481</c:v>
                </c:pt>
                <c:pt idx="15">
                  <c:v>0.1501190476190476</c:v>
                </c:pt>
                <c:pt idx="16">
                  <c:v>0.1652626811594203</c:v>
                </c:pt>
                <c:pt idx="17">
                  <c:v>0.1642666291660807</c:v>
                </c:pt>
                <c:pt idx="18">
                  <c:v>0.14878957169459964</c:v>
                </c:pt>
                <c:pt idx="19">
                  <c:v>0.14742249386786763</c:v>
                </c:pt>
                <c:pt idx="20">
                  <c:v>0</c:v>
                </c:pt>
                <c:pt idx="21">
                  <c:v>0.17124960605105577</c:v>
                </c:pt>
                <c:pt idx="22">
                  <c:v>0.16606907171139462</c:v>
                </c:pt>
                <c:pt idx="23">
                  <c:v>0.17321134608079017</c:v>
                </c:pt>
                <c:pt idx="24">
                  <c:v>0.16739612188365649</c:v>
                </c:pt>
                <c:pt idx="25">
                  <c:v>0.18770854613551244</c:v>
                </c:pt>
                <c:pt idx="26">
                  <c:v>0.18314059646987221</c:v>
                </c:pt>
                <c:pt idx="27">
                  <c:v>0.16708015267175574</c:v>
                </c:pt>
                <c:pt idx="28">
                  <c:v>0.19343418590143482</c:v>
                </c:pt>
                <c:pt idx="29">
                  <c:v>0.17160059676044331</c:v>
                </c:pt>
                <c:pt idx="30">
                  <c:v>0</c:v>
                </c:pt>
                <c:pt idx="31">
                  <c:v>0.20953914268464477</c:v>
                </c:pt>
                <c:pt idx="32">
                  <c:v>0.20473033595852858</c:v>
                </c:pt>
                <c:pt idx="33">
                  <c:v>0.21987977219995783</c:v>
                </c:pt>
                <c:pt idx="34">
                  <c:v>0.20519959575543203</c:v>
                </c:pt>
                <c:pt idx="35">
                  <c:v>0.20169395179627103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49215360"/>
        <c:axId val="149215920"/>
      </c:barChart>
      <c:scatterChart>
        <c:scatterStyle val="lineMarker"/>
        <c:varyColors val="0"/>
        <c:ser>
          <c:idx val="2"/>
          <c:order val="0"/>
          <c:tx>
            <c:strRef>
              <c:f>donnes_Graph4!$D$2</c:f>
              <c:strCache>
                <c:ptCount val="1"/>
                <c:pt idx="0">
                  <c:v>Taux Estimés 2020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7"/>
            <c:spPr>
              <a:solidFill>
                <a:srgbClr val="FF0000"/>
              </a:solidFill>
            </c:spPr>
          </c:marker>
          <c:dPt>
            <c:idx val="0"/>
            <c:bubble3D val="0"/>
          </c:dPt>
          <c:dPt>
            <c:idx val="1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9"/>
            <c:bubble3D val="0"/>
          </c:dPt>
          <c:dPt>
            <c:idx val="10"/>
            <c:bubble3D val="0"/>
          </c:dPt>
          <c:dPt>
            <c:idx val="12"/>
            <c:bubble3D val="0"/>
          </c:dPt>
          <c:dPt>
            <c:idx val="14"/>
            <c:bubble3D val="0"/>
          </c:dPt>
          <c:dPt>
            <c:idx val="15"/>
            <c:bubble3D val="0"/>
          </c:dPt>
          <c:dPt>
            <c:idx val="17"/>
            <c:bubble3D val="0"/>
          </c:dPt>
          <c:dPt>
            <c:idx val="18"/>
            <c:bubble3D val="0"/>
          </c:dPt>
          <c:dPt>
            <c:idx val="25"/>
            <c:bubble3D val="0"/>
          </c:dPt>
          <c:dPt>
            <c:idx val="26"/>
            <c:bubble3D val="0"/>
          </c:dPt>
          <c:dPt>
            <c:idx val="27"/>
            <c:bubble3D val="0"/>
          </c:dPt>
          <c:dPt>
            <c:idx val="28"/>
            <c:bubble3D val="0"/>
          </c:dPt>
          <c:dPt>
            <c:idx val="29"/>
            <c:bubble3D val="0"/>
          </c:dPt>
          <c:dPt>
            <c:idx val="30"/>
            <c:bubble3D val="0"/>
          </c:dPt>
          <c:dPt>
            <c:idx val="32"/>
            <c:bubble3D val="0"/>
          </c:dPt>
          <c:dPt>
            <c:idx val="35"/>
            <c:bubble3D val="0"/>
          </c:dPt>
          <c:xVal>
            <c:multiLvlStrRef>
              <c:f>donnes_Graph4!$B$3:$C$38</c:f>
              <c:multiLvlStrCache>
                <c:ptCount val="36"/>
                <c:lvl>
                  <c:pt idx="0">
                    <c:v>Clinique St MICHEL - Ste ANNE</c:v>
                  </c:pt>
                  <c:pt idx="1">
                    <c:v>Polyclinique ST-LAURENT</c:v>
                  </c:pt>
                  <c:pt idx="2">
                    <c:v>Clinique PASTEUR LANROZE</c:v>
                  </c:pt>
                  <c:pt idx="3">
                    <c:v>C.H. de GUINGAMP</c:v>
                  </c:pt>
                  <c:pt idx="4">
                    <c:v>Polyclinique du TREGOR </c:v>
                  </c:pt>
                  <c:pt idx="5">
                    <c:v>C.H. de REDON</c:v>
                  </c:pt>
                  <c:pt idx="6">
                    <c:v>C.H. de MORLAIX</c:v>
                  </c:pt>
                  <c:pt idx="8">
                    <c:v>C.M.C. BAIE de MORLAIX </c:v>
                  </c:pt>
                  <c:pt idx="9">
                    <c:v>CRLCC E. Marquis</c:v>
                  </c:pt>
                  <c:pt idx="10">
                    <c:v>HP SEVIGNE</c:v>
                  </c:pt>
                  <c:pt idx="11">
                    <c:v>Polyclinique DE PONTIVY</c:v>
                  </c:pt>
                  <c:pt idx="12">
                    <c:v>Clinique du TER</c:v>
                  </c:pt>
                  <c:pt idx="13">
                    <c:v>Clinique de la COTE d'EMERAUDE</c:v>
                  </c:pt>
                  <c:pt idx="14">
                    <c:v>HÔPITAL PRIVÉ DES COTES D'ARMOR</c:v>
                  </c:pt>
                  <c:pt idx="15">
                    <c:v>C.H. de DINAN</c:v>
                  </c:pt>
                  <c:pt idx="16">
                    <c:v>C.H. de PLOERMEL</c:v>
                  </c:pt>
                  <c:pt idx="17">
                    <c:v>Clinique de la PORTE de l'ORIENT</c:v>
                  </c:pt>
                  <c:pt idx="18">
                    <c:v>C.H. de LANNION</c:v>
                  </c:pt>
                  <c:pt idx="19">
                    <c:v>C.H.U. de RENNES</c:v>
                  </c:pt>
                  <c:pt idx="21">
                    <c:v>Polyclinique PAYS DE RANCE</c:v>
                  </c:pt>
                  <c:pt idx="22">
                    <c:v>CHP St-GREGOIRE</c:v>
                  </c:pt>
                  <c:pt idx="23">
                    <c:v>Polyclinique QUIMPER SUD</c:v>
                  </c:pt>
                  <c:pt idx="24">
                    <c:v>C.H. de VITRE</c:v>
                  </c:pt>
                  <c:pt idx="25">
                    <c:v>C.H.B.S. LORIENT</c:v>
                  </c:pt>
                  <c:pt idx="26">
                    <c:v>C.H. de LANDERNEAU</c:v>
                  </c:pt>
                  <c:pt idx="27">
                    <c:v>CH CENTRE BRETAGNE</c:v>
                  </c:pt>
                  <c:pt idx="28">
                    <c:v>C.H. de SAINT-BRIEUC</c:v>
                  </c:pt>
                  <c:pt idx="29">
                    <c:v>C.H. de ST MALO</c:v>
                  </c:pt>
                  <c:pt idx="31">
                    <c:v>Clinique OCEANE</c:v>
                  </c:pt>
                  <c:pt idx="32">
                    <c:v>Clinique la SAGESSE</c:v>
                  </c:pt>
                  <c:pt idx="33">
                    <c:v>C.H.I.C. QUIMPER</c:v>
                  </c:pt>
                  <c:pt idx="34">
                    <c:v>C.H.B.A. VANNES</c:v>
                  </c:pt>
                  <c:pt idx="35">
                    <c:v>C.H.U. de BREST</c:v>
                  </c:pt>
                </c:lvl>
                <c:lvl>
                  <c:pt idx="0">
                    <c:v>Potentiel &lt;  15 %</c:v>
                  </c:pt>
                  <c:pt idx="8">
                    <c:v>15 %&lt; = Potentiel  &lt; 17 %</c:v>
                  </c:pt>
                  <c:pt idx="21">
                    <c:v>17 %&lt; = Potentiel  &lt; 20 %</c:v>
                  </c:pt>
                  <c:pt idx="31">
                    <c:v>Potentiel &gt;= 20 %</c:v>
                  </c:pt>
                </c:lvl>
              </c:multiLvlStrCache>
            </c:multiLvlStrRef>
          </c:xVal>
          <c:yVal>
            <c:numRef>
              <c:f>donnes_Graph4!$D$3:$D$38</c:f>
              <c:numCache>
                <c:formatCode>0.0%</c:formatCode>
                <c:ptCount val="36"/>
                <c:pt idx="0">
                  <c:v>0.76967046610000001</c:v>
                </c:pt>
                <c:pt idx="1">
                  <c:v>0.86565846329999996</c:v>
                </c:pt>
                <c:pt idx="2">
                  <c:v>0.79733357189999998</c:v>
                </c:pt>
                <c:pt idx="3">
                  <c:v>0.7125264644</c:v>
                </c:pt>
                <c:pt idx="4">
                  <c:v>0.70002414290000003</c:v>
                </c:pt>
                <c:pt idx="5">
                  <c:v>0.60190615839999995</c:v>
                </c:pt>
                <c:pt idx="6">
                  <c:v>0.53457249070000001</c:v>
                </c:pt>
                <c:pt idx="8">
                  <c:v>0.76513989640000002</c:v>
                </c:pt>
                <c:pt idx="9">
                  <c:v>0.71908420409999996</c:v>
                </c:pt>
                <c:pt idx="10">
                  <c:v>0.74416553600000002</c:v>
                </c:pt>
                <c:pt idx="11">
                  <c:v>0.77582375479999999</c:v>
                </c:pt>
                <c:pt idx="12">
                  <c:v>0.76203422440000002</c:v>
                </c:pt>
                <c:pt idx="13">
                  <c:v>0.75282165190000006</c:v>
                </c:pt>
                <c:pt idx="14">
                  <c:v>0.71213418421259123</c:v>
                </c:pt>
                <c:pt idx="15">
                  <c:v>0.64792358800000005</c:v>
                </c:pt>
                <c:pt idx="16">
                  <c:v>0.68318623119999999</c:v>
                </c:pt>
                <c:pt idx="17">
                  <c:v>0.58228278249999998</c:v>
                </c:pt>
                <c:pt idx="18">
                  <c:v>0.52895522390000005</c:v>
                </c:pt>
                <c:pt idx="19">
                  <c:v>0.49848007729999999</c:v>
                </c:pt>
                <c:pt idx="21">
                  <c:v>0.75709818179999999</c:v>
                </c:pt>
                <c:pt idx="22">
                  <c:v>0.6497762909</c:v>
                </c:pt>
                <c:pt idx="23">
                  <c:v>0.70631092539999996</c:v>
                </c:pt>
                <c:pt idx="24">
                  <c:v>0.53873517790000003</c:v>
                </c:pt>
                <c:pt idx="25">
                  <c:v>0.65109498190000004</c:v>
                </c:pt>
                <c:pt idx="26">
                  <c:v>0.65437365010000004</c:v>
                </c:pt>
                <c:pt idx="27">
                  <c:v>0.586162823</c:v>
                </c:pt>
                <c:pt idx="28">
                  <c:v>0.51959324819999997</c:v>
                </c:pt>
                <c:pt idx="29">
                  <c:v>0.54056409080000001</c:v>
                </c:pt>
                <c:pt idx="31">
                  <c:v>0.75293092429999997</c:v>
                </c:pt>
                <c:pt idx="32">
                  <c:v>0.73251711730000002</c:v>
                </c:pt>
                <c:pt idx="33">
                  <c:v>0.61657221929999995</c:v>
                </c:pt>
                <c:pt idx="34">
                  <c:v>0.5942883417</c:v>
                </c:pt>
                <c:pt idx="35">
                  <c:v>0.5042332759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215360"/>
        <c:axId val="149215920"/>
      </c:scatterChart>
      <c:catAx>
        <c:axId val="149215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9215920"/>
        <c:crosses val="autoZero"/>
        <c:auto val="1"/>
        <c:lblAlgn val="ctr"/>
        <c:lblOffset val="100"/>
        <c:noMultiLvlLbl val="0"/>
      </c:catAx>
      <c:valAx>
        <c:axId val="14921592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492153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4.0261850028029268E-2"/>
          <c:y val="3.0172124596408254E-2"/>
          <c:w val="0.95150917007497982"/>
          <c:h val="5.1261889992337203E-2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800" baseline="0"/>
      </a:pPr>
      <a:endParaRPr lang="fr-F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108424475088545E-2"/>
          <c:y val="2.9423314161434122E-2"/>
          <c:w val="0.91897739417064028"/>
          <c:h val="0.7449033810617877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donnes_Graph5!$D$2</c:f>
              <c:strCache>
                <c:ptCount val="1"/>
                <c:pt idx="0">
                  <c:v>Potentiel substitution 2016</c:v>
                </c:pt>
              </c:strCache>
            </c:strRef>
          </c:tx>
          <c:spPr>
            <a:solidFill>
              <a:srgbClr val="77933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990099"/>
              </a:solidFill>
            </c:spPr>
          </c:dPt>
          <c:dPt>
            <c:idx val="1"/>
            <c:invertIfNegative val="0"/>
            <c:bubble3D val="0"/>
            <c:spPr>
              <a:solidFill>
                <a:srgbClr val="0066FF"/>
              </a:solidFill>
            </c:spPr>
          </c:dPt>
          <c:dPt>
            <c:idx val="3"/>
            <c:invertIfNegative val="0"/>
            <c:bubble3D val="0"/>
            <c:spPr>
              <a:solidFill>
                <a:srgbClr val="990099"/>
              </a:solidFill>
            </c:spPr>
          </c:dPt>
          <c:dPt>
            <c:idx val="4"/>
            <c:invertIfNegative val="0"/>
            <c:bubble3D val="0"/>
            <c:spPr>
              <a:solidFill>
                <a:srgbClr val="B8CCE4"/>
              </a:solidFill>
            </c:spPr>
          </c:dPt>
          <c:dPt>
            <c:idx val="6"/>
            <c:invertIfNegative val="0"/>
            <c:bubble3D val="0"/>
            <c:spPr>
              <a:solidFill>
                <a:srgbClr val="2E002E"/>
              </a:solidFill>
            </c:spPr>
          </c:dPt>
          <c:dPt>
            <c:idx val="7"/>
            <c:invertIfNegative val="0"/>
            <c:bubble3D val="0"/>
            <c:spPr>
              <a:solidFill>
                <a:srgbClr val="990099"/>
              </a:solidFill>
            </c:spPr>
          </c:dPt>
          <c:dPt>
            <c:idx val="9"/>
            <c:invertIfNegative val="0"/>
            <c:bubble3D val="0"/>
            <c:spPr>
              <a:solidFill>
                <a:srgbClr val="990099"/>
              </a:solidFill>
            </c:spPr>
          </c:dPt>
          <c:dPt>
            <c:idx val="10"/>
            <c:invertIfNegative val="0"/>
            <c:bubble3D val="0"/>
            <c:spPr>
              <a:solidFill>
                <a:srgbClr val="0066FF"/>
              </a:solidFill>
            </c:spPr>
          </c:dPt>
          <c:dPt>
            <c:idx val="12"/>
            <c:invertIfNegative val="0"/>
            <c:bubble3D val="0"/>
            <c:spPr>
              <a:solidFill>
                <a:srgbClr val="990099"/>
              </a:solidFill>
            </c:spPr>
          </c:dPt>
          <c:dPt>
            <c:idx val="14"/>
            <c:invertIfNegative val="0"/>
            <c:bubble3D val="0"/>
            <c:spPr>
              <a:solidFill>
                <a:srgbClr val="0066FF"/>
              </a:solidFill>
            </c:spPr>
          </c:dPt>
          <c:dPt>
            <c:idx val="15"/>
            <c:invertIfNegative val="0"/>
            <c:bubble3D val="0"/>
            <c:spPr>
              <a:solidFill>
                <a:srgbClr val="990099"/>
              </a:solidFill>
            </c:spPr>
          </c:dPt>
          <c:dPt>
            <c:idx val="17"/>
            <c:invertIfNegative val="0"/>
            <c:bubble3D val="0"/>
            <c:spPr>
              <a:solidFill>
                <a:srgbClr val="0066FF"/>
              </a:solidFill>
            </c:spPr>
          </c:dPt>
          <c:dPt>
            <c:idx val="18"/>
            <c:invertIfNegative val="0"/>
            <c:bubble3D val="0"/>
            <c:spPr>
              <a:solidFill>
                <a:srgbClr val="B8CCE4"/>
              </a:solidFill>
            </c:spPr>
          </c:dPt>
          <c:dPt>
            <c:idx val="25"/>
            <c:invertIfNegative val="0"/>
            <c:bubble3D val="0"/>
            <c:spPr>
              <a:solidFill>
                <a:srgbClr val="B8CCE4"/>
              </a:solidFill>
            </c:spPr>
          </c:dPt>
          <c:dPt>
            <c:idx val="26"/>
            <c:invertIfNegative val="0"/>
            <c:bubble3D val="0"/>
            <c:spPr>
              <a:solidFill>
                <a:srgbClr val="0066FF"/>
              </a:solidFill>
            </c:spPr>
          </c:dPt>
          <c:dPt>
            <c:idx val="27"/>
            <c:invertIfNegative val="0"/>
            <c:bubble3D val="0"/>
            <c:spPr>
              <a:solidFill>
                <a:srgbClr val="0066FF"/>
              </a:solidFill>
            </c:spPr>
          </c:dPt>
          <c:dPt>
            <c:idx val="28"/>
            <c:invertIfNegative val="0"/>
            <c:bubble3D val="0"/>
            <c:spPr>
              <a:solidFill>
                <a:srgbClr val="2E002E"/>
              </a:solidFill>
            </c:spPr>
          </c:dPt>
          <c:dPt>
            <c:idx val="29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dPt>
          <c:dPt>
            <c:idx val="30"/>
            <c:invertIfNegative val="0"/>
            <c:bubble3D val="0"/>
            <c:spPr>
              <a:solidFill>
                <a:srgbClr val="0066FF"/>
              </a:solidFill>
            </c:spPr>
          </c:dPt>
          <c:dPt>
            <c:idx val="32"/>
            <c:invertIfNegative val="0"/>
            <c:bubble3D val="0"/>
            <c:spPr>
              <a:solidFill>
                <a:srgbClr val="0066FF"/>
              </a:solidFill>
            </c:spPr>
          </c:dPt>
          <c:dPt>
            <c:idx val="35"/>
            <c:invertIfNegative val="0"/>
            <c:bubble3D val="0"/>
            <c:spPr>
              <a:solidFill>
                <a:srgbClr val="0066FF"/>
              </a:solidFill>
            </c:spPr>
          </c:dPt>
          <c:dPt>
            <c:idx val="36"/>
            <c:invertIfNegative val="0"/>
            <c:bubble3D val="0"/>
            <c:spPr>
              <a:solidFill>
                <a:srgbClr val="0066FF"/>
              </a:solidFill>
            </c:spPr>
          </c:dPt>
          <c:cat>
            <c:strRef>
              <c:f>donnes_Graph5!$C$3:$C$40</c:f>
              <c:strCache>
                <c:ptCount val="38"/>
                <c:pt idx="0">
                  <c:v>C.H.I.C. QUIMPER</c:v>
                </c:pt>
                <c:pt idx="1">
                  <c:v>C.H. de FOUGERES</c:v>
                </c:pt>
                <c:pt idx="2">
                  <c:v>Clinique OCEANE</c:v>
                </c:pt>
                <c:pt idx="3">
                  <c:v>C.H.B.A. VANNES</c:v>
                </c:pt>
                <c:pt idx="4">
                  <c:v>Clinique la SAGESSE</c:v>
                </c:pt>
                <c:pt idx="5">
                  <c:v>Polyclinique KERAUDREN </c:v>
                </c:pt>
                <c:pt idx="6">
                  <c:v>C.H.U. de BREST</c:v>
                </c:pt>
                <c:pt idx="7">
                  <c:v>C.H. de SAINT-BRIEUC</c:v>
                </c:pt>
                <c:pt idx="8">
                  <c:v>CLINIQUE du GRAND LARGE</c:v>
                </c:pt>
                <c:pt idx="9">
                  <c:v>C.H.B.S. LORIENT</c:v>
                </c:pt>
                <c:pt idx="10">
                  <c:v>C.H. de LANDERNEAU</c:v>
                </c:pt>
                <c:pt idx="11">
                  <c:v>Polyclinique QUIMPER SUD</c:v>
                </c:pt>
                <c:pt idx="12">
                  <c:v>C.H. de ST MALO</c:v>
                </c:pt>
                <c:pt idx="13">
                  <c:v>Polyclinique PAYS DE RANCE</c:v>
                </c:pt>
                <c:pt idx="14">
                  <c:v>C.H. de VITRE</c:v>
                </c:pt>
                <c:pt idx="15">
                  <c:v>CH CENTRE BRETAGNE</c:v>
                </c:pt>
                <c:pt idx="16">
                  <c:v>CHP St-GREGOIRE</c:v>
                </c:pt>
                <c:pt idx="17">
                  <c:v>C.H. de PLOERMEL</c:v>
                </c:pt>
                <c:pt idx="18">
                  <c:v>Clinique de la PORTE de l'ORIENT</c:v>
                </c:pt>
                <c:pt idx="19">
                  <c:v>C.M.C. BAIE de MORLAIX </c:v>
                </c:pt>
                <c:pt idx="20">
                  <c:v>Clinique de la COTE d'EMERAUDE</c:v>
                </c:pt>
                <c:pt idx="21">
                  <c:v>Clinique du TER</c:v>
                </c:pt>
                <c:pt idx="22">
                  <c:v>Polyclinique DE PONTIVY</c:v>
                </c:pt>
                <c:pt idx="23">
                  <c:v>HÔPITAL PRIVÉ DES COTES D'ARMOR</c:v>
                </c:pt>
                <c:pt idx="24">
                  <c:v>HP SEVIGNE</c:v>
                </c:pt>
                <c:pt idx="25">
                  <c:v>CRLCC E. Marquis</c:v>
                </c:pt>
                <c:pt idx="26">
                  <c:v>C.H. de DINAN</c:v>
                </c:pt>
                <c:pt idx="27">
                  <c:v>C.H. de LANNION</c:v>
                </c:pt>
                <c:pt idx="28">
                  <c:v>C.H.U. de RENNES</c:v>
                </c:pt>
                <c:pt idx="29">
                  <c:v>Hôpital Inter Armées</c:v>
                </c:pt>
                <c:pt idx="30">
                  <c:v>C.H. de MORLAIX</c:v>
                </c:pt>
                <c:pt idx="31">
                  <c:v>Clinique PASTEUR LANROZE</c:v>
                </c:pt>
                <c:pt idx="32">
                  <c:v>C.H. de DOUARNENEZ</c:v>
                </c:pt>
                <c:pt idx="33">
                  <c:v>Polyclinique du TREGOR </c:v>
                </c:pt>
                <c:pt idx="34">
                  <c:v>Polyclinique ST-LAURENT</c:v>
                </c:pt>
                <c:pt idx="35">
                  <c:v>C.H. de GUINGAMP</c:v>
                </c:pt>
                <c:pt idx="36">
                  <c:v>C.H. de REDON</c:v>
                </c:pt>
                <c:pt idx="37">
                  <c:v>Clinique St MICHEL - Ste ANNE</c:v>
                </c:pt>
              </c:strCache>
            </c:strRef>
          </c:cat>
          <c:val>
            <c:numRef>
              <c:f>donnes_Graph5!$D$3:$D$40</c:f>
              <c:numCache>
                <c:formatCode>0%</c:formatCode>
                <c:ptCount val="38"/>
                <c:pt idx="0">
                  <c:v>0.21987977219995783</c:v>
                </c:pt>
                <c:pt idx="1">
                  <c:v>0.20998176845943481</c:v>
                </c:pt>
                <c:pt idx="2">
                  <c:v>0.20953914268464477</c:v>
                </c:pt>
                <c:pt idx="3">
                  <c:v>0.20519959575543203</c:v>
                </c:pt>
                <c:pt idx="4">
                  <c:v>0.20473033595852858</c:v>
                </c:pt>
                <c:pt idx="5">
                  <c:v>0.20272719500726682</c:v>
                </c:pt>
                <c:pt idx="6">
                  <c:v>0.20169395179627103</c:v>
                </c:pt>
                <c:pt idx="7">
                  <c:v>0.19343418590143482</c:v>
                </c:pt>
                <c:pt idx="8">
                  <c:v>0.19247982391782831</c:v>
                </c:pt>
                <c:pt idx="9">
                  <c:v>0.18770854613551244</c:v>
                </c:pt>
                <c:pt idx="10">
                  <c:v>0.18314059646987221</c:v>
                </c:pt>
                <c:pt idx="11">
                  <c:v>0.17321134608079017</c:v>
                </c:pt>
                <c:pt idx="12">
                  <c:v>0.17160059676044331</c:v>
                </c:pt>
                <c:pt idx="13">
                  <c:v>0.17124960605105577</c:v>
                </c:pt>
                <c:pt idx="14">
                  <c:v>0.16739612188365649</c:v>
                </c:pt>
                <c:pt idx="15">
                  <c:v>0.16708015267175574</c:v>
                </c:pt>
                <c:pt idx="16">
                  <c:v>0.16606907171139462</c:v>
                </c:pt>
                <c:pt idx="17">
                  <c:v>0.1652626811594203</c:v>
                </c:pt>
                <c:pt idx="18">
                  <c:v>0.1642666291660807</c:v>
                </c:pt>
                <c:pt idx="19">
                  <c:v>0.16267817707287693</c:v>
                </c:pt>
                <c:pt idx="20">
                  <c:v>0.15881787246634119</c:v>
                </c:pt>
                <c:pt idx="21">
                  <c:v>0.15820168239638899</c:v>
                </c:pt>
                <c:pt idx="22">
                  <c:v>0.1565292797388288</c:v>
                </c:pt>
                <c:pt idx="23">
                  <c:v>0.15394026854059481</c:v>
                </c:pt>
                <c:pt idx="24">
                  <c:v>0.15269583580809079</c:v>
                </c:pt>
                <c:pt idx="25">
                  <c:v>0.15179781136008338</c:v>
                </c:pt>
                <c:pt idx="26">
                  <c:v>0.1501190476190476</c:v>
                </c:pt>
                <c:pt idx="27">
                  <c:v>0.14878957169459964</c:v>
                </c:pt>
                <c:pt idx="28">
                  <c:v>0.14742249386786763</c:v>
                </c:pt>
                <c:pt idx="29">
                  <c:v>0.14621080139372825</c:v>
                </c:pt>
                <c:pt idx="30">
                  <c:v>0.14480000000000001</c:v>
                </c:pt>
                <c:pt idx="31">
                  <c:v>0.14379758588672237</c:v>
                </c:pt>
                <c:pt idx="32">
                  <c:v>0.13595505617977527</c:v>
                </c:pt>
                <c:pt idx="33">
                  <c:v>0.12851452068876895</c:v>
                </c:pt>
                <c:pt idx="34">
                  <c:v>0.12776278049603509</c:v>
                </c:pt>
                <c:pt idx="35">
                  <c:v>0.11998389323515878</c:v>
                </c:pt>
                <c:pt idx="36">
                  <c:v>0.11424369747899159</c:v>
                </c:pt>
                <c:pt idx="37">
                  <c:v>0.11186065658124934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591296"/>
        <c:axId val="146591856"/>
      </c:barChart>
      <c:lineChart>
        <c:grouping val="standard"/>
        <c:varyColors val="0"/>
        <c:ser>
          <c:idx val="3"/>
          <c:order val="1"/>
          <c:tx>
            <c:strRef>
              <c:f>donnes_Graph5!$E$2</c:f>
              <c:strCache>
                <c:ptCount val="1"/>
                <c:pt idx="0">
                  <c:v>Potentiel substitution  2016 en Bretagne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37"/>
              <c:layout>
                <c:manualLayout>
                  <c:x val="-1.3237642464214467E-3"/>
                  <c:y val="3.2769618329942456E-2"/>
                </c:manualLayout>
              </c:layout>
              <c:tx>
                <c:rich>
                  <a:bodyPr wrap="square" lIns="38100" tIns="19050" rIns="38100" bIns="19050" anchor="ctr" anchorCtr="0">
                    <a:noAutofit/>
                  </a:bodyPr>
                  <a:lstStyle/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8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800" b="1" i="0" u="none" strike="noStrike" kern="1200" baseline="0">
                        <a:solidFill>
                          <a:srgbClr val="00B050"/>
                        </a:solidFill>
                      </a:rPr>
                      <a:t>Etablissements privés : 16,5%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570181556875083"/>
                      <c:h val="3.594065469130462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donnes_Graph5!$C$3:$C$40</c:f>
              <c:strCache>
                <c:ptCount val="38"/>
                <c:pt idx="0">
                  <c:v>C.H.I.C. QUIMPER</c:v>
                </c:pt>
                <c:pt idx="1">
                  <c:v>C.H. de FOUGERES</c:v>
                </c:pt>
                <c:pt idx="2">
                  <c:v>Clinique OCEANE</c:v>
                </c:pt>
                <c:pt idx="3">
                  <c:v>C.H.B.A. VANNES</c:v>
                </c:pt>
                <c:pt idx="4">
                  <c:v>Clinique la SAGESSE</c:v>
                </c:pt>
                <c:pt idx="5">
                  <c:v>Polyclinique KERAUDREN </c:v>
                </c:pt>
                <c:pt idx="6">
                  <c:v>C.H.U. de BREST</c:v>
                </c:pt>
                <c:pt idx="7">
                  <c:v>C.H. de SAINT-BRIEUC</c:v>
                </c:pt>
                <c:pt idx="8">
                  <c:v>CLINIQUE du GRAND LARGE</c:v>
                </c:pt>
                <c:pt idx="9">
                  <c:v>C.H.B.S. LORIENT</c:v>
                </c:pt>
                <c:pt idx="10">
                  <c:v>C.H. de LANDERNEAU</c:v>
                </c:pt>
                <c:pt idx="11">
                  <c:v>Polyclinique QUIMPER SUD</c:v>
                </c:pt>
                <c:pt idx="12">
                  <c:v>C.H. de ST MALO</c:v>
                </c:pt>
                <c:pt idx="13">
                  <c:v>Polyclinique PAYS DE RANCE</c:v>
                </c:pt>
                <c:pt idx="14">
                  <c:v>C.H. de VITRE</c:v>
                </c:pt>
                <c:pt idx="15">
                  <c:v>CH CENTRE BRETAGNE</c:v>
                </c:pt>
                <c:pt idx="16">
                  <c:v>CHP St-GREGOIRE</c:v>
                </c:pt>
                <c:pt idx="17">
                  <c:v>C.H. de PLOERMEL</c:v>
                </c:pt>
                <c:pt idx="18">
                  <c:v>Clinique de la PORTE de l'ORIENT</c:v>
                </c:pt>
                <c:pt idx="19">
                  <c:v>C.M.C. BAIE de MORLAIX </c:v>
                </c:pt>
                <c:pt idx="20">
                  <c:v>Clinique de la COTE d'EMERAUDE</c:v>
                </c:pt>
                <c:pt idx="21">
                  <c:v>Clinique du TER</c:v>
                </c:pt>
                <c:pt idx="22">
                  <c:v>Polyclinique DE PONTIVY</c:v>
                </c:pt>
                <c:pt idx="23">
                  <c:v>HÔPITAL PRIVÉ DES COTES D'ARMOR</c:v>
                </c:pt>
                <c:pt idx="24">
                  <c:v>HP SEVIGNE</c:v>
                </c:pt>
                <c:pt idx="25">
                  <c:v>CRLCC E. Marquis</c:v>
                </c:pt>
                <c:pt idx="26">
                  <c:v>C.H. de DINAN</c:v>
                </c:pt>
                <c:pt idx="27">
                  <c:v>C.H. de LANNION</c:v>
                </c:pt>
                <c:pt idx="28">
                  <c:v>C.H.U. de RENNES</c:v>
                </c:pt>
                <c:pt idx="29">
                  <c:v>Hôpital Inter Armées</c:v>
                </c:pt>
                <c:pt idx="30">
                  <c:v>C.H. de MORLAIX</c:v>
                </c:pt>
                <c:pt idx="31">
                  <c:v>Clinique PASTEUR LANROZE</c:v>
                </c:pt>
                <c:pt idx="32">
                  <c:v>C.H. de DOUARNENEZ</c:v>
                </c:pt>
                <c:pt idx="33">
                  <c:v>Polyclinique du TREGOR </c:v>
                </c:pt>
                <c:pt idx="34">
                  <c:v>Polyclinique ST-LAURENT</c:v>
                </c:pt>
                <c:pt idx="35">
                  <c:v>C.H. de GUINGAMP</c:v>
                </c:pt>
                <c:pt idx="36">
                  <c:v>C.H. de REDON</c:v>
                </c:pt>
                <c:pt idx="37">
                  <c:v>Clinique St MICHEL - Ste ANNE</c:v>
                </c:pt>
              </c:strCache>
            </c:strRef>
          </c:cat>
          <c:val>
            <c:numRef>
              <c:f>donnes_Graph5!$E$3:$E$40</c:f>
              <c:numCache>
                <c:formatCode>0.0%</c:formatCode>
                <c:ptCount val="38"/>
                <c:pt idx="0">
                  <c:v>0.17034053830171969</c:v>
                </c:pt>
                <c:pt idx="1">
                  <c:v>0.17034053830171969</c:v>
                </c:pt>
                <c:pt idx="2">
                  <c:v>0.17034053830171969</c:v>
                </c:pt>
                <c:pt idx="3">
                  <c:v>0.17034053830171969</c:v>
                </c:pt>
                <c:pt idx="4">
                  <c:v>0.17034053830171969</c:v>
                </c:pt>
                <c:pt idx="5">
                  <c:v>0.17034053830171969</c:v>
                </c:pt>
                <c:pt idx="6">
                  <c:v>0.17034053830171969</c:v>
                </c:pt>
                <c:pt idx="7">
                  <c:v>0.17034053830171969</c:v>
                </c:pt>
                <c:pt idx="8">
                  <c:v>0.17034053830171969</c:v>
                </c:pt>
                <c:pt idx="9">
                  <c:v>0.17034053830171969</c:v>
                </c:pt>
                <c:pt idx="10">
                  <c:v>0.17034053830171969</c:v>
                </c:pt>
                <c:pt idx="11">
                  <c:v>0.17034053830171969</c:v>
                </c:pt>
                <c:pt idx="12">
                  <c:v>0.17034053830171969</c:v>
                </c:pt>
                <c:pt idx="13">
                  <c:v>0.17034053830171969</c:v>
                </c:pt>
                <c:pt idx="14">
                  <c:v>0.17034053830171969</c:v>
                </c:pt>
                <c:pt idx="15">
                  <c:v>0.17034053830171969</c:v>
                </c:pt>
                <c:pt idx="16">
                  <c:v>0.17034053830171969</c:v>
                </c:pt>
                <c:pt idx="17">
                  <c:v>0.17034053830171969</c:v>
                </c:pt>
                <c:pt idx="18">
                  <c:v>0.17034053830171969</c:v>
                </c:pt>
                <c:pt idx="19">
                  <c:v>0.17034053830171969</c:v>
                </c:pt>
                <c:pt idx="20">
                  <c:v>0.17034053830171969</c:v>
                </c:pt>
                <c:pt idx="21">
                  <c:v>0.17034053830171969</c:v>
                </c:pt>
                <c:pt idx="22">
                  <c:v>0.17034053830171969</c:v>
                </c:pt>
                <c:pt idx="23">
                  <c:v>0.17034053830171969</c:v>
                </c:pt>
                <c:pt idx="24">
                  <c:v>0.17034053830171969</c:v>
                </c:pt>
                <c:pt idx="25">
                  <c:v>0.17034053830171969</c:v>
                </c:pt>
                <c:pt idx="26">
                  <c:v>0.17034053830171969</c:v>
                </c:pt>
                <c:pt idx="27">
                  <c:v>0.17034053830171969</c:v>
                </c:pt>
                <c:pt idx="28">
                  <c:v>0.17034053830171969</c:v>
                </c:pt>
                <c:pt idx="29">
                  <c:v>0.17034053830171969</c:v>
                </c:pt>
                <c:pt idx="30">
                  <c:v>0.17034053830171969</c:v>
                </c:pt>
                <c:pt idx="31">
                  <c:v>0.17034053830171969</c:v>
                </c:pt>
                <c:pt idx="32">
                  <c:v>0.17034053830171969</c:v>
                </c:pt>
                <c:pt idx="33">
                  <c:v>0.17034053830171969</c:v>
                </c:pt>
                <c:pt idx="34">
                  <c:v>0.17034053830171969</c:v>
                </c:pt>
                <c:pt idx="35">
                  <c:v>0.17034053830171969</c:v>
                </c:pt>
                <c:pt idx="36">
                  <c:v>0.17034053830171969</c:v>
                </c:pt>
                <c:pt idx="37">
                  <c:v>0.17034053830171969</c:v>
                </c:pt>
              </c:numCache>
            </c:numRef>
          </c:val>
          <c:smooth val="0"/>
        </c:ser>
        <c:ser>
          <c:idx val="0"/>
          <c:order val="2"/>
          <c:tx>
            <c:v>Etablissements privés</c:v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cat>
            <c:strRef>
              <c:f>donnes_Graph5!$C$3:$C$40</c:f>
              <c:strCache>
                <c:ptCount val="38"/>
                <c:pt idx="0">
                  <c:v>C.H.I.C. QUIMPER</c:v>
                </c:pt>
                <c:pt idx="1">
                  <c:v>C.H. de FOUGERES</c:v>
                </c:pt>
                <c:pt idx="2">
                  <c:v>Clinique OCEANE</c:v>
                </c:pt>
                <c:pt idx="3">
                  <c:v>C.H.B.A. VANNES</c:v>
                </c:pt>
                <c:pt idx="4">
                  <c:v>Clinique la SAGESSE</c:v>
                </c:pt>
                <c:pt idx="5">
                  <c:v>Polyclinique KERAUDREN </c:v>
                </c:pt>
                <c:pt idx="6">
                  <c:v>C.H.U. de BREST</c:v>
                </c:pt>
                <c:pt idx="7">
                  <c:v>C.H. de SAINT-BRIEUC</c:v>
                </c:pt>
                <c:pt idx="8">
                  <c:v>CLINIQUE du GRAND LARGE</c:v>
                </c:pt>
                <c:pt idx="9">
                  <c:v>C.H.B.S. LORIENT</c:v>
                </c:pt>
                <c:pt idx="10">
                  <c:v>C.H. de LANDERNEAU</c:v>
                </c:pt>
                <c:pt idx="11">
                  <c:v>Polyclinique QUIMPER SUD</c:v>
                </c:pt>
                <c:pt idx="12">
                  <c:v>C.H. de ST MALO</c:v>
                </c:pt>
                <c:pt idx="13">
                  <c:v>Polyclinique PAYS DE RANCE</c:v>
                </c:pt>
                <c:pt idx="14">
                  <c:v>C.H. de VITRE</c:v>
                </c:pt>
                <c:pt idx="15">
                  <c:v>CH CENTRE BRETAGNE</c:v>
                </c:pt>
                <c:pt idx="16">
                  <c:v>CHP St-GREGOIRE</c:v>
                </c:pt>
                <c:pt idx="17">
                  <c:v>C.H. de PLOERMEL</c:v>
                </c:pt>
                <c:pt idx="18">
                  <c:v>Clinique de la PORTE de l'ORIENT</c:v>
                </c:pt>
                <c:pt idx="19">
                  <c:v>C.M.C. BAIE de MORLAIX </c:v>
                </c:pt>
                <c:pt idx="20">
                  <c:v>Clinique de la COTE d'EMERAUDE</c:v>
                </c:pt>
                <c:pt idx="21">
                  <c:v>Clinique du TER</c:v>
                </c:pt>
                <c:pt idx="22">
                  <c:v>Polyclinique DE PONTIVY</c:v>
                </c:pt>
                <c:pt idx="23">
                  <c:v>HÔPITAL PRIVÉ DES COTES D'ARMOR</c:v>
                </c:pt>
                <c:pt idx="24">
                  <c:v>HP SEVIGNE</c:v>
                </c:pt>
                <c:pt idx="25">
                  <c:v>CRLCC E. Marquis</c:v>
                </c:pt>
                <c:pt idx="26">
                  <c:v>C.H. de DINAN</c:v>
                </c:pt>
                <c:pt idx="27">
                  <c:v>C.H. de LANNION</c:v>
                </c:pt>
                <c:pt idx="28">
                  <c:v>C.H.U. de RENNES</c:v>
                </c:pt>
                <c:pt idx="29">
                  <c:v>Hôpital Inter Armées</c:v>
                </c:pt>
                <c:pt idx="30">
                  <c:v>C.H. de MORLAIX</c:v>
                </c:pt>
                <c:pt idx="31">
                  <c:v>Clinique PASTEUR LANROZE</c:v>
                </c:pt>
                <c:pt idx="32">
                  <c:v>C.H. de DOUARNENEZ</c:v>
                </c:pt>
                <c:pt idx="33">
                  <c:v>Polyclinique du TREGOR </c:v>
                </c:pt>
                <c:pt idx="34">
                  <c:v>Polyclinique ST-LAURENT</c:v>
                </c:pt>
                <c:pt idx="35">
                  <c:v>C.H. de GUINGAMP</c:v>
                </c:pt>
                <c:pt idx="36">
                  <c:v>C.H. de REDON</c:v>
                </c:pt>
                <c:pt idx="37">
                  <c:v>Clinique St MICHEL - Ste ANNE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6"/>
          <c:order val="3"/>
          <c:tx>
            <c:v>ESPIC</c:v>
          </c:tx>
          <c:marker>
            <c:symbol val="none"/>
          </c:marker>
          <c:cat>
            <c:strRef>
              <c:f>donnes_Graph5!$C$3:$C$40</c:f>
              <c:strCache>
                <c:ptCount val="38"/>
                <c:pt idx="0">
                  <c:v>C.H.I.C. QUIMPER</c:v>
                </c:pt>
                <c:pt idx="1">
                  <c:v>C.H. de FOUGERES</c:v>
                </c:pt>
                <c:pt idx="2">
                  <c:v>Clinique OCEANE</c:v>
                </c:pt>
                <c:pt idx="3">
                  <c:v>C.H.B.A. VANNES</c:v>
                </c:pt>
                <c:pt idx="4">
                  <c:v>Clinique la SAGESSE</c:v>
                </c:pt>
                <c:pt idx="5">
                  <c:v>Polyclinique KERAUDREN </c:v>
                </c:pt>
                <c:pt idx="6">
                  <c:v>C.H.U. de BREST</c:v>
                </c:pt>
                <c:pt idx="7">
                  <c:v>C.H. de SAINT-BRIEUC</c:v>
                </c:pt>
                <c:pt idx="8">
                  <c:v>CLINIQUE du GRAND LARGE</c:v>
                </c:pt>
                <c:pt idx="9">
                  <c:v>C.H.B.S. LORIENT</c:v>
                </c:pt>
                <c:pt idx="10">
                  <c:v>C.H. de LANDERNEAU</c:v>
                </c:pt>
                <c:pt idx="11">
                  <c:v>Polyclinique QUIMPER SUD</c:v>
                </c:pt>
                <c:pt idx="12">
                  <c:v>C.H. de ST MALO</c:v>
                </c:pt>
                <c:pt idx="13">
                  <c:v>Polyclinique PAYS DE RANCE</c:v>
                </c:pt>
                <c:pt idx="14">
                  <c:v>C.H. de VITRE</c:v>
                </c:pt>
                <c:pt idx="15">
                  <c:v>CH CENTRE BRETAGNE</c:v>
                </c:pt>
                <c:pt idx="16">
                  <c:v>CHP St-GREGOIRE</c:v>
                </c:pt>
                <c:pt idx="17">
                  <c:v>C.H. de PLOERMEL</c:v>
                </c:pt>
                <c:pt idx="18">
                  <c:v>Clinique de la PORTE de l'ORIENT</c:v>
                </c:pt>
                <c:pt idx="19">
                  <c:v>C.M.C. BAIE de MORLAIX </c:v>
                </c:pt>
                <c:pt idx="20">
                  <c:v>Clinique de la COTE d'EMERAUDE</c:v>
                </c:pt>
                <c:pt idx="21">
                  <c:v>Clinique du TER</c:v>
                </c:pt>
                <c:pt idx="22">
                  <c:v>Polyclinique DE PONTIVY</c:v>
                </c:pt>
                <c:pt idx="23">
                  <c:v>HÔPITAL PRIVÉ DES COTES D'ARMOR</c:v>
                </c:pt>
                <c:pt idx="24">
                  <c:v>HP SEVIGNE</c:v>
                </c:pt>
                <c:pt idx="25">
                  <c:v>CRLCC E. Marquis</c:v>
                </c:pt>
                <c:pt idx="26">
                  <c:v>C.H. de DINAN</c:v>
                </c:pt>
                <c:pt idx="27">
                  <c:v>C.H. de LANNION</c:v>
                </c:pt>
                <c:pt idx="28">
                  <c:v>C.H.U. de RENNES</c:v>
                </c:pt>
                <c:pt idx="29">
                  <c:v>Hôpital Inter Armées</c:v>
                </c:pt>
                <c:pt idx="30">
                  <c:v>C.H. de MORLAIX</c:v>
                </c:pt>
                <c:pt idx="31">
                  <c:v>Clinique PASTEUR LANROZE</c:v>
                </c:pt>
                <c:pt idx="32">
                  <c:v>C.H. de DOUARNENEZ</c:v>
                </c:pt>
                <c:pt idx="33">
                  <c:v>Polyclinique du TREGOR </c:v>
                </c:pt>
                <c:pt idx="34">
                  <c:v>Polyclinique ST-LAURENT</c:v>
                </c:pt>
                <c:pt idx="35">
                  <c:v>C.H. de GUINGAMP</c:v>
                </c:pt>
                <c:pt idx="36">
                  <c:v>C.H. de REDON</c:v>
                </c:pt>
                <c:pt idx="37">
                  <c:v>Clinique St MICHEL - Ste ANNE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4"/>
          <c:tx>
            <c:v>CH de proximité (hors ESPIC)</c:v>
          </c:tx>
          <c:spPr>
            <a:ln>
              <a:solidFill>
                <a:srgbClr val="0066FF"/>
              </a:solidFill>
            </a:ln>
          </c:spPr>
          <c:marker>
            <c:symbol val="none"/>
          </c:marker>
          <c:cat>
            <c:strRef>
              <c:f>donnes_Graph5!$C$3:$C$40</c:f>
              <c:strCache>
                <c:ptCount val="38"/>
                <c:pt idx="0">
                  <c:v>C.H.I.C. QUIMPER</c:v>
                </c:pt>
                <c:pt idx="1">
                  <c:v>C.H. de FOUGERES</c:v>
                </c:pt>
                <c:pt idx="2">
                  <c:v>Clinique OCEANE</c:v>
                </c:pt>
                <c:pt idx="3">
                  <c:v>C.H.B.A. VANNES</c:v>
                </c:pt>
                <c:pt idx="4">
                  <c:v>Clinique la SAGESSE</c:v>
                </c:pt>
                <c:pt idx="5">
                  <c:v>Polyclinique KERAUDREN </c:v>
                </c:pt>
                <c:pt idx="6">
                  <c:v>C.H.U. de BREST</c:v>
                </c:pt>
                <c:pt idx="7">
                  <c:v>C.H. de SAINT-BRIEUC</c:v>
                </c:pt>
                <c:pt idx="8">
                  <c:v>CLINIQUE du GRAND LARGE</c:v>
                </c:pt>
                <c:pt idx="9">
                  <c:v>C.H.B.S. LORIENT</c:v>
                </c:pt>
                <c:pt idx="10">
                  <c:v>C.H. de LANDERNEAU</c:v>
                </c:pt>
                <c:pt idx="11">
                  <c:v>Polyclinique QUIMPER SUD</c:v>
                </c:pt>
                <c:pt idx="12">
                  <c:v>C.H. de ST MALO</c:v>
                </c:pt>
                <c:pt idx="13">
                  <c:v>Polyclinique PAYS DE RANCE</c:v>
                </c:pt>
                <c:pt idx="14">
                  <c:v>C.H. de VITRE</c:v>
                </c:pt>
                <c:pt idx="15">
                  <c:v>CH CENTRE BRETAGNE</c:v>
                </c:pt>
                <c:pt idx="16">
                  <c:v>CHP St-GREGOIRE</c:v>
                </c:pt>
                <c:pt idx="17">
                  <c:v>C.H. de PLOERMEL</c:v>
                </c:pt>
                <c:pt idx="18">
                  <c:v>Clinique de la PORTE de l'ORIENT</c:v>
                </c:pt>
                <c:pt idx="19">
                  <c:v>C.M.C. BAIE de MORLAIX </c:v>
                </c:pt>
                <c:pt idx="20">
                  <c:v>Clinique de la COTE d'EMERAUDE</c:v>
                </c:pt>
                <c:pt idx="21">
                  <c:v>Clinique du TER</c:v>
                </c:pt>
                <c:pt idx="22">
                  <c:v>Polyclinique DE PONTIVY</c:v>
                </c:pt>
                <c:pt idx="23">
                  <c:v>HÔPITAL PRIVÉ DES COTES D'ARMOR</c:v>
                </c:pt>
                <c:pt idx="24">
                  <c:v>HP SEVIGNE</c:v>
                </c:pt>
                <c:pt idx="25">
                  <c:v>CRLCC E. Marquis</c:v>
                </c:pt>
                <c:pt idx="26">
                  <c:v>C.H. de DINAN</c:v>
                </c:pt>
                <c:pt idx="27">
                  <c:v>C.H. de LANNION</c:v>
                </c:pt>
                <c:pt idx="28">
                  <c:v>C.H.U. de RENNES</c:v>
                </c:pt>
                <c:pt idx="29">
                  <c:v>Hôpital Inter Armées</c:v>
                </c:pt>
                <c:pt idx="30">
                  <c:v>C.H. de MORLAIX</c:v>
                </c:pt>
                <c:pt idx="31">
                  <c:v>Clinique PASTEUR LANROZE</c:v>
                </c:pt>
                <c:pt idx="32">
                  <c:v>C.H. de DOUARNENEZ</c:v>
                </c:pt>
                <c:pt idx="33">
                  <c:v>Polyclinique du TREGOR </c:v>
                </c:pt>
                <c:pt idx="34">
                  <c:v>Polyclinique ST-LAURENT</c:v>
                </c:pt>
                <c:pt idx="35">
                  <c:v>C.H. de GUINGAMP</c:v>
                </c:pt>
                <c:pt idx="36">
                  <c:v>C.H. de REDON</c:v>
                </c:pt>
                <c:pt idx="37">
                  <c:v>Clinique St MICHEL - Ste ANNE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4"/>
          <c:order val="5"/>
          <c:tx>
            <c:v>CH de référence</c:v>
          </c:tx>
          <c:spPr>
            <a:ln>
              <a:solidFill>
                <a:srgbClr val="990099"/>
              </a:solidFill>
            </a:ln>
          </c:spPr>
          <c:marker>
            <c:symbol val="none"/>
          </c:marker>
          <c:cat>
            <c:strRef>
              <c:f>donnes_Graph5!$C$3:$C$40</c:f>
              <c:strCache>
                <c:ptCount val="38"/>
                <c:pt idx="0">
                  <c:v>C.H.I.C. QUIMPER</c:v>
                </c:pt>
                <c:pt idx="1">
                  <c:v>C.H. de FOUGERES</c:v>
                </c:pt>
                <c:pt idx="2">
                  <c:v>Clinique OCEANE</c:v>
                </c:pt>
                <c:pt idx="3">
                  <c:v>C.H.B.A. VANNES</c:v>
                </c:pt>
                <c:pt idx="4">
                  <c:v>Clinique la SAGESSE</c:v>
                </c:pt>
                <c:pt idx="5">
                  <c:v>Polyclinique KERAUDREN </c:v>
                </c:pt>
                <c:pt idx="6">
                  <c:v>C.H.U. de BREST</c:v>
                </c:pt>
                <c:pt idx="7">
                  <c:v>C.H. de SAINT-BRIEUC</c:v>
                </c:pt>
                <c:pt idx="8">
                  <c:v>CLINIQUE du GRAND LARGE</c:v>
                </c:pt>
                <c:pt idx="9">
                  <c:v>C.H.B.S. LORIENT</c:v>
                </c:pt>
                <c:pt idx="10">
                  <c:v>C.H. de LANDERNEAU</c:v>
                </c:pt>
                <c:pt idx="11">
                  <c:v>Polyclinique QUIMPER SUD</c:v>
                </c:pt>
                <c:pt idx="12">
                  <c:v>C.H. de ST MALO</c:v>
                </c:pt>
                <c:pt idx="13">
                  <c:v>Polyclinique PAYS DE RANCE</c:v>
                </c:pt>
                <c:pt idx="14">
                  <c:v>C.H. de VITRE</c:v>
                </c:pt>
                <c:pt idx="15">
                  <c:v>CH CENTRE BRETAGNE</c:v>
                </c:pt>
                <c:pt idx="16">
                  <c:v>CHP St-GREGOIRE</c:v>
                </c:pt>
                <c:pt idx="17">
                  <c:v>C.H. de PLOERMEL</c:v>
                </c:pt>
                <c:pt idx="18">
                  <c:v>Clinique de la PORTE de l'ORIENT</c:v>
                </c:pt>
                <c:pt idx="19">
                  <c:v>C.M.C. BAIE de MORLAIX </c:v>
                </c:pt>
                <c:pt idx="20">
                  <c:v>Clinique de la COTE d'EMERAUDE</c:v>
                </c:pt>
                <c:pt idx="21">
                  <c:v>Clinique du TER</c:v>
                </c:pt>
                <c:pt idx="22">
                  <c:v>Polyclinique DE PONTIVY</c:v>
                </c:pt>
                <c:pt idx="23">
                  <c:v>HÔPITAL PRIVÉ DES COTES D'ARMOR</c:v>
                </c:pt>
                <c:pt idx="24">
                  <c:v>HP SEVIGNE</c:v>
                </c:pt>
                <c:pt idx="25">
                  <c:v>CRLCC E. Marquis</c:v>
                </c:pt>
                <c:pt idx="26">
                  <c:v>C.H. de DINAN</c:v>
                </c:pt>
                <c:pt idx="27">
                  <c:v>C.H. de LANNION</c:v>
                </c:pt>
                <c:pt idx="28">
                  <c:v>C.H.U. de RENNES</c:v>
                </c:pt>
                <c:pt idx="29">
                  <c:v>Hôpital Inter Armées</c:v>
                </c:pt>
                <c:pt idx="30">
                  <c:v>C.H. de MORLAIX</c:v>
                </c:pt>
                <c:pt idx="31">
                  <c:v>Clinique PASTEUR LANROZE</c:v>
                </c:pt>
                <c:pt idx="32">
                  <c:v>C.H. de DOUARNENEZ</c:v>
                </c:pt>
                <c:pt idx="33">
                  <c:v>Polyclinique du TREGOR </c:v>
                </c:pt>
                <c:pt idx="34">
                  <c:v>Polyclinique ST-LAURENT</c:v>
                </c:pt>
                <c:pt idx="35">
                  <c:v>C.H. de GUINGAMP</c:v>
                </c:pt>
                <c:pt idx="36">
                  <c:v>C.H. de REDON</c:v>
                </c:pt>
                <c:pt idx="37">
                  <c:v>Clinique St MICHEL - Ste ANNE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5"/>
          <c:order val="6"/>
          <c:tx>
            <c:v>CHU</c:v>
          </c:tx>
          <c:spPr>
            <a:ln>
              <a:solidFill>
                <a:srgbClr val="500050"/>
              </a:solidFill>
            </a:ln>
          </c:spPr>
          <c:marker>
            <c:symbol val="none"/>
          </c:marker>
          <c:cat>
            <c:strRef>
              <c:f>donnes_Graph5!$C$3:$C$40</c:f>
              <c:strCache>
                <c:ptCount val="38"/>
                <c:pt idx="0">
                  <c:v>C.H.I.C. QUIMPER</c:v>
                </c:pt>
                <c:pt idx="1">
                  <c:v>C.H. de FOUGERES</c:v>
                </c:pt>
                <c:pt idx="2">
                  <c:v>Clinique OCEANE</c:v>
                </c:pt>
                <c:pt idx="3">
                  <c:v>C.H.B.A. VANNES</c:v>
                </c:pt>
                <c:pt idx="4">
                  <c:v>Clinique la SAGESSE</c:v>
                </c:pt>
                <c:pt idx="5">
                  <c:v>Polyclinique KERAUDREN </c:v>
                </c:pt>
                <c:pt idx="6">
                  <c:v>C.H.U. de BREST</c:v>
                </c:pt>
                <c:pt idx="7">
                  <c:v>C.H. de SAINT-BRIEUC</c:v>
                </c:pt>
                <c:pt idx="8">
                  <c:v>CLINIQUE du GRAND LARGE</c:v>
                </c:pt>
                <c:pt idx="9">
                  <c:v>C.H.B.S. LORIENT</c:v>
                </c:pt>
                <c:pt idx="10">
                  <c:v>C.H. de LANDERNEAU</c:v>
                </c:pt>
                <c:pt idx="11">
                  <c:v>Polyclinique QUIMPER SUD</c:v>
                </c:pt>
                <c:pt idx="12">
                  <c:v>C.H. de ST MALO</c:v>
                </c:pt>
                <c:pt idx="13">
                  <c:v>Polyclinique PAYS DE RANCE</c:v>
                </c:pt>
                <c:pt idx="14">
                  <c:v>C.H. de VITRE</c:v>
                </c:pt>
                <c:pt idx="15">
                  <c:v>CH CENTRE BRETAGNE</c:v>
                </c:pt>
                <c:pt idx="16">
                  <c:v>CHP St-GREGOIRE</c:v>
                </c:pt>
                <c:pt idx="17">
                  <c:v>C.H. de PLOERMEL</c:v>
                </c:pt>
                <c:pt idx="18">
                  <c:v>Clinique de la PORTE de l'ORIENT</c:v>
                </c:pt>
                <c:pt idx="19">
                  <c:v>C.M.C. BAIE de MORLAIX </c:v>
                </c:pt>
                <c:pt idx="20">
                  <c:v>Clinique de la COTE d'EMERAUDE</c:v>
                </c:pt>
                <c:pt idx="21">
                  <c:v>Clinique du TER</c:v>
                </c:pt>
                <c:pt idx="22">
                  <c:v>Polyclinique DE PONTIVY</c:v>
                </c:pt>
                <c:pt idx="23">
                  <c:v>HÔPITAL PRIVÉ DES COTES D'ARMOR</c:v>
                </c:pt>
                <c:pt idx="24">
                  <c:v>HP SEVIGNE</c:v>
                </c:pt>
                <c:pt idx="25">
                  <c:v>CRLCC E. Marquis</c:v>
                </c:pt>
                <c:pt idx="26">
                  <c:v>C.H. de DINAN</c:v>
                </c:pt>
                <c:pt idx="27">
                  <c:v>C.H. de LANNION</c:v>
                </c:pt>
                <c:pt idx="28">
                  <c:v>C.H.U. de RENNES</c:v>
                </c:pt>
                <c:pt idx="29">
                  <c:v>Hôpital Inter Armées</c:v>
                </c:pt>
                <c:pt idx="30">
                  <c:v>C.H. de MORLAIX</c:v>
                </c:pt>
                <c:pt idx="31">
                  <c:v>Clinique PASTEUR LANROZE</c:v>
                </c:pt>
                <c:pt idx="32">
                  <c:v>C.H. de DOUARNENEZ</c:v>
                </c:pt>
                <c:pt idx="33">
                  <c:v>Polyclinique du TREGOR </c:v>
                </c:pt>
                <c:pt idx="34">
                  <c:v>Polyclinique ST-LAURENT</c:v>
                </c:pt>
                <c:pt idx="35">
                  <c:v>C.H. de GUINGAMP</c:v>
                </c:pt>
                <c:pt idx="36">
                  <c:v>C.H. de REDON</c:v>
                </c:pt>
                <c:pt idx="37">
                  <c:v>Clinique St MICHEL - Ste ANNE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7"/>
          <c:order val="7"/>
          <c:tx>
            <c:strRef>
              <c:f>donnes_Graph5!$G$2</c:f>
              <c:strCache>
                <c:ptCount val="1"/>
                <c:pt idx="0">
                  <c:v>Potentiel substitution  2016 des établissements privés :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dLbls>
            <c:dLbl>
              <c:idx val="37"/>
              <c:layout>
                <c:manualLayout>
                  <c:x val="-2.1885222348258508E-2"/>
                  <c:y val="-1.4886731066430863E-2"/>
                </c:manualLayout>
              </c:layout>
              <c:tx>
                <c:rich>
                  <a:bodyPr wrap="square" lIns="38100" tIns="19050" rIns="38100" bIns="19050" anchor="ctr" anchorCtr="0">
                    <a:spAutoFit/>
                  </a:bodyPr>
                  <a:lstStyle/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8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800" b="1" i="0" u="none" strike="noStrike" kern="1200" baseline="0">
                        <a:solidFill>
                          <a:srgbClr val="0000FF"/>
                        </a:solidFill>
                      </a:rPr>
                      <a:t>Etablissements publics: 17,7%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donnes_Graph5!$C$3:$C$40</c:f>
              <c:strCache>
                <c:ptCount val="38"/>
                <c:pt idx="0">
                  <c:v>C.H.I.C. QUIMPER</c:v>
                </c:pt>
                <c:pt idx="1">
                  <c:v>C.H. de FOUGERES</c:v>
                </c:pt>
                <c:pt idx="2">
                  <c:v>Clinique OCEANE</c:v>
                </c:pt>
                <c:pt idx="3">
                  <c:v>C.H.B.A. VANNES</c:v>
                </c:pt>
                <c:pt idx="4">
                  <c:v>Clinique la SAGESSE</c:v>
                </c:pt>
                <c:pt idx="5">
                  <c:v>Polyclinique KERAUDREN </c:v>
                </c:pt>
                <c:pt idx="6">
                  <c:v>C.H.U. de BREST</c:v>
                </c:pt>
                <c:pt idx="7">
                  <c:v>C.H. de SAINT-BRIEUC</c:v>
                </c:pt>
                <c:pt idx="8">
                  <c:v>CLINIQUE du GRAND LARGE</c:v>
                </c:pt>
                <c:pt idx="9">
                  <c:v>C.H.B.S. LORIENT</c:v>
                </c:pt>
                <c:pt idx="10">
                  <c:v>C.H. de LANDERNEAU</c:v>
                </c:pt>
                <c:pt idx="11">
                  <c:v>Polyclinique QUIMPER SUD</c:v>
                </c:pt>
                <c:pt idx="12">
                  <c:v>C.H. de ST MALO</c:v>
                </c:pt>
                <c:pt idx="13">
                  <c:v>Polyclinique PAYS DE RANCE</c:v>
                </c:pt>
                <c:pt idx="14">
                  <c:v>C.H. de VITRE</c:v>
                </c:pt>
                <c:pt idx="15">
                  <c:v>CH CENTRE BRETAGNE</c:v>
                </c:pt>
                <c:pt idx="16">
                  <c:v>CHP St-GREGOIRE</c:v>
                </c:pt>
                <c:pt idx="17">
                  <c:v>C.H. de PLOERMEL</c:v>
                </c:pt>
                <c:pt idx="18">
                  <c:v>Clinique de la PORTE de l'ORIENT</c:v>
                </c:pt>
                <c:pt idx="19">
                  <c:v>C.M.C. BAIE de MORLAIX </c:v>
                </c:pt>
                <c:pt idx="20">
                  <c:v>Clinique de la COTE d'EMERAUDE</c:v>
                </c:pt>
                <c:pt idx="21">
                  <c:v>Clinique du TER</c:v>
                </c:pt>
                <c:pt idx="22">
                  <c:v>Polyclinique DE PONTIVY</c:v>
                </c:pt>
                <c:pt idx="23">
                  <c:v>HÔPITAL PRIVÉ DES COTES D'ARMOR</c:v>
                </c:pt>
                <c:pt idx="24">
                  <c:v>HP SEVIGNE</c:v>
                </c:pt>
                <c:pt idx="25">
                  <c:v>CRLCC E. Marquis</c:v>
                </c:pt>
                <c:pt idx="26">
                  <c:v>C.H. de DINAN</c:v>
                </c:pt>
                <c:pt idx="27">
                  <c:v>C.H. de LANNION</c:v>
                </c:pt>
                <c:pt idx="28">
                  <c:v>C.H.U. de RENNES</c:v>
                </c:pt>
                <c:pt idx="29">
                  <c:v>Hôpital Inter Armées</c:v>
                </c:pt>
                <c:pt idx="30">
                  <c:v>C.H. de MORLAIX</c:v>
                </c:pt>
                <c:pt idx="31">
                  <c:v>Clinique PASTEUR LANROZE</c:v>
                </c:pt>
                <c:pt idx="32">
                  <c:v>C.H. de DOUARNENEZ</c:v>
                </c:pt>
                <c:pt idx="33">
                  <c:v>Polyclinique du TREGOR </c:v>
                </c:pt>
                <c:pt idx="34">
                  <c:v>Polyclinique ST-LAURENT</c:v>
                </c:pt>
                <c:pt idx="35">
                  <c:v>C.H. de GUINGAMP</c:v>
                </c:pt>
                <c:pt idx="36">
                  <c:v>C.H. de REDON</c:v>
                </c:pt>
                <c:pt idx="37">
                  <c:v>Clinique St MICHEL - Ste ANNE</c:v>
                </c:pt>
              </c:strCache>
            </c:strRef>
          </c:cat>
          <c:val>
            <c:numRef>
              <c:f>donnes_Graph5!$F$3:$F$40</c:f>
              <c:numCache>
                <c:formatCode>0.0%</c:formatCode>
                <c:ptCount val="38"/>
                <c:pt idx="0">
                  <c:v>0.17745880837847053</c:v>
                </c:pt>
                <c:pt idx="1">
                  <c:v>0.17745880837847053</c:v>
                </c:pt>
                <c:pt idx="2">
                  <c:v>0.17745880837847053</c:v>
                </c:pt>
                <c:pt idx="3">
                  <c:v>0.17745880837847053</c:v>
                </c:pt>
                <c:pt idx="4">
                  <c:v>0.17745880837847053</c:v>
                </c:pt>
                <c:pt idx="5">
                  <c:v>0.17745880837847053</c:v>
                </c:pt>
                <c:pt idx="6">
                  <c:v>0.17745880837847053</c:v>
                </c:pt>
                <c:pt idx="7">
                  <c:v>0.17745880837847053</c:v>
                </c:pt>
                <c:pt idx="8">
                  <c:v>0.17745880837847053</c:v>
                </c:pt>
                <c:pt idx="9">
                  <c:v>0.17745880837847053</c:v>
                </c:pt>
                <c:pt idx="10">
                  <c:v>0.17745880837847053</c:v>
                </c:pt>
                <c:pt idx="11">
                  <c:v>0.17745880837847053</c:v>
                </c:pt>
                <c:pt idx="12">
                  <c:v>0.17745880837847053</c:v>
                </c:pt>
                <c:pt idx="13">
                  <c:v>0.17745880837847053</c:v>
                </c:pt>
                <c:pt idx="14">
                  <c:v>0.17745880837847053</c:v>
                </c:pt>
                <c:pt idx="15">
                  <c:v>0.17745880837847053</c:v>
                </c:pt>
                <c:pt idx="16">
                  <c:v>0.17745880837847053</c:v>
                </c:pt>
                <c:pt idx="17">
                  <c:v>0.17745880837847053</c:v>
                </c:pt>
                <c:pt idx="18">
                  <c:v>0.17745880837847053</c:v>
                </c:pt>
                <c:pt idx="19">
                  <c:v>0.17745880837847053</c:v>
                </c:pt>
                <c:pt idx="20">
                  <c:v>0.17745880837847053</c:v>
                </c:pt>
                <c:pt idx="21">
                  <c:v>0.17745880837847053</c:v>
                </c:pt>
                <c:pt idx="22">
                  <c:v>0.17745880837847053</c:v>
                </c:pt>
                <c:pt idx="23">
                  <c:v>0.17745880837847053</c:v>
                </c:pt>
                <c:pt idx="24">
                  <c:v>0.17745880837847053</c:v>
                </c:pt>
                <c:pt idx="25">
                  <c:v>0.17745880837847053</c:v>
                </c:pt>
                <c:pt idx="26">
                  <c:v>0.17745880837847053</c:v>
                </c:pt>
                <c:pt idx="27">
                  <c:v>0.17745880837847053</c:v>
                </c:pt>
                <c:pt idx="28">
                  <c:v>0.17745880837847053</c:v>
                </c:pt>
                <c:pt idx="29">
                  <c:v>0.17745880837847053</c:v>
                </c:pt>
                <c:pt idx="30">
                  <c:v>0.17745880837847053</c:v>
                </c:pt>
                <c:pt idx="31">
                  <c:v>0.17745880837847053</c:v>
                </c:pt>
                <c:pt idx="32">
                  <c:v>0.17745880837847053</c:v>
                </c:pt>
                <c:pt idx="33">
                  <c:v>0.17745880837847053</c:v>
                </c:pt>
                <c:pt idx="34">
                  <c:v>0.17745880837847053</c:v>
                </c:pt>
                <c:pt idx="35">
                  <c:v>0.17745880837847053</c:v>
                </c:pt>
                <c:pt idx="36">
                  <c:v>0.17745880837847053</c:v>
                </c:pt>
                <c:pt idx="37">
                  <c:v>0.17745880837847053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donnes_Graph5!$F$2</c:f>
              <c:strCache>
                <c:ptCount val="1"/>
                <c:pt idx="0">
                  <c:v>Potentiel substitution 2016 des établissements publics: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6"/>
              <c:layout>
                <c:manualLayout>
                  <c:x val="0.10290593142063177"/>
                  <c:y val="-2.840032469124442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en-US" b="1">
                        <a:solidFill>
                          <a:srgbClr val="FF0000"/>
                        </a:solidFill>
                      </a:rPr>
                      <a:t> Bretagne : 17 %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343177088067771"/>
                      <c:h val="2.1744842099340536E-2"/>
                    </c:manualLayout>
                  </c15:layout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donnes_Graph5!$C$3:$C$40</c:f>
              <c:strCache>
                <c:ptCount val="38"/>
                <c:pt idx="0">
                  <c:v>C.H.I.C. QUIMPER</c:v>
                </c:pt>
                <c:pt idx="1">
                  <c:v>C.H. de FOUGERES</c:v>
                </c:pt>
                <c:pt idx="2">
                  <c:v>Clinique OCEANE</c:v>
                </c:pt>
                <c:pt idx="3">
                  <c:v>C.H.B.A. VANNES</c:v>
                </c:pt>
                <c:pt idx="4">
                  <c:v>Clinique la SAGESSE</c:v>
                </c:pt>
                <c:pt idx="5">
                  <c:v>Polyclinique KERAUDREN </c:v>
                </c:pt>
                <c:pt idx="6">
                  <c:v>C.H.U. de BREST</c:v>
                </c:pt>
                <c:pt idx="7">
                  <c:v>C.H. de SAINT-BRIEUC</c:v>
                </c:pt>
                <c:pt idx="8">
                  <c:v>CLINIQUE du GRAND LARGE</c:v>
                </c:pt>
                <c:pt idx="9">
                  <c:v>C.H.B.S. LORIENT</c:v>
                </c:pt>
                <c:pt idx="10">
                  <c:v>C.H. de LANDERNEAU</c:v>
                </c:pt>
                <c:pt idx="11">
                  <c:v>Polyclinique QUIMPER SUD</c:v>
                </c:pt>
                <c:pt idx="12">
                  <c:v>C.H. de ST MALO</c:v>
                </c:pt>
                <c:pt idx="13">
                  <c:v>Polyclinique PAYS DE RANCE</c:v>
                </c:pt>
                <c:pt idx="14">
                  <c:v>C.H. de VITRE</c:v>
                </c:pt>
                <c:pt idx="15">
                  <c:v>CH CENTRE BRETAGNE</c:v>
                </c:pt>
                <c:pt idx="16">
                  <c:v>CHP St-GREGOIRE</c:v>
                </c:pt>
                <c:pt idx="17">
                  <c:v>C.H. de PLOERMEL</c:v>
                </c:pt>
                <c:pt idx="18">
                  <c:v>Clinique de la PORTE de l'ORIENT</c:v>
                </c:pt>
                <c:pt idx="19">
                  <c:v>C.M.C. BAIE de MORLAIX </c:v>
                </c:pt>
                <c:pt idx="20">
                  <c:v>Clinique de la COTE d'EMERAUDE</c:v>
                </c:pt>
                <c:pt idx="21">
                  <c:v>Clinique du TER</c:v>
                </c:pt>
                <c:pt idx="22">
                  <c:v>Polyclinique DE PONTIVY</c:v>
                </c:pt>
                <c:pt idx="23">
                  <c:v>HÔPITAL PRIVÉ DES COTES D'ARMOR</c:v>
                </c:pt>
                <c:pt idx="24">
                  <c:v>HP SEVIGNE</c:v>
                </c:pt>
                <c:pt idx="25">
                  <c:v>CRLCC E. Marquis</c:v>
                </c:pt>
                <c:pt idx="26">
                  <c:v>C.H. de DINAN</c:v>
                </c:pt>
                <c:pt idx="27">
                  <c:v>C.H. de LANNION</c:v>
                </c:pt>
                <c:pt idx="28">
                  <c:v>C.H.U. de RENNES</c:v>
                </c:pt>
                <c:pt idx="29">
                  <c:v>Hôpital Inter Armées</c:v>
                </c:pt>
                <c:pt idx="30">
                  <c:v>C.H. de MORLAIX</c:v>
                </c:pt>
                <c:pt idx="31">
                  <c:v>Clinique PASTEUR LANROZE</c:v>
                </c:pt>
                <c:pt idx="32">
                  <c:v>C.H. de DOUARNENEZ</c:v>
                </c:pt>
                <c:pt idx="33">
                  <c:v>Polyclinique du TREGOR </c:v>
                </c:pt>
                <c:pt idx="34">
                  <c:v>Polyclinique ST-LAURENT</c:v>
                </c:pt>
                <c:pt idx="35">
                  <c:v>C.H. de GUINGAMP</c:v>
                </c:pt>
                <c:pt idx="36">
                  <c:v>C.H. de REDON</c:v>
                </c:pt>
                <c:pt idx="37">
                  <c:v>Clinique St MICHEL - Ste ANNE</c:v>
                </c:pt>
              </c:strCache>
            </c:strRef>
          </c:cat>
          <c:val>
            <c:numRef>
              <c:f>donnes_Graph5!$G$3:$G$40</c:f>
              <c:numCache>
                <c:formatCode>0.0%</c:formatCode>
                <c:ptCount val="38"/>
                <c:pt idx="0">
                  <c:v>0.16464453281282204</c:v>
                </c:pt>
                <c:pt idx="1">
                  <c:v>0.16464453281282204</c:v>
                </c:pt>
                <c:pt idx="2">
                  <c:v>0.16464453281282204</c:v>
                </c:pt>
                <c:pt idx="3">
                  <c:v>0.16464453281282204</c:v>
                </c:pt>
                <c:pt idx="4">
                  <c:v>0.16464453281282204</c:v>
                </c:pt>
                <c:pt idx="5">
                  <c:v>0.16464453281282204</c:v>
                </c:pt>
                <c:pt idx="6">
                  <c:v>0.16464453281282204</c:v>
                </c:pt>
                <c:pt idx="7">
                  <c:v>0.16464453281282204</c:v>
                </c:pt>
                <c:pt idx="8">
                  <c:v>0.16464453281282204</c:v>
                </c:pt>
                <c:pt idx="9">
                  <c:v>0.16464453281282204</c:v>
                </c:pt>
                <c:pt idx="10">
                  <c:v>0.16464453281282204</c:v>
                </c:pt>
                <c:pt idx="11">
                  <c:v>0.16464453281282204</c:v>
                </c:pt>
                <c:pt idx="12">
                  <c:v>0.16464453281282204</c:v>
                </c:pt>
                <c:pt idx="13">
                  <c:v>0.16464453281282204</c:v>
                </c:pt>
                <c:pt idx="14">
                  <c:v>0.16464453281282204</c:v>
                </c:pt>
                <c:pt idx="15">
                  <c:v>0.16464453281282204</c:v>
                </c:pt>
                <c:pt idx="16">
                  <c:v>0.16464453281282204</c:v>
                </c:pt>
                <c:pt idx="17">
                  <c:v>0.16464453281282204</c:v>
                </c:pt>
                <c:pt idx="18">
                  <c:v>0.16464453281282204</c:v>
                </c:pt>
                <c:pt idx="19">
                  <c:v>0.16464453281282204</c:v>
                </c:pt>
                <c:pt idx="20">
                  <c:v>0.16464453281282204</c:v>
                </c:pt>
                <c:pt idx="21">
                  <c:v>0.16464453281282204</c:v>
                </c:pt>
                <c:pt idx="22">
                  <c:v>0.16464453281282204</c:v>
                </c:pt>
                <c:pt idx="23">
                  <c:v>0.16464453281282204</c:v>
                </c:pt>
                <c:pt idx="24">
                  <c:v>0.16464453281282204</c:v>
                </c:pt>
                <c:pt idx="25">
                  <c:v>0.16464453281282204</c:v>
                </c:pt>
                <c:pt idx="26">
                  <c:v>0.16464453281282204</c:v>
                </c:pt>
                <c:pt idx="27">
                  <c:v>0.16464453281282204</c:v>
                </c:pt>
                <c:pt idx="28">
                  <c:v>0.16464453281282204</c:v>
                </c:pt>
                <c:pt idx="29">
                  <c:v>0.16464453281282204</c:v>
                </c:pt>
                <c:pt idx="30">
                  <c:v>0.16464453281282204</c:v>
                </c:pt>
                <c:pt idx="31">
                  <c:v>0.16464453281282204</c:v>
                </c:pt>
                <c:pt idx="32">
                  <c:v>0.16464453281282204</c:v>
                </c:pt>
                <c:pt idx="33">
                  <c:v>0.16464453281282204</c:v>
                </c:pt>
                <c:pt idx="34">
                  <c:v>0.16464453281282204</c:v>
                </c:pt>
                <c:pt idx="35">
                  <c:v>0.16464453281282204</c:v>
                </c:pt>
                <c:pt idx="36">
                  <c:v>0.16464453281282204</c:v>
                </c:pt>
                <c:pt idx="37">
                  <c:v>0.16464453281282204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591296"/>
        <c:axId val="146591856"/>
      </c:lineChart>
      <c:catAx>
        <c:axId val="146591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6591856"/>
        <c:crosses val="autoZero"/>
        <c:auto val="1"/>
        <c:lblAlgn val="ctr"/>
        <c:lblOffset val="100"/>
        <c:noMultiLvlLbl val="0"/>
      </c:catAx>
      <c:valAx>
        <c:axId val="1465918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46591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0.79526471425783452"/>
          <c:y val="3.3116529613291625E-2"/>
          <c:w val="0.19408751034157068"/>
          <c:h val="0.13958141936079779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800" baseline="0"/>
      </a:pPr>
      <a:endParaRPr lang="fr-F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Graphique7">
    <tabColor rgb="FF92D050"/>
  </sheetPr>
  <sheetViews>
    <sheetView zoomScale="115" workbookViewId="0"/>
  </sheetViews>
  <pageMargins left="0.31496062992125984" right="0.39370078740157483" top="0.74803149606299213" bottom="0.51181102362204722" header="0.23622047244094491" footer="0.19685039370078741"/>
  <pageSetup paperSize="9" orientation="landscape" r:id="rId1"/>
  <headerFooter>
    <oddHeader xml:space="preserve">&amp;C&amp;"Arial,Gras italique" Annexe I.2 - CHIRURGIE AMBULATOIRE - 
Taux de pratique ambulatoire selon les établissements (2016)
</oddHeader>
    <oddFooter>&amp;CChirurgie Ambulatoire - Bilan PMSI 2016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5" workbookViewId="0"/>
  </sheetViews>
  <pageMargins left="0.31496062992125984" right="0.39370078740157483" top="0.74803149606299213" bottom="0.51181102362204722" header="0.23622047244094491" footer="0.19685039370078741"/>
  <pageSetup paperSize="9" orientation="landscape" r:id="rId1"/>
  <headerFooter>
    <oddHeader xml:space="preserve">&amp;C&amp;"Arial,Gras italique" Annexe I.2 - CHIRURGIE AMBULATOIRE - 
Taux de pratique ambulatoire selon les établissements (2016)
</oddHeader>
    <oddFooter>&amp;CChirurgie Ambulatoire - Bilan PMSI 2016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15" workbookViewId="0"/>
  </sheetViews>
  <pageMargins left="0.70866141732283472" right="0.70866141732283472" top="0.86614173228346458" bottom="0.74803149606299213" header="0.15748031496062992" footer="0.31496062992125984"/>
  <pageSetup paperSize="9" orientation="landscape" r:id="rId1"/>
  <headerFooter>
    <oddHeader xml:space="preserve">&amp;C&amp;"Arial,Gras italique" Annexe 2.4 CHIRURGIE AMBULATOIRE - 
Potentiel de substitution 2016
(méthode DGOS)
</oddHeader>
    <oddFooter>&amp;CChirurgie Ambulatoire - Bilan PMSI 2016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15" workbookViewId="0"/>
  </sheetViews>
  <pageMargins left="0.70866141732283472" right="0.70866141732283472" top="0.86614173228346458" bottom="0.74803149606299213" header="0.15748031496062992" footer="0.31496062992125984"/>
  <pageSetup paperSize="9" orientation="landscape" r:id="rId1"/>
  <headerFooter>
    <oddHeader xml:space="preserve">&amp;C&amp;"Arial,Gras italique" Annexe 2.4 CHIRURGIE AMBULATOIRE - 
Potentiel de substitution 2016
(méthode DGOS)
</oddHeader>
    <oddFooter>&amp;CChirurgie Ambulatoire - Bilan PMSI 2016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Graphique19">
    <tabColor rgb="FF92D050"/>
  </sheetPr>
  <sheetViews>
    <sheetView tabSelected="1" zoomScale="115" workbookViewId="0"/>
  </sheetViews>
  <pageMargins left="0.70866141732283472" right="0.70866141732283472" top="0.86614173228346458" bottom="0.74803149606299213" header="0.15748031496062992" footer="0.31496062992125984"/>
  <pageSetup paperSize="9" orientation="landscape" r:id="rId1"/>
  <headerFooter>
    <oddHeader xml:space="preserve">&amp;C&amp;"Arial,Gras italique" Annexe 2.4 CHIRURGIE AMBULATOIRE - 
Potentiel de substitution 2016
(méthode DGOS)
</oddHeader>
    <oddFooter>&amp;CChirurgie Ambulatoire - Bilan PMSI 2016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930848" cy="6286500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930848" cy="6286500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4804" cy="5971761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84804" cy="5971761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84804" cy="5971761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c1\ass\Syst_Info\PMSI\PMSI_MIXTE\2009\CHIR_AMBU\2009M12\17_GHM\resultats\chirambu_17GM_2009M12_evo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_public"/>
      <sheetName val="detail_prive"/>
      <sheetName val="GM1A17"/>
      <sheetName val="tab_region_17GM"/>
      <sheetName val="Base2008"/>
      <sheetName val="DonGraph"/>
      <sheetName val="GraphTxambu"/>
      <sheetName val="Don_Graph_TypeEts"/>
      <sheetName val="detail_17GM_etabts"/>
      <sheetName val="Graph_17GMets_0809"/>
      <sheetName val="DonGraphETs0809"/>
      <sheetName val="DonGraphBrieuc0809"/>
      <sheetName val="graphRadar_StBrieuc"/>
      <sheetName val="DonGraphLaSagesse"/>
      <sheetName val="DonGraphSevigne"/>
      <sheetName val="DonGraphStGregoire"/>
      <sheetName val="DonGraphPolyStLaurent0809"/>
      <sheetName val="DonGraphRennes0809"/>
      <sheetName val="graphRadar_Rennes"/>
      <sheetName val="DonGraphBrest0809b"/>
      <sheetName val="graphRadar_Brest"/>
      <sheetName val="DonGraphCHBS0809"/>
      <sheetName val="graphRadar_CHBS"/>
      <sheetName val="DonGraphStMalo0809"/>
      <sheetName val="graphRadar_StMalo"/>
      <sheetName val="DonGraphCHCB0809"/>
      <sheetName val="graphRadar_CHCB"/>
    </sheetNames>
    <sheetDataSet>
      <sheetData sheetId="0" refreshError="1"/>
      <sheetData sheetId="1" refreshError="1"/>
      <sheetData sheetId="2" refreshError="1">
        <row r="1">
          <cell r="A1" t="str">
            <v>finess</v>
          </cell>
          <cell r="B1" t="str">
            <v>tot_GM01</v>
          </cell>
          <cell r="C1" t="str">
            <v>ambu_GM01</v>
          </cell>
          <cell r="D1" t="str">
            <v>GM01_pct_ambu</v>
          </cell>
          <cell r="E1" t="str">
            <v>tot_GM02</v>
          </cell>
          <cell r="F1" t="str">
            <v>ambu_GM02</v>
          </cell>
          <cell r="G1" t="str">
            <v>GM02_pct_ambu</v>
          </cell>
          <cell r="H1" t="str">
            <v>tot_GM03</v>
          </cell>
          <cell r="I1" t="str">
            <v>ambu_GM03</v>
          </cell>
          <cell r="J1" t="str">
            <v>GM03_pct_ambu</v>
          </cell>
          <cell r="K1" t="str">
            <v>tot_GM04</v>
          </cell>
          <cell r="L1" t="str">
            <v>ambu_GM04</v>
          </cell>
          <cell r="M1" t="str">
            <v>GM04_pct_ambu</v>
          </cell>
          <cell r="N1" t="str">
            <v>tot_GM05</v>
          </cell>
          <cell r="O1" t="str">
            <v>ambu_GM05</v>
          </cell>
          <cell r="P1" t="str">
            <v>GM05_pct_ambu</v>
          </cell>
          <cell r="Q1" t="str">
            <v>tot_GM06</v>
          </cell>
          <cell r="R1" t="str">
            <v>ambu_GM06</v>
          </cell>
          <cell r="S1" t="str">
            <v>GM06_pct_ambu</v>
          </cell>
          <cell r="T1" t="str">
            <v>tot_GM07</v>
          </cell>
          <cell r="U1" t="str">
            <v>ambu_GM07</v>
          </cell>
          <cell r="V1" t="str">
            <v>GM07_pct_ambu</v>
          </cell>
          <cell r="W1" t="str">
            <v>tot_GM08</v>
          </cell>
          <cell r="X1" t="str">
            <v>ambu_GM08</v>
          </cell>
          <cell r="Y1" t="str">
            <v>GM08_pct_ambu</v>
          </cell>
          <cell r="Z1" t="str">
            <v>tot_GM09</v>
          </cell>
          <cell r="AA1" t="str">
            <v>ambu_GM09</v>
          </cell>
          <cell r="AB1" t="str">
            <v>GM09_pct_ambu</v>
          </cell>
          <cell r="AC1" t="str">
            <v>tot_GM10</v>
          </cell>
          <cell r="AD1" t="str">
            <v>ambu_GM10</v>
          </cell>
          <cell r="AE1" t="str">
            <v>GM10_pct_ambu</v>
          </cell>
          <cell r="AF1" t="str">
            <v>tot_GM11</v>
          </cell>
          <cell r="AG1" t="str">
            <v>ambu_GM11</v>
          </cell>
          <cell r="AH1" t="str">
            <v>GM11_pct_ambu</v>
          </cell>
          <cell r="AI1" t="str">
            <v>tot_GM12</v>
          </cell>
          <cell r="AJ1" t="str">
            <v>ambu_GM12</v>
          </cell>
          <cell r="AK1" t="str">
            <v>GM12_pct_ambu</v>
          </cell>
          <cell r="AL1" t="str">
            <v>tot_GM13</v>
          </cell>
          <cell r="AM1" t="str">
            <v>ambu_GM13</v>
          </cell>
          <cell r="AN1" t="str">
            <v>GM13_pct_ambu</v>
          </cell>
          <cell r="AO1" t="str">
            <v>tot_GM14</v>
          </cell>
          <cell r="AP1" t="str">
            <v>ambu_GM14</v>
          </cell>
          <cell r="AQ1" t="str">
            <v>GM14_pct_ambu</v>
          </cell>
          <cell r="AR1" t="str">
            <v>tot_GM15</v>
          </cell>
          <cell r="AS1" t="str">
            <v>ambu_GM15</v>
          </cell>
          <cell r="AT1" t="str">
            <v>GM15_pct_ambu</v>
          </cell>
          <cell r="AU1" t="str">
            <v>tot_GM16</v>
          </cell>
          <cell r="AV1" t="str">
            <v>ambu_GM16</v>
          </cell>
          <cell r="AW1" t="str">
            <v>GM16_pct_ambu</v>
          </cell>
          <cell r="AX1" t="str">
            <v>tot_GM17</v>
          </cell>
          <cell r="AY1" t="str">
            <v>ambu_GM17</v>
          </cell>
          <cell r="AZ1" t="str">
            <v>GM17_pct_ambu</v>
          </cell>
          <cell r="BA1" t="str">
            <v>categ</v>
          </cell>
          <cell r="BB1" t="str">
            <v>territoire</v>
          </cell>
        </row>
        <row r="2">
          <cell r="A2" t="str">
            <v>220000020</v>
          </cell>
          <cell r="B2">
            <v>51</v>
          </cell>
          <cell r="C2">
            <v>48</v>
          </cell>
          <cell r="D2">
            <v>0.94117647058823528</v>
          </cell>
          <cell r="E2">
            <v>50</v>
          </cell>
          <cell r="F2">
            <v>29</v>
          </cell>
          <cell r="G2">
            <v>0.57999999999999996</v>
          </cell>
          <cell r="H2">
            <v>24</v>
          </cell>
          <cell r="I2">
            <v>2</v>
          </cell>
          <cell r="J2">
            <v>8.3333333333333329E-2</v>
          </cell>
          <cell r="K2">
            <v>116</v>
          </cell>
          <cell r="L2">
            <v>93</v>
          </cell>
          <cell r="M2">
            <v>0.80172413793103448</v>
          </cell>
          <cell r="N2">
            <v>0</v>
          </cell>
          <cell r="O2">
            <v>0</v>
          </cell>
          <cell r="P2">
            <v>0</v>
          </cell>
          <cell r="Q2">
            <v>17</v>
          </cell>
          <cell r="R2">
            <v>0</v>
          </cell>
          <cell r="S2">
            <v>0</v>
          </cell>
          <cell r="T2">
            <v>103</v>
          </cell>
          <cell r="U2">
            <v>88</v>
          </cell>
          <cell r="V2">
            <v>0.85436893203883491</v>
          </cell>
          <cell r="W2">
            <v>202</v>
          </cell>
          <cell r="X2">
            <v>70</v>
          </cell>
          <cell r="Y2">
            <v>0.34653465346534651</v>
          </cell>
          <cell r="Z2">
            <v>113</v>
          </cell>
          <cell r="AA2">
            <v>97</v>
          </cell>
          <cell r="AB2">
            <v>0.8584070796460177</v>
          </cell>
          <cell r="AC2">
            <v>227</v>
          </cell>
          <cell r="AD2">
            <v>156</v>
          </cell>
          <cell r="AE2">
            <v>0.68722466960352424</v>
          </cell>
          <cell r="AF2">
            <v>13</v>
          </cell>
          <cell r="AG2">
            <v>8</v>
          </cell>
          <cell r="AH2">
            <v>0.61538461538461542</v>
          </cell>
          <cell r="AI2">
            <v>13</v>
          </cell>
          <cell r="AJ2">
            <v>7</v>
          </cell>
          <cell r="AK2">
            <v>0.53846153846153844</v>
          </cell>
          <cell r="AL2">
            <v>3</v>
          </cell>
          <cell r="AM2">
            <v>2</v>
          </cell>
          <cell r="AN2">
            <v>0.66666666666666663</v>
          </cell>
          <cell r="AO2">
            <v>508</v>
          </cell>
          <cell r="AP2">
            <v>427</v>
          </cell>
          <cell r="AQ2">
            <v>0.84055118110236215</v>
          </cell>
          <cell r="AR2">
            <v>11</v>
          </cell>
          <cell r="AS2">
            <v>2</v>
          </cell>
          <cell r="AT2">
            <v>0.18181818181818182</v>
          </cell>
          <cell r="AU2">
            <v>9</v>
          </cell>
          <cell r="AV2">
            <v>7</v>
          </cell>
          <cell r="AW2">
            <v>0.77777777777777779</v>
          </cell>
          <cell r="AX2">
            <v>78</v>
          </cell>
          <cell r="AY2">
            <v>50</v>
          </cell>
          <cell r="AZ2">
            <v>0.64102564102564108</v>
          </cell>
          <cell r="BA2" t="str">
            <v>1</v>
          </cell>
          <cell r="BB2" t="str">
            <v>7</v>
          </cell>
        </row>
        <row r="3">
          <cell r="A3" t="str">
            <v>220000046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13</v>
          </cell>
          <cell r="AG3">
            <v>8</v>
          </cell>
          <cell r="AH3">
            <v>0.61538461538461542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244</v>
          </cell>
          <cell r="AP3">
            <v>175</v>
          </cell>
          <cell r="AQ3">
            <v>0.71721311475409832</v>
          </cell>
          <cell r="AR3">
            <v>3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1</v>
          </cell>
          <cell r="AY3">
            <v>1</v>
          </cell>
          <cell r="AZ3">
            <v>1</v>
          </cell>
          <cell r="BA3" t="str">
            <v>1</v>
          </cell>
          <cell r="BB3" t="str">
            <v>6</v>
          </cell>
        </row>
        <row r="4">
          <cell r="A4" t="str">
            <v>220000079</v>
          </cell>
          <cell r="B4">
            <v>9</v>
          </cell>
          <cell r="C4">
            <v>8</v>
          </cell>
          <cell r="D4">
            <v>0.88888888888888884</v>
          </cell>
          <cell r="E4">
            <v>45</v>
          </cell>
          <cell r="F4">
            <v>36</v>
          </cell>
          <cell r="G4">
            <v>0.8</v>
          </cell>
          <cell r="H4">
            <v>25</v>
          </cell>
          <cell r="I4">
            <v>2</v>
          </cell>
          <cell r="J4">
            <v>0.08</v>
          </cell>
          <cell r="K4">
            <v>41</v>
          </cell>
          <cell r="L4">
            <v>25</v>
          </cell>
          <cell r="M4">
            <v>0.6097560975609756</v>
          </cell>
          <cell r="N4">
            <v>8</v>
          </cell>
          <cell r="O4">
            <v>8</v>
          </cell>
          <cell r="P4">
            <v>1</v>
          </cell>
          <cell r="Q4">
            <v>3</v>
          </cell>
          <cell r="R4">
            <v>0</v>
          </cell>
          <cell r="S4">
            <v>0</v>
          </cell>
          <cell r="T4">
            <v>7</v>
          </cell>
          <cell r="U4">
            <v>3</v>
          </cell>
          <cell r="V4">
            <v>0.42857142857142855</v>
          </cell>
          <cell r="W4">
            <v>112</v>
          </cell>
          <cell r="X4">
            <v>0</v>
          </cell>
          <cell r="Y4">
            <v>0</v>
          </cell>
          <cell r="Z4">
            <v>304</v>
          </cell>
          <cell r="AA4">
            <v>239</v>
          </cell>
          <cell r="AB4">
            <v>0.78618421052631582</v>
          </cell>
          <cell r="AC4">
            <v>1103</v>
          </cell>
          <cell r="AD4">
            <v>919</v>
          </cell>
          <cell r="AE4">
            <v>0.83318223028105165</v>
          </cell>
          <cell r="AF4">
            <v>8</v>
          </cell>
          <cell r="AG4">
            <v>4</v>
          </cell>
          <cell r="AH4">
            <v>0.5</v>
          </cell>
          <cell r="AI4">
            <v>12</v>
          </cell>
          <cell r="AJ4">
            <v>12</v>
          </cell>
          <cell r="AK4">
            <v>1</v>
          </cell>
          <cell r="AL4">
            <v>0</v>
          </cell>
          <cell r="AM4">
            <v>0</v>
          </cell>
          <cell r="AN4">
            <v>0</v>
          </cell>
          <cell r="AO4">
            <v>176</v>
          </cell>
          <cell r="AP4">
            <v>102</v>
          </cell>
          <cell r="AQ4">
            <v>0.57954545454545459</v>
          </cell>
          <cell r="AR4">
            <v>12</v>
          </cell>
          <cell r="AS4">
            <v>2</v>
          </cell>
          <cell r="AT4">
            <v>0.16666666666666666</v>
          </cell>
          <cell r="AU4">
            <v>10</v>
          </cell>
          <cell r="AV4">
            <v>10</v>
          </cell>
          <cell r="AW4">
            <v>1</v>
          </cell>
          <cell r="AX4">
            <v>157</v>
          </cell>
          <cell r="AY4">
            <v>76</v>
          </cell>
          <cell r="AZ4">
            <v>0.48407643312101911</v>
          </cell>
          <cell r="BA4" t="str">
            <v>1</v>
          </cell>
          <cell r="BB4" t="str">
            <v>7</v>
          </cell>
        </row>
        <row r="5">
          <cell r="A5" t="str">
            <v>220000103</v>
          </cell>
          <cell r="B5">
            <v>3</v>
          </cell>
          <cell r="C5">
            <v>3</v>
          </cell>
          <cell r="D5">
            <v>1</v>
          </cell>
          <cell r="E5">
            <v>83</v>
          </cell>
          <cell r="F5">
            <v>55</v>
          </cell>
          <cell r="G5">
            <v>0.66265060240963858</v>
          </cell>
          <cell r="H5">
            <v>14</v>
          </cell>
          <cell r="I5">
            <v>2</v>
          </cell>
          <cell r="J5">
            <v>0.14285714285714285</v>
          </cell>
          <cell r="K5">
            <v>91</v>
          </cell>
          <cell r="L5">
            <v>58</v>
          </cell>
          <cell r="M5">
            <v>0.63736263736263732</v>
          </cell>
          <cell r="N5">
            <v>0</v>
          </cell>
          <cell r="O5">
            <v>0</v>
          </cell>
          <cell r="P5">
            <v>0</v>
          </cell>
          <cell r="Q5">
            <v>12</v>
          </cell>
          <cell r="R5">
            <v>4</v>
          </cell>
          <cell r="S5">
            <v>0.33333333333333331</v>
          </cell>
          <cell r="T5">
            <v>3</v>
          </cell>
          <cell r="U5">
            <v>1</v>
          </cell>
          <cell r="V5">
            <v>0.33333333333333331</v>
          </cell>
          <cell r="W5">
            <v>39</v>
          </cell>
          <cell r="X5">
            <v>9</v>
          </cell>
          <cell r="Y5">
            <v>0.23076923076923078</v>
          </cell>
          <cell r="Z5">
            <v>22</v>
          </cell>
          <cell r="AA5">
            <v>4</v>
          </cell>
          <cell r="AB5">
            <v>0.18181818181818182</v>
          </cell>
          <cell r="AC5">
            <v>0</v>
          </cell>
          <cell r="AD5">
            <v>0</v>
          </cell>
          <cell r="AE5">
            <v>0</v>
          </cell>
          <cell r="AF5">
            <v>5</v>
          </cell>
          <cell r="AG5">
            <v>3</v>
          </cell>
          <cell r="AH5">
            <v>0.6</v>
          </cell>
          <cell r="AI5">
            <v>20</v>
          </cell>
          <cell r="AJ5">
            <v>14</v>
          </cell>
          <cell r="AK5">
            <v>0.7</v>
          </cell>
          <cell r="AL5">
            <v>0</v>
          </cell>
          <cell r="AM5">
            <v>0</v>
          </cell>
          <cell r="AN5">
            <v>0</v>
          </cell>
          <cell r="AO5">
            <v>217</v>
          </cell>
          <cell r="AP5">
            <v>186</v>
          </cell>
          <cell r="AQ5">
            <v>0.8571428571428571</v>
          </cell>
          <cell r="AR5">
            <v>10</v>
          </cell>
          <cell r="AS5">
            <v>5</v>
          </cell>
          <cell r="AT5">
            <v>0.5</v>
          </cell>
          <cell r="AU5">
            <v>30</v>
          </cell>
          <cell r="AV5">
            <v>28</v>
          </cell>
          <cell r="AW5">
            <v>0.93333333333333335</v>
          </cell>
          <cell r="AX5">
            <v>4</v>
          </cell>
          <cell r="AY5">
            <v>0</v>
          </cell>
          <cell r="AZ5">
            <v>0</v>
          </cell>
          <cell r="BA5" t="str">
            <v>1</v>
          </cell>
          <cell r="BB5" t="str">
            <v>7</v>
          </cell>
        </row>
        <row r="6">
          <cell r="A6" t="str">
            <v>220000111</v>
          </cell>
          <cell r="B6">
            <v>95</v>
          </cell>
          <cell r="C6">
            <v>92</v>
          </cell>
          <cell r="D6">
            <v>0.96842105263157896</v>
          </cell>
          <cell r="E6">
            <v>233</v>
          </cell>
          <cell r="F6">
            <v>198</v>
          </cell>
          <cell r="G6">
            <v>0.84978540772532185</v>
          </cell>
          <cell r="H6">
            <v>6</v>
          </cell>
          <cell r="I6">
            <v>1</v>
          </cell>
          <cell r="J6">
            <v>0.16666666666666666</v>
          </cell>
          <cell r="K6">
            <v>154</v>
          </cell>
          <cell r="L6">
            <v>141</v>
          </cell>
          <cell r="M6">
            <v>0.91558441558441561</v>
          </cell>
          <cell r="N6">
            <v>1</v>
          </cell>
          <cell r="O6">
            <v>1</v>
          </cell>
          <cell r="P6">
            <v>1</v>
          </cell>
          <cell r="Q6">
            <v>44</v>
          </cell>
          <cell r="R6">
            <v>28</v>
          </cell>
          <cell r="S6">
            <v>0.63636363636363635</v>
          </cell>
          <cell r="T6">
            <v>19</v>
          </cell>
          <cell r="U6">
            <v>15</v>
          </cell>
          <cell r="V6">
            <v>0.78947368421052633</v>
          </cell>
          <cell r="W6">
            <v>178</v>
          </cell>
          <cell r="X6">
            <v>66</v>
          </cell>
          <cell r="Y6">
            <v>0.3707865168539326</v>
          </cell>
          <cell r="Z6">
            <v>254</v>
          </cell>
          <cell r="AA6">
            <v>244</v>
          </cell>
          <cell r="AB6">
            <v>0.96062992125984248</v>
          </cell>
          <cell r="AC6">
            <v>985</v>
          </cell>
          <cell r="AD6">
            <v>958</v>
          </cell>
          <cell r="AE6">
            <v>0.97258883248730965</v>
          </cell>
          <cell r="AF6">
            <v>2</v>
          </cell>
          <cell r="AG6">
            <v>2</v>
          </cell>
          <cell r="AH6">
            <v>1</v>
          </cell>
          <cell r="AI6">
            <v>10</v>
          </cell>
          <cell r="AJ6">
            <v>8</v>
          </cell>
          <cell r="AK6">
            <v>0.8</v>
          </cell>
          <cell r="AL6">
            <v>3</v>
          </cell>
          <cell r="AM6">
            <v>1</v>
          </cell>
          <cell r="AN6">
            <v>0.33333333333333331</v>
          </cell>
          <cell r="AO6">
            <v>21</v>
          </cell>
          <cell r="AP6">
            <v>9</v>
          </cell>
          <cell r="AQ6">
            <v>0.42857142857142855</v>
          </cell>
          <cell r="AR6">
            <v>3</v>
          </cell>
          <cell r="AS6">
            <v>1</v>
          </cell>
          <cell r="AT6">
            <v>0.33333333333333331</v>
          </cell>
          <cell r="AU6">
            <v>6</v>
          </cell>
          <cell r="AV6">
            <v>6</v>
          </cell>
          <cell r="AW6">
            <v>1</v>
          </cell>
          <cell r="AX6">
            <v>189</v>
          </cell>
          <cell r="AY6">
            <v>170</v>
          </cell>
          <cell r="AZ6">
            <v>0.89947089947089942</v>
          </cell>
          <cell r="BA6" t="str">
            <v>3</v>
          </cell>
          <cell r="BB6" t="str">
            <v>7</v>
          </cell>
        </row>
        <row r="7">
          <cell r="A7" t="str">
            <v>220000152</v>
          </cell>
          <cell r="B7">
            <v>25</v>
          </cell>
          <cell r="C7">
            <v>23</v>
          </cell>
          <cell r="D7">
            <v>0.92</v>
          </cell>
          <cell r="E7">
            <v>22</v>
          </cell>
          <cell r="F7">
            <v>16</v>
          </cell>
          <cell r="G7">
            <v>0.72727272727272729</v>
          </cell>
          <cell r="H7">
            <v>6</v>
          </cell>
          <cell r="I7">
            <v>1</v>
          </cell>
          <cell r="J7">
            <v>0.16666666666666666</v>
          </cell>
          <cell r="K7">
            <v>25</v>
          </cell>
          <cell r="L7">
            <v>20</v>
          </cell>
          <cell r="M7">
            <v>0.8</v>
          </cell>
          <cell r="N7">
            <v>0</v>
          </cell>
          <cell r="O7">
            <v>0</v>
          </cell>
          <cell r="P7">
            <v>0</v>
          </cell>
          <cell r="Q7">
            <v>2</v>
          </cell>
          <cell r="R7">
            <v>1</v>
          </cell>
          <cell r="S7">
            <v>0.5</v>
          </cell>
          <cell r="T7">
            <v>1</v>
          </cell>
          <cell r="U7">
            <v>0</v>
          </cell>
          <cell r="V7">
            <v>0</v>
          </cell>
          <cell r="W7">
            <v>29</v>
          </cell>
          <cell r="X7">
            <v>2</v>
          </cell>
          <cell r="Y7">
            <v>6.8965517241379309E-2</v>
          </cell>
          <cell r="Z7">
            <v>22</v>
          </cell>
          <cell r="AA7">
            <v>11</v>
          </cell>
          <cell r="AB7">
            <v>0.5</v>
          </cell>
          <cell r="AC7">
            <v>0</v>
          </cell>
          <cell r="AD7">
            <v>0</v>
          </cell>
          <cell r="AE7">
            <v>0</v>
          </cell>
          <cell r="AF7">
            <v>1</v>
          </cell>
          <cell r="AG7">
            <v>0</v>
          </cell>
          <cell r="AH7">
            <v>0</v>
          </cell>
          <cell r="AI7">
            <v>1</v>
          </cell>
          <cell r="AJ7">
            <v>1</v>
          </cell>
          <cell r="AK7">
            <v>1</v>
          </cell>
          <cell r="AL7">
            <v>0</v>
          </cell>
          <cell r="AM7">
            <v>0</v>
          </cell>
          <cell r="AN7">
            <v>0</v>
          </cell>
          <cell r="AO7">
            <v>16</v>
          </cell>
          <cell r="AP7">
            <v>16</v>
          </cell>
          <cell r="AQ7">
            <v>1</v>
          </cell>
          <cell r="AR7">
            <v>0</v>
          </cell>
          <cell r="AS7">
            <v>0</v>
          </cell>
          <cell r="AT7">
            <v>0</v>
          </cell>
          <cell r="AU7">
            <v>3</v>
          </cell>
          <cell r="AV7">
            <v>2</v>
          </cell>
          <cell r="AW7">
            <v>0.66666666666666663</v>
          </cell>
          <cell r="AX7">
            <v>4</v>
          </cell>
          <cell r="AY7">
            <v>1</v>
          </cell>
          <cell r="AZ7">
            <v>0.25</v>
          </cell>
          <cell r="BA7" t="str">
            <v>1</v>
          </cell>
          <cell r="BB7" t="str">
            <v>7</v>
          </cell>
        </row>
        <row r="8">
          <cell r="A8" t="str">
            <v>220000285</v>
          </cell>
          <cell r="B8">
            <v>513</v>
          </cell>
          <cell r="C8">
            <v>506</v>
          </cell>
          <cell r="D8">
            <v>0.98635477582845998</v>
          </cell>
          <cell r="E8">
            <v>289</v>
          </cell>
          <cell r="F8">
            <v>239</v>
          </cell>
          <cell r="G8">
            <v>0.82698961937716264</v>
          </cell>
          <cell r="H8">
            <v>0</v>
          </cell>
          <cell r="I8">
            <v>0</v>
          </cell>
          <cell r="J8">
            <v>0</v>
          </cell>
          <cell r="K8">
            <v>566</v>
          </cell>
          <cell r="L8">
            <v>458</v>
          </cell>
          <cell r="M8">
            <v>0.80918727915194344</v>
          </cell>
          <cell r="N8">
            <v>60</v>
          </cell>
          <cell r="O8">
            <v>50</v>
          </cell>
          <cell r="P8">
            <v>0.83333333333333337</v>
          </cell>
          <cell r="Q8">
            <v>72</v>
          </cell>
          <cell r="R8">
            <v>30</v>
          </cell>
          <cell r="S8">
            <v>0.41666666666666669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12</v>
          </cell>
          <cell r="AA8">
            <v>7</v>
          </cell>
          <cell r="AB8">
            <v>0.58333333333333337</v>
          </cell>
          <cell r="AC8">
            <v>2295</v>
          </cell>
          <cell r="AD8">
            <v>1418</v>
          </cell>
          <cell r="AE8">
            <v>0.61786492374727664</v>
          </cell>
          <cell r="AF8">
            <v>0</v>
          </cell>
          <cell r="AG8">
            <v>0</v>
          </cell>
          <cell r="AH8">
            <v>0</v>
          </cell>
          <cell r="AI8">
            <v>16</v>
          </cell>
          <cell r="AJ8">
            <v>7</v>
          </cell>
          <cell r="AK8">
            <v>0.4375</v>
          </cell>
          <cell r="AL8">
            <v>6</v>
          </cell>
          <cell r="AM8">
            <v>4</v>
          </cell>
          <cell r="AN8">
            <v>0.66666666666666663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43</v>
          </cell>
          <cell r="AV8">
            <v>43</v>
          </cell>
          <cell r="AW8">
            <v>1</v>
          </cell>
          <cell r="AX8">
            <v>409</v>
          </cell>
          <cell r="AY8">
            <v>366</v>
          </cell>
          <cell r="AZ8">
            <v>0.89486552567237165</v>
          </cell>
          <cell r="BA8" t="str">
            <v>3</v>
          </cell>
          <cell r="BB8" t="str">
            <v>7</v>
          </cell>
        </row>
        <row r="9">
          <cell r="A9" t="str">
            <v>220000301</v>
          </cell>
          <cell r="B9">
            <v>3</v>
          </cell>
          <cell r="C9">
            <v>3</v>
          </cell>
          <cell r="D9">
            <v>1</v>
          </cell>
          <cell r="E9">
            <v>0</v>
          </cell>
          <cell r="F9">
            <v>0</v>
          </cell>
          <cell r="G9">
            <v>0</v>
          </cell>
          <cell r="H9">
            <v>35</v>
          </cell>
          <cell r="I9">
            <v>9</v>
          </cell>
          <cell r="J9">
            <v>0.25714285714285712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59</v>
          </cell>
          <cell r="U9">
            <v>29</v>
          </cell>
          <cell r="V9">
            <v>0.49152542372881358</v>
          </cell>
          <cell r="W9">
            <v>294</v>
          </cell>
          <cell r="X9">
            <v>47</v>
          </cell>
          <cell r="Y9">
            <v>0.1598639455782313</v>
          </cell>
          <cell r="Z9">
            <v>511</v>
          </cell>
          <cell r="AA9">
            <v>282</v>
          </cell>
          <cell r="AB9">
            <v>0.55185909980430525</v>
          </cell>
          <cell r="AC9">
            <v>0</v>
          </cell>
          <cell r="AD9">
            <v>0</v>
          </cell>
          <cell r="AE9">
            <v>0</v>
          </cell>
          <cell r="AF9">
            <v>12</v>
          </cell>
          <cell r="AG9">
            <v>4</v>
          </cell>
          <cell r="AH9">
            <v>0.33333333333333331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441</v>
          </cell>
          <cell r="AP9">
            <v>362</v>
          </cell>
          <cell r="AQ9">
            <v>0.82086167800453513</v>
          </cell>
          <cell r="AR9">
            <v>100</v>
          </cell>
          <cell r="AS9">
            <v>1</v>
          </cell>
          <cell r="AT9">
            <v>0.01</v>
          </cell>
          <cell r="AU9">
            <v>0</v>
          </cell>
          <cell r="AV9">
            <v>0</v>
          </cell>
          <cell r="AW9">
            <v>0</v>
          </cell>
          <cell r="AX9">
            <v>843</v>
          </cell>
          <cell r="AY9">
            <v>807</v>
          </cell>
          <cell r="AZ9">
            <v>0.95729537366548045</v>
          </cell>
          <cell r="BA9" t="str">
            <v>3</v>
          </cell>
          <cell r="BB9" t="str">
            <v>7</v>
          </cell>
        </row>
        <row r="10">
          <cell r="A10" t="str">
            <v>220005599</v>
          </cell>
          <cell r="B10">
            <v>291</v>
          </cell>
          <cell r="C10">
            <v>291</v>
          </cell>
          <cell r="D10">
            <v>1</v>
          </cell>
          <cell r="E10">
            <v>123</v>
          </cell>
          <cell r="F10">
            <v>102</v>
          </cell>
          <cell r="G10">
            <v>0.82926829268292679</v>
          </cell>
          <cell r="H10">
            <v>18</v>
          </cell>
          <cell r="I10">
            <v>2</v>
          </cell>
          <cell r="J10">
            <v>0.1111111111111111</v>
          </cell>
          <cell r="K10">
            <v>108</v>
          </cell>
          <cell r="L10">
            <v>88</v>
          </cell>
          <cell r="M10">
            <v>0.81481481481481477</v>
          </cell>
          <cell r="N10">
            <v>8</v>
          </cell>
          <cell r="O10">
            <v>8</v>
          </cell>
          <cell r="P10">
            <v>1</v>
          </cell>
          <cell r="Q10">
            <v>18</v>
          </cell>
          <cell r="R10">
            <v>17</v>
          </cell>
          <cell r="S10">
            <v>0.94444444444444442</v>
          </cell>
          <cell r="T10">
            <v>34</v>
          </cell>
          <cell r="U10">
            <v>22</v>
          </cell>
          <cell r="V10">
            <v>0.6470588235294118</v>
          </cell>
          <cell r="W10">
            <v>209</v>
          </cell>
          <cell r="X10">
            <v>74</v>
          </cell>
          <cell r="Y10">
            <v>0.35406698564593303</v>
          </cell>
          <cell r="Z10">
            <v>157</v>
          </cell>
          <cell r="AA10">
            <v>131</v>
          </cell>
          <cell r="AB10">
            <v>0.83439490445859876</v>
          </cell>
          <cell r="AC10">
            <v>1327</v>
          </cell>
          <cell r="AD10">
            <v>883</v>
          </cell>
          <cell r="AE10">
            <v>0.6654107008289375</v>
          </cell>
          <cell r="AF10">
            <v>2</v>
          </cell>
          <cell r="AG10">
            <v>1</v>
          </cell>
          <cell r="AH10">
            <v>0.5</v>
          </cell>
          <cell r="AI10">
            <v>7</v>
          </cell>
          <cell r="AJ10">
            <v>5</v>
          </cell>
          <cell r="AK10">
            <v>0.7142857142857143</v>
          </cell>
          <cell r="AL10">
            <v>0</v>
          </cell>
          <cell r="AM10">
            <v>0</v>
          </cell>
          <cell r="AN10">
            <v>0</v>
          </cell>
          <cell r="AO10">
            <v>16</v>
          </cell>
          <cell r="AP10">
            <v>12</v>
          </cell>
          <cell r="AQ10">
            <v>0.75</v>
          </cell>
          <cell r="AR10">
            <v>7</v>
          </cell>
          <cell r="AS10">
            <v>0</v>
          </cell>
          <cell r="AT10">
            <v>0</v>
          </cell>
          <cell r="AU10">
            <v>38</v>
          </cell>
          <cell r="AV10">
            <v>37</v>
          </cell>
          <cell r="AW10">
            <v>0.97368421052631582</v>
          </cell>
          <cell r="AX10">
            <v>49</v>
          </cell>
          <cell r="AY10">
            <v>41</v>
          </cell>
          <cell r="AZ10">
            <v>0.83673469387755106</v>
          </cell>
          <cell r="BA10" t="str">
            <v>3</v>
          </cell>
          <cell r="BB10" t="str">
            <v>6</v>
          </cell>
        </row>
        <row r="11">
          <cell r="A11" t="str">
            <v>290000017</v>
          </cell>
          <cell r="B11">
            <v>145</v>
          </cell>
          <cell r="C11">
            <v>127</v>
          </cell>
          <cell r="D11">
            <v>0.87586206896551722</v>
          </cell>
          <cell r="E11">
            <v>91</v>
          </cell>
          <cell r="F11">
            <v>35</v>
          </cell>
          <cell r="G11">
            <v>0.38461538461538464</v>
          </cell>
          <cell r="H11">
            <v>19</v>
          </cell>
          <cell r="I11">
            <v>0</v>
          </cell>
          <cell r="J11">
            <v>0</v>
          </cell>
          <cell r="K11">
            <v>150</v>
          </cell>
          <cell r="L11">
            <v>94</v>
          </cell>
          <cell r="M11">
            <v>0.62666666666666671</v>
          </cell>
          <cell r="N11">
            <v>26</v>
          </cell>
          <cell r="O11">
            <v>20</v>
          </cell>
          <cell r="P11">
            <v>0.76923076923076927</v>
          </cell>
          <cell r="Q11">
            <v>91</v>
          </cell>
          <cell r="R11">
            <v>30</v>
          </cell>
          <cell r="S11">
            <v>0.32967032967032966</v>
          </cell>
          <cell r="T11">
            <v>134</v>
          </cell>
          <cell r="U11">
            <v>95</v>
          </cell>
          <cell r="V11">
            <v>0.70895522388059706</v>
          </cell>
          <cell r="W11">
            <v>124</v>
          </cell>
          <cell r="X11">
            <v>51</v>
          </cell>
          <cell r="Y11">
            <v>0.41129032258064518</v>
          </cell>
          <cell r="Z11">
            <v>123</v>
          </cell>
          <cell r="AA11">
            <v>21</v>
          </cell>
          <cell r="AB11">
            <v>0.17073170731707318</v>
          </cell>
          <cell r="AC11">
            <v>789</v>
          </cell>
          <cell r="AD11">
            <v>507</v>
          </cell>
          <cell r="AE11">
            <v>0.64258555133079853</v>
          </cell>
          <cell r="AF11">
            <v>34</v>
          </cell>
          <cell r="AG11">
            <v>9</v>
          </cell>
          <cell r="AH11">
            <v>0.26470588235294118</v>
          </cell>
          <cell r="AI11">
            <v>20</v>
          </cell>
          <cell r="AJ11">
            <v>14</v>
          </cell>
          <cell r="AK11">
            <v>0.7</v>
          </cell>
          <cell r="AL11">
            <v>4</v>
          </cell>
          <cell r="AM11">
            <v>3</v>
          </cell>
          <cell r="AN11">
            <v>0.75</v>
          </cell>
          <cell r="AO11">
            <v>853</v>
          </cell>
          <cell r="AP11">
            <v>608</v>
          </cell>
          <cell r="AQ11">
            <v>0.71277842907385702</v>
          </cell>
          <cell r="AR11">
            <v>6</v>
          </cell>
          <cell r="AS11">
            <v>1</v>
          </cell>
          <cell r="AT11">
            <v>0.16666666666666666</v>
          </cell>
          <cell r="AU11">
            <v>18</v>
          </cell>
          <cell r="AV11">
            <v>15</v>
          </cell>
          <cell r="AW11">
            <v>0.83333333333333337</v>
          </cell>
          <cell r="AX11">
            <v>138</v>
          </cell>
          <cell r="AY11">
            <v>74</v>
          </cell>
          <cell r="AZ11">
            <v>0.53623188405797106</v>
          </cell>
          <cell r="BA11" t="str">
            <v>1</v>
          </cell>
          <cell r="BB11" t="str">
            <v>1</v>
          </cell>
        </row>
        <row r="12">
          <cell r="A12" t="str">
            <v>290000041</v>
          </cell>
          <cell r="B12">
            <v>67</v>
          </cell>
          <cell r="C12">
            <v>67</v>
          </cell>
          <cell r="D12">
            <v>1</v>
          </cell>
          <cell r="E12">
            <v>25</v>
          </cell>
          <cell r="F12">
            <v>8</v>
          </cell>
          <cell r="G12">
            <v>0.32</v>
          </cell>
          <cell r="H12">
            <v>15</v>
          </cell>
          <cell r="I12">
            <v>1</v>
          </cell>
          <cell r="J12">
            <v>6.6666666666666666E-2</v>
          </cell>
          <cell r="K12">
            <v>8</v>
          </cell>
          <cell r="L12">
            <v>5</v>
          </cell>
          <cell r="M12">
            <v>0.625</v>
          </cell>
          <cell r="N12">
            <v>0</v>
          </cell>
          <cell r="O12">
            <v>0</v>
          </cell>
          <cell r="P12">
            <v>0</v>
          </cell>
          <cell r="Q12">
            <v>4</v>
          </cell>
          <cell r="R12">
            <v>3</v>
          </cell>
          <cell r="S12">
            <v>0.75</v>
          </cell>
          <cell r="T12">
            <v>12</v>
          </cell>
          <cell r="U12">
            <v>5</v>
          </cell>
          <cell r="V12">
            <v>0.41666666666666669</v>
          </cell>
          <cell r="W12">
            <v>70</v>
          </cell>
          <cell r="X12">
            <v>5</v>
          </cell>
          <cell r="Y12">
            <v>7.1428571428571425E-2</v>
          </cell>
          <cell r="Z12">
            <v>2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2</v>
          </cell>
          <cell r="AG12">
            <v>2</v>
          </cell>
          <cell r="AH12">
            <v>1</v>
          </cell>
          <cell r="AI12">
            <v>7</v>
          </cell>
          <cell r="AJ12">
            <v>3</v>
          </cell>
          <cell r="AK12">
            <v>0.42857142857142855</v>
          </cell>
          <cell r="AL12">
            <v>0</v>
          </cell>
          <cell r="AM12">
            <v>0</v>
          </cell>
          <cell r="AN12">
            <v>0</v>
          </cell>
          <cell r="AO12">
            <v>122</v>
          </cell>
          <cell r="AP12">
            <v>86</v>
          </cell>
          <cell r="AQ12">
            <v>0.70491803278688525</v>
          </cell>
          <cell r="AR12">
            <v>17</v>
          </cell>
          <cell r="AS12">
            <v>8</v>
          </cell>
          <cell r="AT12">
            <v>0.47058823529411764</v>
          </cell>
          <cell r="AU12">
            <v>10</v>
          </cell>
          <cell r="AV12">
            <v>10</v>
          </cell>
          <cell r="AW12">
            <v>1</v>
          </cell>
          <cell r="AX12">
            <v>99</v>
          </cell>
          <cell r="AY12">
            <v>84</v>
          </cell>
          <cell r="AZ12">
            <v>0.84848484848484851</v>
          </cell>
          <cell r="BA12" t="str">
            <v>1</v>
          </cell>
          <cell r="BB12" t="str">
            <v>1</v>
          </cell>
        </row>
        <row r="13">
          <cell r="A13" t="str">
            <v>290000074</v>
          </cell>
          <cell r="B13">
            <v>36</v>
          </cell>
          <cell r="C13">
            <v>36</v>
          </cell>
          <cell r="D13">
            <v>1</v>
          </cell>
          <cell r="E13">
            <v>30</v>
          </cell>
          <cell r="F13">
            <v>22</v>
          </cell>
          <cell r="G13">
            <v>0.73333333333333328</v>
          </cell>
          <cell r="H13">
            <v>8</v>
          </cell>
          <cell r="I13">
            <v>4</v>
          </cell>
          <cell r="J13">
            <v>0.5</v>
          </cell>
          <cell r="K13">
            <v>43</v>
          </cell>
          <cell r="L13">
            <v>39</v>
          </cell>
          <cell r="M13">
            <v>0.90697674418604646</v>
          </cell>
          <cell r="N13">
            <v>2</v>
          </cell>
          <cell r="O13">
            <v>1</v>
          </cell>
          <cell r="P13">
            <v>0.5</v>
          </cell>
          <cell r="Q13">
            <v>15</v>
          </cell>
          <cell r="R13">
            <v>5</v>
          </cell>
          <cell r="S13">
            <v>0.33333333333333331</v>
          </cell>
          <cell r="T13">
            <v>6</v>
          </cell>
          <cell r="U13">
            <v>5</v>
          </cell>
          <cell r="V13">
            <v>0.83333333333333337</v>
          </cell>
          <cell r="W13">
            <v>29</v>
          </cell>
          <cell r="X13">
            <v>10</v>
          </cell>
          <cell r="Y13">
            <v>0.34482758620689657</v>
          </cell>
          <cell r="Z13">
            <v>1</v>
          </cell>
          <cell r="AA13">
            <v>0</v>
          </cell>
          <cell r="AB13">
            <v>0</v>
          </cell>
          <cell r="AC13">
            <v>164</v>
          </cell>
          <cell r="AD13">
            <v>75</v>
          </cell>
          <cell r="AE13">
            <v>0.45731707317073172</v>
          </cell>
          <cell r="AF13">
            <v>0</v>
          </cell>
          <cell r="AG13">
            <v>0</v>
          </cell>
          <cell r="AH13">
            <v>0</v>
          </cell>
          <cell r="AI13">
            <v>10</v>
          </cell>
          <cell r="AJ13">
            <v>8</v>
          </cell>
          <cell r="AK13">
            <v>0.8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11</v>
          </cell>
          <cell r="AV13">
            <v>9</v>
          </cell>
          <cell r="AW13">
            <v>0.81818181818181823</v>
          </cell>
          <cell r="AX13">
            <v>0</v>
          </cell>
          <cell r="AY13">
            <v>0</v>
          </cell>
          <cell r="AZ13">
            <v>0</v>
          </cell>
          <cell r="BA13" t="str">
            <v>1</v>
          </cell>
          <cell r="BB13" t="str">
            <v>2</v>
          </cell>
        </row>
        <row r="14">
          <cell r="A14" t="str">
            <v>290000082</v>
          </cell>
          <cell r="B14">
            <v>33</v>
          </cell>
          <cell r="C14">
            <v>33</v>
          </cell>
          <cell r="D14">
            <v>1</v>
          </cell>
          <cell r="E14">
            <v>16</v>
          </cell>
          <cell r="F14">
            <v>5</v>
          </cell>
          <cell r="G14">
            <v>0.3125</v>
          </cell>
          <cell r="H14">
            <v>1</v>
          </cell>
          <cell r="I14">
            <v>0</v>
          </cell>
          <cell r="J14">
            <v>0</v>
          </cell>
          <cell r="K14">
            <v>17</v>
          </cell>
          <cell r="L14">
            <v>9</v>
          </cell>
          <cell r="M14">
            <v>0.52941176470588236</v>
          </cell>
          <cell r="N14">
            <v>0</v>
          </cell>
          <cell r="O14">
            <v>0</v>
          </cell>
          <cell r="P14">
            <v>0</v>
          </cell>
          <cell r="Q14">
            <v>2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15</v>
          </cell>
          <cell r="X14">
            <v>0</v>
          </cell>
          <cell r="Y14">
            <v>0</v>
          </cell>
          <cell r="Z14">
            <v>2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0</v>
          </cell>
          <cell r="AI14">
            <v>2</v>
          </cell>
          <cell r="AJ14">
            <v>1</v>
          </cell>
          <cell r="AK14">
            <v>0.5</v>
          </cell>
          <cell r="AL14">
            <v>0</v>
          </cell>
          <cell r="AM14">
            <v>0</v>
          </cell>
          <cell r="AN14">
            <v>0</v>
          </cell>
          <cell r="AO14">
            <v>41</v>
          </cell>
          <cell r="AP14">
            <v>30</v>
          </cell>
          <cell r="AQ14">
            <v>0.73170731707317072</v>
          </cell>
          <cell r="AR14">
            <v>5</v>
          </cell>
          <cell r="AS14">
            <v>0</v>
          </cell>
          <cell r="AT14">
            <v>0</v>
          </cell>
          <cell r="AU14">
            <v>8</v>
          </cell>
          <cell r="AV14">
            <v>6</v>
          </cell>
          <cell r="AW14">
            <v>0.75</v>
          </cell>
          <cell r="AX14">
            <v>4</v>
          </cell>
          <cell r="AY14">
            <v>2</v>
          </cell>
          <cell r="AZ14">
            <v>0.5</v>
          </cell>
          <cell r="BA14" t="str">
            <v>1</v>
          </cell>
          <cell r="BB14" t="str">
            <v>2</v>
          </cell>
        </row>
        <row r="15">
          <cell r="A15" t="str">
            <v>290000140</v>
          </cell>
          <cell r="B15">
            <v>357</v>
          </cell>
          <cell r="C15">
            <v>356</v>
          </cell>
          <cell r="D15">
            <v>0.99719887955182074</v>
          </cell>
          <cell r="E15">
            <v>214</v>
          </cell>
          <cell r="F15">
            <v>181</v>
          </cell>
          <cell r="G15">
            <v>0.84579439252336452</v>
          </cell>
          <cell r="H15">
            <v>4</v>
          </cell>
          <cell r="I15">
            <v>0</v>
          </cell>
          <cell r="J15">
            <v>0</v>
          </cell>
          <cell r="K15">
            <v>108</v>
          </cell>
          <cell r="L15">
            <v>81</v>
          </cell>
          <cell r="M15">
            <v>0.75</v>
          </cell>
          <cell r="N15">
            <v>20</v>
          </cell>
          <cell r="O15">
            <v>19</v>
          </cell>
          <cell r="P15">
            <v>0.95</v>
          </cell>
          <cell r="Q15">
            <v>8</v>
          </cell>
          <cell r="R15">
            <v>5</v>
          </cell>
          <cell r="S15">
            <v>0.625</v>
          </cell>
          <cell r="T15">
            <v>10</v>
          </cell>
          <cell r="U15">
            <v>7</v>
          </cell>
          <cell r="V15">
            <v>0.7</v>
          </cell>
          <cell r="W15">
            <v>92</v>
          </cell>
          <cell r="X15">
            <v>50</v>
          </cell>
          <cell r="Y15">
            <v>0.54347826086956519</v>
          </cell>
          <cell r="Z15">
            <v>49</v>
          </cell>
          <cell r="AA15">
            <v>38</v>
          </cell>
          <cell r="AB15">
            <v>0.77551020408163263</v>
          </cell>
          <cell r="AC15">
            <v>2776</v>
          </cell>
          <cell r="AD15">
            <v>1976</v>
          </cell>
          <cell r="AE15">
            <v>0.71181556195965423</v>
          </cell>
          <cell r="AF15">
            <v>4</v>
          </cell>
          <cell r="AG15">
            <v>3</v>
          </cell>
          <cell r="AH15">
            <v>0.75</v>
          </cell>
          <cell r="AI15">
            <v>1</v>
          </cell>
          <cell r="AJ15">
            <v>1</v>
          </cell>
          <cell r="AK15">
            <v>1</v>
          </cell>
          <cell r="AL15">
            <v>11</v>
          </cell>
          <cell r="AM15">
            <v>7</v>
          </cell>
          <cell r="AN15">
            <v>0.63636363636363635</v>
          </cell>
          <cell r="AO15">
            <v>844</v>
          </cell>
          <cell r="AP15">
            <v>814</v>
          </cell>
          <cell r="AQ15">
            <v>0.96445497630331756</v>
          </cell>
          <cell r="AR15">
            <v>5</v>
          </cell>
          <cell r="AS15">
            <v>0</v>
          </cell>
          <cell r="AT15">
            <v>0</v>
          </cell>
          <cell r="AU15">
            <v>4</v>
          </cell>
          <cell r="AV15">
            <v>3</v>
          </cell>
          <cell r="AW15">
            <v>0.75</v>
          </cell>
          <cell r="AX15">
            <v>453</v>
          </cell>
          <cell r="AY15">
            <v>408</v>
          </cell>
          <cell r="AZ15">
            <v>0.90066225165562919</v>
          </cell>
          <cell r="BA15" t="str">
            <v>3</v>
          </cell>
          <cell r="BB15" t="str">
            <v>1</v>
          </cell>
        </row>
        <row r="16">
          <cell r="A16" t="str">
            <v>290000207</v>
          </cell>
          <cell r="B16">
            <v>33</v>
          </cell>
          <cell r="C16">
            <v>33</v>
          </cell>
          <cell r="D16">
            <v>1</v>
          </cell>
          <cell r="E16">
            <v>419</v>
          </cell>
          <cell r="F16">
            <v>297</v>
          </cell>
          <cell r="G16">
            <v>0.70883054892601427</v>
          </cell>
          <cell r="H16">
            <v>12</v>
          </cell>
          <cell r="I16">
            <v>6</v>
          </cell>
          <cell r="J16">
            <v>0.5</v>
          </cell>
          <cell r="K16">
            <v>163</v>
          </cell>
          <cell r="L16">
            <v>144</v>
          </cell>
          <cell r="M16">
            <v>0.8834355828220859</v>
          </cell>
          <cell r="N16">
            <v>4</v>
          </cell>
          <cell r="O16">
            <v>3</v>
          </cell>
          <cell r="P16">
            <v>0.75</v>
          </cell>
          <cell r="Q16">
            <v>0</v>
          </cell>
          <cell r="R16">
            <v>0</v>
          </cell>
          <cell r="S16">
            <v>0</v>
          </cell>
          <cell r="T16">
            <v>68</v>
          </cell>
          <cell r="U16">
            <v>58</v>
          </cell>
          <cell r="V16">
            <v>0.8529411764705882</v>
          </cell>
          <cell r="W16">
            <v>192</v>
          </cell>
          <cell r="X16">
            <v>66</v>
          </cell>
          <cell r="Y16">
            <v>0.34375</v>
          </cell>
          <cell r="Z16">
            <v>0</v>
          </cell>
          <cell r="AA16">
            <v>0</v>
          </cell>
          <cell r="AB16">
            <v>0</v>
          </cell>
          <cell r="AC16">
            <v>2751</v>
          </cell>
          <cell r="AD16">
            <v>1918</v>
          </cell>
          <cell r="AE16">
            <v>0.69720101781170485</v>
          </cell>
          <cell r="AF16">
            <v>3</v>
          </cell>
          <cell r="AG16">
            <v>1</v>
          </cell>
          <cell r="AH16">
            <v>0.33333333333333331</v>
          </cell>
          <cell r="AI16">
            <v>29</v>
          </cell>
          <cell r="AJ16">
            <v>22</v>
          </cell>
          <cell r="AK16">
            <v>0.75862068965517238</v>
          </cell>
          <cell r="AL16">
            <v>7</v>
          </cell>
          <cell r="AM16">
            <v>3</v>
          </cell>
          <cell r="AN16">
            <v>0.42857142857142855</v>
          </cell>
          <cell r="AO16">
            <v>156</v>
          </cell>
          <cell r="AP16">
            <v>126</v>
          </cell>
          <cell r="AQ16">
            <v>0.80769230769230771</v>
          </cell>
          <cell r="AR16">
            <v>5</v>
          </cell>
          <cell r="AS16">
            <v>0</v>
          </cell>
          <cell r="AT16">
            <v>0</v>
          </cell>
          <cell r="AU16">
            <v>27</v>
          </cell>
          <cell r="AV16">
            <v>23</v>
          </cell>
          <cell r="AW16">
            <v>0.85185185185185186</v>
          </cell>
          <cell r="AX16">
            <v>311</v>
          </cell>
          <cell r="AY16">
            <v>271</v>
          </cell>
          <cell r="AZ16">
            <v>0.87138263665594851</v>
          </cell>
          <cell r="BA16" t="str">
            <v>3</v>
          </cell>
          <cell r="BB16" t="str">
            <v>2</v>
          </cell>
        </row>
        <row r="17">
          <cell r="A17" t="str">
            <v>290000215</v>
          </cell>
          <cell r="B17">
            <v>201</v>
          </cell>
          <cell r="C17">
            <v>201</v>
          </cell>
          <cell r="D17">
            <v>1</v>
          </cell>
          <cell r="E17">
            <v>320</v>
          </cell>
          <cell r="F17">
            <v>231</v>
          </cell>
          <cell r="G17">
            <v>0.72187500000000004</v>
          </cell>
          <cell r="H17">
            <v>18</v>
          </cell>
          <cell r="I17">
            <v>9</v>
          </cell>
          <cell r="J17">
            <v>0.5</v>
          </cell>
          <cell r="K17">
            <v>341</v>
          </cell>
          <cell r="L17">
            <v>264</v>
          </cell>
          <cell r="M17">
            <v>0.77419354838709675</v>
          </cell>
          <cell r="N17">
            <v>7</v>
          </cell>
          <cell r="O17">
            <v>7</v>
          </cell>
          <cell r="P17">
            <v>1</v>
          </cell>
          <cell r="Q17">
            <v>92</v>
          </cell>
          <cell r="R17">
            <v>18</v>
          </cell>
          <cell r="S17">
            <v>0.19565217391304349</v>
          </cell>
          <cell r="T17">
            <v>12</v>
          </cell>
          <cell r="U17">
            <v>4</v>
          </cell>
          <cell r="V17">
            <v>0.33333333333333331</v>
          </cell>
          <cell r="W17">
            <v>273</v>
          </cell>
          <cell r="X17">
            <v>158</v>
          </cell>
          <cell r="Y17">
            <v>0.57875457875457881</v>
          </cell>
          <cell r="Z17">
            <v>597</v>
          </cell>
          <cell r="AA17">
            <v>482</v>
          </cell>
          <cell r="AB17">
            <v>0.80737018425460638</v>
          </cell>
          <cell r="AC17">
            <v>1174</v>
          </cell>
          <cell r="AD17">
            <v>868</v>
          </cell>
          <cell r="AE17">
            <v>0.73935264054514482</v>
          </cell>
          <cell r="AF17">
            <v>5</v>
          </cell>
          <cell r="AG17">
            <v>3</v>
          </cell>
          <cell r="AH17">
            <v>0.6</v>
          </cell>
          <cell r="AI17">
            <v>53</v>
          </cell>
          <cell r="AJ17">
            <v>47</v>
          </cell>
          <cell r="AK17">
            <v>0.8867924528301887</v>
          </cell>
          <cell r="AL17">
            <v>31</v>
          </cell>
          <cell r="AM17">
            <v>28</v>
          </cell>
          <cell r="AN17">
            <v>0.90322580645161288</v>
          </cell>
          <cell r="AO17">
            <v>203</v>
          </cell>
          <cell r="AP17">
            <v>167</v>
          </cell>
          <cell r="AQ17">
            <v>0.82266009852216748</v>
          </cell>
          <cell r="AR17">
            <v>3</v>
          </cell>
          <cell r="AS17">
            <v>0</v>
          </cell>
          <cell r="AT17">
            <v>0</v>
          </cell>
          <cell r="AU17">
            <v>69</v>
          </cell>
          <cell r="AV17">
            <v>61</v>
          </cell>
          <cell r="AW17">
            <v>0.88405797101449279</v>
          </cell>
          <cell r="AX17">
            <v>706</v>
          </cell>
          <cell r="AY17">
            <v>429</v>
          </cell>
          <cell r="AZ17">
            <v>0.6076487252124646</v>
          </cell>
          <cell r="BA17" t="str">
            <v>3</v>
          </cell>
          <cell r="BB17" t="str">
            <v>2</v>
          </cell>
        </row>
        <row r="18">
          <cell r="A18" t="str">
            <v>290000306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3</v>
          </cell>
          <cell r="AY18">
            <v>1</v>
          </cell>
          <cell r="AZ18">
            <v>0.33333333333333331</v>
          </cell>
          <cell r="BA18" t="str">
            <v>1</v>
          </cell>
          <cell r="BB18" t="str">
            <v>3</v>
          </cell>
        </row>
        <row r="19">
          <cell r="A19" t="str">
            <v>290000785</v>
          </cell>
          <cell r="B19">
            <v>28</v>
          </cell>
          <cell r="C19">
            <v>28</v>
          </cell>
          <cell r="D19">
            <v>1</v>
          </cell>
          <cell r="E19">
            <v>88</v>
          </cell>
          <cell r="F19">
            <v>70</v>
          </cell>
          <cell r="G19">
            <v>0.79545454545454541</v>
          </cell>
          <cell r="H19">
            <v>12</v>
          </cell>
          <cell r="I19">
            <v>3</v>
          </cell>
          <cell r="J19">
            <v>0.25</v>
          </cell>
          <cell r="K19">
            <v>71</v>
          </cell>
          <cell r="L19">
            <v>49</v>
          </cell>
          <cell r="M19">
            <v>0.6901408450704225</v>
          </cell>
          <cell r="N19">
            <v>1</v>
          </cell>
          <cell r="O19">
            <v>1</v>
          </cell>
          <cell r="P19">
            <v>1</v>
          </cell>
          <cell r="Q19">
            <v>5</v>
          </cell>
          <cell r="R19">
            <v>2</v>
          </cell>
          <cell r="S19">
            <v>0.4</v>
          </cell>
          <cell r="T19">
            <v>13</v>
          </cell>
          <cell r="U19">
            <v>4</v>
          </cell>
          <cell r="V19">
            <v>0.30769230769230771</v>
          </cell>
          <cell r="W19">
            <v>101</v>
          </cell>
          <cell r="X19">
            <v>3</v>
          </cell>
          <cell r="Y19">
            <v>2.9702970297029702E-2</v>
          </cell>
          <cell r="Z19">
            <v>12</v>
          </cell>
          <cell r="AA19">
            <v>0</v>
          </cell>
          <cell r="AB19">
            <v>0</v>
          </cell>
          <cell r="AC19">
            <v>288</v>
          </cell>
          <cell r="AD19">
            <v>185</v>
          </cell>
          <cell r="AE19">
            <v>0.64236111111111116</v>
          </cell>
          <cell r="AF19">
            <v>1</v>
          </cell>
          <cell r="AG19">
            <v>0</v>
          </cell>
          <cell r="AH19">
            <v>0</v>
          </cell>
          <cell r="AI19">
            <v>24</v>
          </cell>
          <cell r="AJ19">
            <v>20</v>
          </cell>
          <cell r="AK19">
            <v>0.83333333333333337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21</v>
          </cell>
          <cell r="AV19">
            <v>20</v>
          </cell>
          <cell r="AW19">
            <v>0.95238095238095233</v>
          </cell>
          <cell r="AX19">
            <v>211</v>
          </cell>
          <cell r="AY19">
            <v>192</v>
          </cell>
          <cell r="AZ19">
            <v>0.90995260663507105</v>
          </cell>
          <cell r="BA19" t="str">
            <v>1</v>
          </cell>
          <cell r="BB19" t="str">
            <v>2</v>
          </cell>
        </row>
        <row r="20">
          <cell r="A20" t="str">
            <v>290004142</v>
          </cell>
          <cell r="B20">
            <v>270</v>
          </cell>
          <cell r="C20">
            <v>270</v>
          </cell>
          <cell r="D20">
            <v>1</v>
          </cell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9</v>
          </cell>
          <cell r="J20">
            <v>0.75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726</v>
          </cell>
          <cell r="AA20">
            <v>525</v>
          </cell>
          <cell r="AB20">
            <v>0.72314049586776863</v>
          </cell>
          <cell r="AC20">
            <v>0</v>
          </cell>
          <cell r="AD20">
            <v>0</v>
          </cell>
          <cell r="AE20">
            <v>0</v>
          </cell>
          <cell r="AF20">
            <v>35</v>
          </cell>
          <cell r="AG20">
            <v>3</v>
          </cell>
          <cell r="AH20">
            <v>8.5714285714285715E-2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194</v>
          </cell>
          <cell r="AP20">
            <v>123</v>
          </cell>
          <cell r="AQ20">
            <v>0.634020618556701</v>
          </cell>
          <cell r="AR20">
            <v>19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518</v>
          </cell>
          <cell r="AY20">
            <v>441</v>
          </cell>
          <cell r="AZ20">
            <v>0.85135135135135132</v>
          </cell>
          <cell r="BA20" t="str">
            <v>3</v>
          </cell>
          <cell r="BB20" t="str">
            <v>1</v>
          </cell>
        </row>
        <row r="21">
          <cell r="A21" t="str">
            <v>290019777</v>
          </cell>
          <cell r="B21">
            <v>35</v>
          </cell>
          <cell r="C21">
            <v>35</v>
          </cell>
          <cell r="D21">
            <v>1</v>
          </cell>
          <cell r="E21">
            <v>378</v>
          </cell>
          <cell r="F21">
            <v>221</v>
          </cell>
          <cell r="G21">
            <v>0.58465608465608465</v>
          </cell>
          <cell r="H21">
            <v>56</v>
          </cell>
          <cell r="I21">
            <v>8</v>
          </cell>
          <cell r="J21">
            <v>0.14285714285714285</v>
          </cell>
          <cell r="K21">
            <v>452</v>
          </cell>
          <cell r="L21">
            <v>386</v>
          </cell>
          <cell r="M21">
            <v>0.85398230088495575</v>
          </cell>
          <cell r="N21">
            <v>4</v>
          </cell>
          <cell r="O21">
            <v>3</v>
          </cell>
          <cell r="P21">
            <v>0.75</v>
          </cell>
          <cell r="Q21">
            <v>89</v>
          </cell>
          <cell r="R21">
            <v>70</v>
          </cell>
          <cell r="S21">
            <v>0.7865168539325843</v>
          </cell>
          <cell r="T21">
            <v>24</v>
          </cell>
          <cell r="U21">
            <v>13</v>
          </cell>
          <cell r="V21">
            <v>0.54166666666666663</v>
          </cell>
          <cell r="W21">
            <v>336</v>
          </cell>
          <cell r="X21">
            <v>62</v>
          </cell>
          <cell r="Y21">
            <v>0.18452380952380953</v>
          </cell>
          <cell r="Z21">
            <v>0</v>
          </cell>
          <cell r="AA21">
            <v>0</v>
          </cell>
          <cell r="AB21">
            <v>0</v>
          </cell>
          <cell r="AC21">
            <v>954</v>
          </cell>
          <cell r="AD21">
            <v>625</v>
          </cell>
          <cell r="AE21">
            <v>0.65513626834381555</v>
          </cell>
          <cell r="AF21">
            <v>7</v>
          </cell>
          <cell r="AG21">
            <v>2</v>
          </cell>
          <cell r="AH21">
            <v>0.2857142857142857</v>
          </cell>
          <cell r="AI21">
            <v>38</v>
          </cell>
          <cell r="AJ21">
            <v>30</v>
          </cell>
          <cell r="AK21">
            <v>0.78947368421052633</v>
          </cell>
          <cell r="AL21">
            <v>2</v>
          </cell>
          <cell r="AM21">
            <v>0</v>
          </cell>
          <cell r="AN21">
            <v>0</v>
          </cell>
          <cell r="AO21">
            <v>276</v>
          </cell>
          <cell r="AP21">
            <v>205</v>
          </cell>
          <cell r="AQ21">
            <v>0.74275362318840576</v>
          </cell>
          <cell r="AR21">
            <v>3</v>
          </cell>
          <cell r="AS21">
            <v>0</v>
          </cell>
          <cell r="AT21">
            <v>0</v>
          </cell>
          <cell r="AU21">
            <v>48</v>
          </cell>
          <cell r="AV21">
            <v>45</v>
          </cell>
          <cell r="AW21">
            <v>0.9375</v>
          </cell>
          <cell r="AX21">
            <v>1343</v>
          </cell>
          <cell r="AY21">
            <v>906</v>
          </cell>
          <cell r="AZ21">
            <v>0.6746090841399851</v>
          </cell>
          <cell r="BA21" t="str">
            <v>3</v>
          </cell>
          <cell r="BB21" t="str">
            <v>1</v>
          </cell>
        </row>
        <row r="22">
          <cell r="A22" t="str">
            <v>290020700</v>
          </cell>
          <cell r="B22">
            <v>104</v>
          </cell>
          <cell r="C22">
            <v>100</v>
          </cell>
          <cell r="D22">
            <v>0.96153846153846156</v>
          </cell>
          <cell r="E22">
            <v>74</v>
          </cell>
          <cell r="F22">
            <v>56</v>
          </cell>
          <cell r="G22">
            <v>0.7567567567567568</v>
          </cell>
          <cell r="H22">
            <v>43</v>
          </cell>
          <cell r="I22">
            <v>10</v>
          </cell>
          <cell r="J22">
            <v>0.23255813953488372</v>
          </cell>
          <cell r="K22">
            <v>131</v>
          </cell>
          <cell r="L22">
            <v>112</v>
          </cell>
          <cell r="M22">
            <v>0.85496183206106868</v>
          </cell>
          <cell r="N22">
            <v>4</v>
          </cell>
          <cell r="O22">
            <v>4</v>
          </cell>
          <cell r="P22">
            <v>1</v>
          </cell>
          <cell r="Q22">
            <v>22</v>
          </cell>
          <cell r="R22">
            <v>17</v>
          </cell>
          <cell r="S22">
            <v>0.77272727272727271</v>
          </cell>
          <cell r="T22">
            <v>66</v>
          </cell>
          <cell r="U22">
            <v>57</v>
          </cell>
          <cell r="V22">
            <v>0.86363636363636365</v>
          </cell>
          <cell r="W22">
            <v>100</v>
          </cell>
          <cell r="X22">
            <v>26</v>
          </cell>
          <cell r="Y22">
            <v>0.26</v>
          </cell>
          <cell r="Z22">
            <v>5</v>
          </cell>
          <cell r="AA22">
            <v>2</v>
          </cell>
          <cell r="AB22">
            <v>0.4</v>
          </cell>
          <cell r="AC22">
            <v>188</v>
          </cell>
          <cell r="AD22">
            <v>125</v>
          </cell>
          <cell r="AE22">
            <v>0.66489361702127658</v>
          </cell>
          <cell r="AF22">
            <v>24</v>
          </cell>
          <cell r="AG22">
            <v>12</v>
          </cell>
          <cell r="AH22">
            <v>0.5</v>
          </cell>
          <cell r="AI22">
            <v>19</v>
          </cell>
          <cell r="AJ22">
            <v>14</v>
          </cell>
          <cell r="AK22">
            <v>0.73684210526315785</v>
          </cell>
          <cell r="AL22">
            <v>0</v>
          </cell>
          <cell r="AM22">
            <v>0</v>
          </cell>
          <cell r="AN22">
            <v>0</v>
          </cell>
          <cell r="AO22">
            <v>873</v>
          </cell>
          <cell r="AP22">
            <v>746</v>
          </cell>
          <cell r="AQ22">
            <v>0.85452462772050397</v>
          </cell>
          <cell r="AR22">
            <v>13</v>
          </cell>
          <cell r="AS22">
            <v>4</v>
          </cell>
          <cell r="AT22">
            <v>0.30769230769230771</v>
          </cell>
          <cell r="AU22">
            <v>24</v>
          </cell>
          <cell r="AV22">
            <v>23</v>
          </cell>
          <cell r="AW22">
            <v>0.95833333333333337</v>
          </cell>
          <cell r="AX22">
            <v>86</v>
          </cell>
          <cell r="AY22">
            <v>31</v>
          </cell>
          <cell r="AZ22">
            <v>0.36046511627906974</v>
          </cell>
          <cell r="BA22" t="str">
            <v>1</v>
          </cell>
          <cell r="BB22" t="str">
            <v>2</v>
          </cell>
        </row>
        <row r="23">
          <cell r="A23" t="str">
            <v>290021542</v>
          </cell>
          <cell r="B23">
            <v>87</v>
          </cell>
          <cell r="C23">
            <v>81</v>
          </cell>
          <cell r="D23">
            <v>0.93103448275862066</v>
          </cell>
          <cell r="E23">
            <v>47</v>
          </cell>
          <cell r="F23">
            <v>40</v>
          </cell>
          <cell r="G23">
            <v>0.85106382978723405</v>
          </cell>
          <cell r="H23">
            <v>26</v>
          </cell>
          <cell r="I23">
            <v>2</v>
          </cell>
          <cell r="J23">
            <v>7.6923076923076927E-2</v>
          </cell>
          <cell r="K23">
            <v>66</v>
          </cell>
          <cell r="L23">
            <v>55</v>
          </cell>
          <cell r="M23">
            <v>0.83333333333333337</v>
          </cell>
          <cell r="N23">
            <v>0</v>
          </cell>
          <cell r="O23">
            <v>0</v>
          </cell>
          <cell r="P23">
            <v>0</v>
          </cell>
          <cell r="Q23">
            <v>10</v>
          </cell>
          <cell r="R23">
            <v>3</v>
          </cell>
          <cell r="S23">
            <v>0.3</v>
          </cell>
          <cell r="T23">
            <v>11</v>
          </cell>
          <cell r="U23">
            <v>1</v>
          </cell>
          <cell r="V23">
            <v>9.0909090909090912E-2</v>
          </cell>
          <cell r="W23">
            <v>121</v>
          </cell>
          <cell r="X23">
            <v>2</v>
          </cell>
          <cell r="Y23">
            <v>1.6528925619834711E-2</v>
          </cell>
          <cell r="Z23">
            <v>90</v>
          </cell>
          <cell r="AA23">
            <v>72</v>
          </cell>
          <cell r="AB23">
            <v>0.8</v>
          </cell>
          <cell r="AC23">
            <v>0</v>
          </cell>
          <cell r="AD23">
            <v>0</v>
          </cell>
          <cell r="AE23">
            <v>0</v>
          </cell>
          <cell r="AF23">
            <v>8</v>
          </cell>
          <cell r="AG23">
            <v>6</v>
          </cell>
          <cell r="AH23">
            <v>0.75</v>
          </cell>
          <cell r="AI23">
            <v>1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188</v>
          </cell>
          <cell r="AP23">
            <v>154</v>
          </cell>
          <cell r="AQ23">
            <v>0.81914893617021278</v>
          </cell>
          <cell r="AR23">
            <v>10</v>
          </cell>
          <cell r="AS23">
            <v>6</v>
          </cell>
          <cell r="AT23">
            <v>0.6</v>
          </cell>
          <cell r="AU23">
            <v>3</v>
          </cell>
          <cell r="AV23">
            <v>3</v>
          </cell>
          <cell r="AW23">
            <v>1</v>
          </cell>
          <cell r="AX23">
            <v>121</v>
          </cell>
          <cell r="AY23">
            <v>82</v>
          </cell>
          <cell r="AZ23">
            <v>0.6776859504132231</v>
          </cell>
          <cell r="BA23" t="str">
            <v>1</v>
          </cell>
          <cell r="BB23" t="str">
            <v>1</v>
          </cell>
        </row>
        <row r="24">
          <cell r="A24" t="str">
            <v>290023431</v>
          </cell>
          <cell r="B24">
            <v>85</v>
          </cell>
          <cell r="C24">
            <v>85</v>
          </cell>
          <cell r="D24">
            <v>1</v>
          </cell>
          <cell r="E24">
            <v>113</v>
          </cell>
          <cell r="F24">
            <v>80</v>
          </cell>
          <cell r="G24">
            <v>0.70796460176991149</v>
          </cell>
          <cell r="H24">
            <v>23</v>
          </cell>
          <cell r="I24">
            <v>13</v>
          </cell>
          <cell r="J24">
            <v>0.56521739130434778</v>
          </cell>
          <cell r="K24">
            <v>131</v>
          </cell>
          <cell r="L24">
            <v>105</v>
          </cell>
          <cell r="M24">
            <v>0.80152671755725191</v>
          </cell>
          <cell r="N24">
            <v>13</v>
          </cell>
          <cell r="O24">
            <v>13</v>
          </cell>
          <cell r="P24">
            <v>1</v>
          </cell>
          <cell r="Q24">
            <v>23</v>
          </cell>
          <cell r="R24">
            <v>17</v>
          </cell>
          <cell r="S24">
            <v>0.73913043478260865</v>
          </cell>
          <cell r="T24">
            <v>10</v>
          </cell>
          <cell r="U24">
            <v>9</v>
          </cell>
          <cell r="V24">
            <v>0.9</v>
          </cell>
          <cell r="W24">
            <v>76</v>
          </cell>
          <cell r="X24">
            <v>21</v>
          </cell>
          <cell r="Y24">
            <v>0.27631578947368424</v>
          </cell>
          <cell r="Z24">
            <v>122</v>
          </cell>
          <cell r="AA24">
            <v>110</v>
          </cell>
          <cell r="AB24">
            <v>0.90163934426229508</v>
          </cell>
          <cell r="AC24">
            <v>1026</v>
          </cell>
          <cell r="AD24">
            <v>764</v>
          </cell>
          <cell r="AE24">
            <v>0.74463937621832355</v>
          </cell>
          <cell r="AF24">
            <v>5</v>
          </cell>
          <cell r="AG24">
            <v>4</v>
          </cell>
          <cell r="AH24">
            <v>0.8</v>
          </cell>
          <cell r="AI24">
            <v>6</v>
          </cell>
          <cell r="AJ24">
            <v>3</v>
          </cell>
          <cell r="AK24">
            <v>0.5</v>
          </cell>
          <cell r="AL24">
            <v>3</v>
          </cell>
          <cell r="AM24">
            <v>0</v>
          </cell>
          <cell r="AN24">
            <v>0</v>
          </cell>
          <cell r="AO24">
            <v>8</v>
          </cell>
          <cell r="AP24">
            <v>4</v>
          </cell>
          <cell r="AQ24">
            <v>0.5</v>
          </cell>
          <cell r="AR24">
            <v>2</v>
          </cell>
          <cell r="AS24">
            <v>1</v>
          </cell>
          <cell r="AT24">
            <v>0.5</v>
          </cell>
          <cell r="AU24">
            <v>7</v>
          </cell>
          <cell r="AV24">
            <v>6</v>
          </cell>
          <cell r="AW24">
            <v>0.8571428571428571</v>
          </cell>
          <cell r="AX24">
            <v>168</v>
          </cell>
          <cell r="AY24">
            <v>61</v>
          </cell>
          <cell r="AZ24">
            <v>0.36309523809523808</v>
          </cell>
          <cell r="BA24" t="str">
            <v>3</v>
          </cell>
          <cell r="BB24" t="str">
            <v>1</v>
          </cell>
        </row>
        <row r="25">
          <cell r="A25" t="str">
            <v>350000022</v>
          </cell>
          <cell r="B25">
            <v>18</v>
          </cell>
          <cell r="C25">
            <v>18</v>
          </cell>
          <cell r="D25">
            <v>1</v>
          </cell>
          <cell r="E25">
            <v>66</v>
          </cell>
          <cell r="F25">
            <v>45</v>
          </cell>
          <cell r="G25">
            <v>0.68181818181818177</v>
          </cell>
          <cell r="H25">
            <v>11</v>
          </cell>
          <cell r="I25">
            <v>2</v>
          </cell>
          <cell r="J25">
            <v>0.18181818181818182</v>
          </cell>
          <cell r="K25">
            <v>82</v>
          </cell>
          <cell r="L25">
            <v>68</v>
          </cell>
          <cell r="M25">
            <v>0.82926829268292679</v>
          </cell>
          <cell r="N25">
            <v>0</v>
          </cell>
          <cell r="O25">
            <v>0</v>
          </cell>
          <cell r="P25">
            <v>0</v>
          </cell>
          <cell r="Q25">
            <v>16</v>
          </cell>
          <cell r="R25">
            <v>2</v>
          </cell>
          <cell r="S25">
            <v>0.125</v>
          </cell>
          <cell r="T25">
            <v>11</v>
          </cell>
          <cell r="U25">
            <v>9</v>
          </cell>
          <cell r="V25">
            <v>0.81818181818181823</v>
          </cell>
          <cell r="W25">
            <v>93</v>
          </cell>
          <cell r="X25">
            <v>26</v>
          </cell>
          <cell r="Y25">
            <v>0.27956989247311825</v>
          </cell>
          <cell r="Z25">
            <v>5</v>
          </cell>
          <cell r="AA25">
            <v>4</v>
          </cell>
          <cell r="AB25">
            <v>0.8</v>
          </cell>
          <cell r="AC25">
            <v>0</v>
          </cell>
          <cell r="AD25">
            <v>0</v>
          </cell>
          <cell r="AE25">
            <v>0</v>
          </cell>
          <cell r="AF25">
            <v>13</v>
          </cell>
          <cell r="AG25">
            <v>5</v>
          </cell>
          <cell r="AH25">
            <v>0.38461538461538464</v>
          </cell>
          <cell r="AI25">
            <v>17</v>
          </cell>
          <cell r="AJ25">
            <v>15</v>
          </cell>
          <cell r="AK25">
            <v>0.88235294117647056</v>
          </cell>
          <cell r="AL25">
            <v>0</v>
          </cell>
          <cell r="AM25">
            <v>0</v>
          </cell>
          <cell r="AN25">
            <v>0</v>
          </cell>
          <cell r="AO25">
            <v>257</v>
          </cell>
          <cell r="AP25">
            <v>182</v>
          </cell>
          <cell r="AQ25">
            <v>0.70817120622568097</v>
          </cell>
          <cell r="AR25">
            <v>19</v>
          </cell>
          <cell r="AS25">
            <v>2</v>
          </cell>
          <cell r="AT25">
            <v>0.10526315789473684</v>
          </cell>
          <cell r="AU25">
            <v>23</v>
          </cell>
          <cell r="AV25">
            <v>21</v>
          </cell>
          <cell r="AW25">
            <v>0.91304347826086951</v>
          </cell>
          <cell r="AX25">
            <v>193</v>
          </cell>
          <cell r="AY25">
            <v>138</v>
          </cell>
          <cell r="AZ25">
            <v>0.71502590673575128</v>
          </cell>
          <cell r="BA25" t="str">
            <v>1</v>
          </cell>
          <cell r="BB25" t="str">
            <v>6</v>
          </cell>
        </row>
        <row r="26">
          <cell r="A26" t="str">
            <v>350000030</v>
          </cell>
          <cell r="B26">
            <v>17</v>
          </cell>
          <cell r="C26">
            <v>17</v>
          </cell>
          <cell r="D26">
            <v>1</v>
          </cell>
          <cell r="E26">
            <v>29</v>
          </cell>
          <cell r="F26">
            <v>21</v>
          </cell>
          <cell r="G26">
            <v>0.72413793103448276</v>
          </cell>
          <cell r="H26">
            <v>10</v>
          </cell>
          <cell r="I26">
            <v>1</v>
          </cell>
          <cell r="J26">
            <v>0.1</v>
          </cell>
          <cell r="K26">
            <v>45</v>
          </cell>
          <cell r="L26">
            <v>32</v>
          </cell>
          <cell r="M26">
            <v>0.71111111111111114</v>
          </cell>
          <cell r="N26">
            <v>0</v>
          </cell>
          <cell r="O26">
            <v>0</v>
          </cell>
          <cell r="P26">
            <v>0</v>
          </cell>
          <cell r="Q26">
            <v>8</v>
          </cell>
          <cell r="R26">
            <v>4</v>
          </cell>
          <cell r="S26">
            <v>0.5</v>
          </cell>
          <cell r="T26">
            <v>25</v>
          </cell>
          <cell r="U26">
            <v>16</v>
          </cell>
          <cell r="V26">
            <v>0.64</v>
          </cell>
          <cell r="W26">
            <v>98</v>
          </cell>
          <cell r="X26">
            <v>9</v>
          </cell>
          <cell r="Y26">
            <v>9.1836734693877556E-2</v>
          </cell>
          <cell r="Z26">
            <v>23</v>
          </cell>
          <cell r="AA26">
            <v>10</v>
          </cell>
          <cell r="AB26">
            <v>0.43478260869565216</v>
          </cell>
          <cell r="AC26">
            <v>236</v>
          </cell>
          <cell r="AD26">
            <v>11</v>
          </cell>
          <cell r="AE26">
            <v>4.6610169491525424E-2</v>
          </cell>
          <cell r="AF26">
            <v>3</v>
          </cell>
          <cell r="AG26">
            <v>2</v>
          </cell>
          <cell r="AH26">
            <v>0.66666666666666663</v>
          </cell>
          <cell r="AI26">
            <v>11</v>
          </cell>
          <cell r="AJ26">
            <v>8</v>
          </cell>
          <cell r="AK26">
            <v>0.72727272727272729</v>
          </cell>
          <cell r="AL26">
            <v>2</v>
          </cell>
          <cell r="AM26">
            <v>0</v>
          </cell>
          <cell r="AN26">
            <v>0</v>
          </cell>
          <cell r="AO26">
            <v>134</v>
          </cell>
          <cell r="AP26">
            <v>117</v>
          </cell>
          <cell r="AQ26">
            <v>0.87313432835820892</v>
          </cell>
          <cell r="AR26">
            <v>0</v>
          </cell>
          <cell r="AS26">
            <v>0</v>
          </cell>
          <cell r="AT26">
            <v>0</v>
          </cell>
          <cell r="AU26">
            <v>9</v>
          </cell>
          <cell r="AV26">
            <v>9</v>
          </cell>
          <cell r="AW26">
            <v>1</v>
          </cell>
          <cell r="AX26">
            <v>267</v>
          </cell>
          <cell r="AY26">
            <v>267</v>
          </cell>
          <cell r="AZ26">
            <v>1</v>
          </cell>
          <cell r="BA26" t="str">
            <v>1</v>
          </cell>
          <cell r="BB26" t="str">
            <v>5</v>
          </cell>
        </row>
        <row r="27">
          <cell r="A27" t="str">
            <v>350000048</v>
          </cell>
          <cell r="B27">
            <v>43</v>
          </cell>
          <cell r="C27">
            <v>43</v>
          </cell>
          <cell r="D27">
            <v>1</v>
          </cell>
          <cell r="E27">
            <v>40</v>
          </cell>
          <cell r="F27">
            <v>28</v>
          </cell>
          <cell r="G27">
            <v>0.7</v>
          </cell>
          <cell r="H27">
            <v>1</v>
          </cell>
          <cell r="I27">
            <v>0</v>
          </cell>
          <cell r="J27">
            <v>0</v>
          </cell>
          <cell r="K27">
            <v>29</v>
          </cell>
          <cell r="L27">
            <v>25</v>
          </cell>
          <cell r="M27">
            <v>0.86206896551724133</v>
          </cell>
          <cell r="N27">
            <v>0</v>
          </cell>
          <cell r="O27">
            <v>0</v>
          </cell>
          <cell r="P27">
            <v>0</v>
          </cell>
          <cell r="Q27">
            <v>4</v>
          </cell>
          <cell r="R27">
            <v>2</v>
          </cell>
          <cell r="S27">
            <v>0.5</v>
          </cell>
          <cell r="T27">
            <v>5</v>
          </cell>
          <cell r="U27">
            <v>3</v>
          </cell>
          <cell r="V27">
            <v>0.6</v>
          </cell>
          <cell r="W27">
            <v>86</v>
          </cell>
          <cell r="X27">
            <v>0</v>
          </cell>
          <cell r="Y27">
            <v>0</v>
          </cell>
          <cell r="Z27">
            <v>69</v>
          </cell>
          <cell r="AA27">
            <v>21</v>
          </cell>
          <cell r="AB27">
            <v>0.30434782608695654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</v>
          </cell>
          <cell r="AJ27">
            <v>2</v>
          </cell>
          <cell r="AK27">
            <v>1</v>
          </cell>
          <cell r="AL27">
            <v>0</v>
          </cell>
          <cell r="AM27">
            <v>0</v>
          </cell>
          <cell r="AN27">
            <v>0</v>
          </cell>
          <cell r="AO27">
            <v>213</v>
          </cell>
          <cell r="AP27">
            <v>181</v>
          </cell>
          <cell r="AQ27">
            <v>0.84976525821596249</v>
          </cell>
          <cell r="AR27">
            <v>6</v>
          </cell>
          <cell r="AS27">
            <v>0</v>
          </cell>
          <cell r="AT27">
            <v>0</v>
          </cell>
          <cell r="AU27">
            <v>17</v>
          </cell>
          <cell r="AV27">
            <v>15</v>
          </cell>
          <cell r="AW27">
            <v>0.88235294117647056</v>
          </cell>
          <cell r="AX27">
            <v>20</v>
          </cell>
          <cell r="AY27">
            <v>17</v>
          </cell>
          <cell r="AZ27">
            <v>0.85</v>
          </cell>
          <cell r="BA27" t="str">
            <v>1</v>
          </cell>
          <cell r="BB27" t="str">
            <v>5</v>
          </cell>
        </row>
        <row r="28">
          <cell r="A28" t="str">
            <v>350000055</v>
          </cell>
          <cell r="B28">
            <v>0</v>
          </cell>
          <cell r="C28">
            <v>0</v>
          </cell>
          <cell r="D28">
            <v>0</v>
          </cell>
          <cell r="E28">
            <v>45</v>
          </cell>
          <cell r="F28">
            <v>22</v>
          </cell>
          <cell r="G28">
            <v>0.48888888888888887</v>
          </cell>
          <cell r="H28">
            <v>4</v>
          </cell>
          <cell r="I28">
            <v>0</v>
          </cell>
          <cell r="J28">
            <v>0</v>
          </cell>
          <cell r="K28">
            <v>47</v>
          </cell>
          <cell r="L28">
            <v>44</v>
          </cell>
          <cell r="M28">
            <v>0.93617021276595747</v>
          </cell>
          <cell r="N28">
            <v>0</v>
          </cell>
          <cell r="O28">
            <v>0</v>
          </cell>
          <cell r="P28">
            <v>0</v>
          </cell>
          <cell r="Q28">
            <v>13</v>
          </cell>
          <cell r="R28">
            <v>12</v>
          </cell>
          <cell r="S28">
            <v>0.92307692307692313</v>
          </cell>
          <cell r="T28">
            <v>2</v>
          </cell>
          <cell r="U28">
            <v>1</v>
          </cell>
          <cell r="V28">
            <v>0.5</v>
          </cell>
          <cell r="W28">
            <v>71</v>
          </cell>
          <cell r="X28">
            <v>22</v>
          </cell>
          <cell r="Y28">
            <v>0.30985915492957744</v>
          </cell>
          <cell r="Z28">
            <v>8</v>
          </cell>
          <cell r="AA28">
            <v>1</v>
          </cell>
          <cell r="AB28">
            <v>0.125</v>
          </cell>
          <cell r="AC28">
            <v>0</v>
          </cell>
          <cell r="AD28">
            <v>0</v>
          </cell>
          <cell r="AE28">
            <v>0</v>
          </cell>
          <cell r="AF28">
            <v>19</v>
          </cell>
          <cell r="AG28">
            <v>9</v>
          </cell>
          <cell r="AH28">
            <v>0.47368421052631576</v>
          </cell>
          <cell r="AI28">
            <v>6</v>
          </cell>
          <cell r="AJ28">
            <v>4</v>
          </cell>
          <cell r="AK28">
            <v>0.66666666666666663</v>
          </cell>
          <cell r="AL28">
            <v>0</v>
          </cell>
          <cell r="AM28">
            <v>0</v>
          </cell>
          <cell r="AN28">
            <v>0</v>
          </cell>
          <cell r="AO28">
            <v>184</v>
          </cell>
          <cell r="AP28">
            <v>142</v>
          </cell>
          <cell r="AQ28">
            <v>0.77173913043478259</v>
          </cell>
          <cell r="AR28">
            <v>17</v>
          </cell>
          <cell r="AS28">
            <v>5</v>
          </cell>
          <cell r="AT28">
            <v>0.29411764705882354</v>
          </cell>
          <cell r="AU28">
            <v>25</v>
          </cell>
          <cell r="AV28">
            <v>20</v>
          </cell>
          <cell r="AW28">
            <v>0.8</v>
          </cell>
          <cell r="AX28">
            <v>1</v>
          </cell>
          <cell r="AY28">
            <v>0</v>
          </cell>
          <cell r="AZ28">
            <v>0</v>
          </cell>
          <cell r="BA28" t="str">
            <v>1</v>
          </cell>
          <cell r="BB28" t="str">
            <v>5</v>
          </cell>
        </row>
        <row r="29">
          <cell r="A29" t="str">
            <v>350000121</v>
          </cell>
          <cell r="B29">
            <v>569</v>
          </cell>
          <cell r="C29">
            <v>569</v>
          </cell>
          <cell r="D29">
            <v>1</v>
          </cell>
          <cell r="E29">
            <v>661</v>
          </cell>
          <cell r="F29">
            <v>570</v>
          </cell>
          <cell r="G29">
            <v>0.86232980332829046</v>
          </cell>
          <cell r="H29">
            <v>82</v>
          </cell>
          <cell r="I29">
            <v>20</v>
          </cell>
          <cell r="J29">
            <v>0.24390243902439024</v>
          </cell>
          <cell r="K29">
            <v>1255</v>
          </cell>
          <cell r="L29">
            <v>995</v>
          </cell>
          <cell r="M29">
            <v>0.79282868525896411</v>
          </cell>
          <cell r="N29">
            <v>15</v>
          </cell>
          <cell r="O29">
            <v>15</v>
          </cell>
          <cell r="P29">
            <v>1</v>
          </cell>
          <cell r="Q29">
            <v>246</v>
          </cell>
          <cell r="R29">
            <v>214</v>
          </cell>
          <cell r="S29">
            <v>0.86991869918699183</v>
          </cell>
          <cell r="T29">
            <v>95</v>
          </cell>
          <cell r="U29">
            <v>75</v>
          </cell>
          <cell r="V29">
            <v>0.78947368421052633</v>
          </cell>
          <cell r="W29">
            <v>426</v>
          </cell>
          <cell r="X29">
            <v>67</v>
          </cell>
          <cell r="Y29">
            <v>0.15727699530516431</v>
          </cell>
          <cell r="Z29">
            <v>933</v>
          </cell>
          <cell r="AA29">
            <v>745</v>
          </cell>
          <cell r="AB29">
            <v>0.79849946409431938</v>
          </cell>
          <cell r="AC29">
            <v>1007</v>
          </cell>
          <cell r="AD29">
            <v>717</v>
          </cell>
          <cell r="AE29">
            <v>0.71201588877855015</v>
          </cell>
          <cell r="AF29">
            <v>10</v>
          </cell>
          <cell r="AG29">
            <v>1</v>
          </cell>
          <cell r="AH29">
            <v>0.1</v>
          </cell>
          <cell r="AI29">
            <v>111</v>
          </cell>
          <cell r="AJ29">
            <v>96</v>
          </cell>
          <cell r="AK29">
            <v>0.86486486486486491</v>
          </cell>
          <cell r="AL29">
            <v>10</v>
          </cell>
          <cell r="AM29">
            <v>10</v>
          </cell>
          <cell r="AN29">
            <v>1</v>
          </cell>
          <cell r="AO29">
            <v>740</v>
          </cell>
          <cell r="AP29">
            <v>608</v>
          </cell>
          <cell r="AQ29">
            <v>0.82162162162162167</v>
          </cell>
          <cell r="AR29">
            <v>34</v>
          </cell>
          <cell r="AS29">
            <v>4</v>
          </cell>
          <cell r="AT29">
            <v>0.11764705882352941</v>
          </cell>
          <cell r="AU29">
            <v>39</v>
          </cell>
          <cell r="AV29">
            <v>33</v>
          </cell>
          <cell r="AW29">
            <v>0.84615384615384615</v>
          </cell>
          <cell r="AX29">
            <v>916</v>
          </cell>
          <cell r="AY29">
            <v>653</v>
          </cell>
          <cell r="AZ29">
            <v>0.71288209606986896</v>
          </cell>
          <cell r="BA29" t="str">
            <v>3</v>
          </cell>
          <cell r="BB29" t="str">
            <v>5</v>
          </cell>
        </row>
        <row r="30">
          <cell r="A30" t="str">
            <v>350000139</v>
          </cell>
          <cell r="B30">
            <v>367</v>
          </cell>
          <cell r="C30">
            <v>361</v>
          </cell>
          <cell r="D30">
            <v>0.98365122615803813</v>
          </cell>
          <cell r="E30">
            <v>126</v>
          </cell>
          <cell r="F30">
            <v>110</v>
          </cell>
          <cell r="G30">
            <v>0.87301587301587302</v>
          </cell>
          <cell r="H30">
            <v>6</v>
          </cell>
          <cell r="I30">
            <v>0</v>
          </cell>
          <cell r="J30">
            <v>0</v>
          </cell>
          <cell r="K30">
            <v>151</v>
          </cell>
          <cell r="L30">
            <v>127</v>
          </cell>
          <cell r="M30">
            <v>0.84105960264900659</v>
          </cell>
          <cell r="N30">
            <v>0</v>
          </cell>
          <cell r="O30">
            <v>0</v>
          </cell>
          <cell r="P30">
            <v>0</v>
          </cell>
          <cell r="Q30">
            <v>14</v>
          </cell>
          <cell r="R30">
            <v>12</v>
          </cell>
          <cell r="S30">
            <v>0.8571428571428571</v>
          </cell>
          <cell r="T30">
            <v>0</v>
          </cell>
          <cell r="U30">
            <v>0</v>
          </cell>
          <cell r="V30">
            <v>0</v>
          </cell>
          <cell r="W30">
            <v>269</v>
          </cell>
          <cell r="X30">
            <v>2</v>
          </cell>
          <cell r="Y30">
            <v>7.4349442379182153E-3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63</v>
          </cell>
          <cell r="AG30">
            <v>25</v>
          </cell>
          <cell r="AH30">
            <v>0.3968253968253968</v>
          </cell>
          <cell r="AI30">
            <v>12</v>
          </cell>
          <cell r="AJ30">
            <v>10</v>
          </cell>
          <cell r="AK30">
            <v>0.83333333333333337</v>
          </cell>
          <cell r="AL30">
            <v>0</v>
          </cell>
          <cell r="AM30">
            <v>0</v>
          </cell>
          <cell r="AN30">
            <v>0</v>
          </cell>
          <cell r="AO30">
            <v>1579</v>
          </cell>
          <cell r="AP30">
            <v>1435</v>
          </cell>
          <cell r="AQ30">
            <v>0.90880303989867006</v>
          </cell>
          <cell r="AR30">
            <v>35</v>
          </cell>
          <cell r="AS30">
            <v>6</v>
          </cell>
          <cell r="AT30">
            <v>0.17142857142857143</v>
          </cell>
          <cell r="AU30">
            <v>4</v>
          </cell>
          <cell r="AV30">
            <v>4</v>
          </cell>
          <cell r="AW30">
            <v>1</v>
          </cell>
          <cell r="AX30">
            <v>283</v>
          </cell>
          <cell r="AY30">
            <v>279</v>
          </cell>
          <cell r="AZ30">
            <v>0.98586572438162545</v>
          </cell>
          <cell r="BA30" t="str">
            <v>1</v>
          </cell>
          <cell r="BB30" t="str">
            <v>5</v>
          </cell>
        </row>
        <row r="31">
          <cell r="A31" t="str">
            <v>350000196</v>
          </cell>
          <cell r="B31">
            <v>185</v>
          </cell>
          <cell r="C31">
            <v>184</v>
          </cell>
          <cell r="D31">
            <v>0.99459459459459465</v>
          </cell>
          <cell r="E31">
            <v>140</v>
          </cell>
          <cell r="F31">
            <v>96</v>
          </cell>
          <cell r="G31">
            <v>0.68571428571428572</v>
          </cell>
          <cell r="H31">
            <v>13</v>
          </cell>
          <cell r="I31">
            <v>2</v>
          </cell>
          <cell r="J31">
            <v>0.15384615384615385</v>
          </cell>
          <cell r="K31">
            <v>268</v>
          </cell>
          <cell r="L31">
            <v>195</v>
          </cell>
          <cell r="M31">
            <v>0.72761194029850751</v>
          </cell>
          <cell r="N31">
            <v>12</v>
          </cell>
          <cell r="O31">
            <v>12</v>
          </cell>
          <cell r="P31">
            <v>1</v>
          </cell>
          <cell r="Q31">
            <v>42</v>
          </cell>
          <cell r="R31">
            <v>4</v>
          </cell>
          <cell r="S31">
            <v>9.5238095238095233E-2</v>
          </cell>
          <cell r="T31">
            <v>32</v>
          </cell>
          <cell r="U31">
            <v>30</v>
          </cell>
          <cell r="V31">
            <v>0.9375</v>
          </cell>
          <cell r="W31">
            <v>185</v>
          </cell>
          <cell r="X31">
            <v>91</v>
          </cell>
          <cell r="Y31">
            <v>0.49189189189189192</v>
          </cell>
          <cell r="Z31">
            <v>271</v>
          </cell>
          <cell r="AA31">
            <v>186</v>
          </cell>
          <cell r="AB31">
            <v>0.68634686346863472</v>
          </cell>
          <cell r="AC31">
            <v>1435</v>
          </cell>
          <cell r="AD31">
            <v>1089</v>
          </cell>
          <cell r="AE31">
            <v>0.75888501742160275</v>
          </cell>
          <cell r="AF31">
            <v>4</v>
          </cell>
          <cell r="AG31">
            <v>4</v>
          </cell>
          <cell r="AH31">
            <v>1</v>
          </cell>
          <cell r="AI31">
            <v>1</v>
          </cell>
          <cell r="AJ31">
            <v>0</v>
          </cell>
          <cell r="AK31">
            <v>0</v>
          </cell>
          <cell r="AL31">
            <v>4</v>
          </cell>
          <cell r="AM31">
            <v>2</v>
          </cell>
          <cell r="AN31">
            <v>0.5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26</v>
          </cell>
          <cell r="AV31">
            <v>25</v>
          </cell>
          <cell r="AW31">
            <v>0.96153846153846156</v>
          </cell>
          <cell r="AX31">
            <v>245</v>
          </cell>
          <cell r="AY31">
            <v>120</v>
          </cell>
          <cell r="AZ31">
            <v>0.48979591836734693</v>
          </cell>
          <cell r="BA31" t="str">
            <v>3</v>
          </cell>
          <cell r="BB31" t="str">
            <v>6</v>
          </cell>
        </row>
        <row r="32">
          <cell r="A32" t="str">
            <v>350002192</v>
          </cell>
          <cell r="B32">
            <v>154</v>
          </cell>
          <cell r="C32">
            <v>151</v>
          </cell>
          <cell r="D32">
            <v>0.98051948051948057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7</v>
          </cell>
          <cell r="O32">
            <v>7</v>
          </cell>
          <cell r="P32">
            <v>1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3105</v>
          </cell>
          <cell r="AD32">
            <v>2216</v>
          </cell>
          <cell r="AE32">
            <v>0.7136876006441224</v>
          </cell>
          <cell r="AF32">
            <v>2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31</v>
          </cell>
          <cell r="AM32">
            <v>1</v>
          </cell>
          <cell r="AN32">
            <v>3.2258064516129031E-2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56</v>
          </cell>
          <cell r="AY32">
            <v>41</v>
          </cell>
          <cell r="AZ32">
            <v>0.7321428571428571</v>
          </cell>
          <cell r="BA32" t="str">
            <v>3</v>
          </cell>
          <cell r="BB32" t="str">
            <v>5</v>
          </cell>
        </row>
        <row r="33">
          <cell r="A33" t="str">
            <v>350002812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120</v>
          </cell>
          <cell r="AG33">
            <v>14</v>
          </cell>
          <cell r="AH33">
            <v>0.11666666666666667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 t="str">
            <v>1</v>
          </cell>
          <cell r="BB33" t="str">
            <v>5</v>
          </cell>
        </row>
        <row r="34">
          <cell r="A34" t="str">
            <v>350005146</v>
          </cell>
          <cell r="B34">
            <v>245</v>
          </cell>
          <cell r="C34">
            <v>242</v>
          </cell>
          <cell r="D34">
            <v>0.98775510204081629</v>
          </cell>
          <cell r="E34">
            <v>524</v>
          </cell>
          <cell r="F34">
            <v>391</v>
          </cell>
          <cell r="G34">
            <v>0.74618320610687028</v>
          </cell>
          <cell r="H34">
            <v>10</v>
          </cell>
          <cell r="I34">
            <v>2</v>
          </cell>
          <cell r="J34">
            <v>0.2</v>
          </cell>
          <cell r="K34">
            <v>177</v>
          </cell>
          <cell r="L34">
            <v>109</v>
          </cell>
          <cell r="M34">
            <v>0.61581920903954801</v>
          </cell>
          <cell r="N34">
            <v>29</v>
          </cell>
          <cell r="O34">
            <v>29</v>
          </cell>
          <cell r="P34">
            <v>1</v>
          </cell>
          <cell r="Q34">
            <v>35</v>
          </cell>
          <cell r="R34">
            <v>7</v>
          </cell>
          <cell r="S34">
            <v>0.2</v>
          </cell>
          <cell r="T34">
            <v>91</v>
          </cell>
          <cell r="U34">
            <v>72</v>
          </cell>
          <cell r="V34">
            <v>0.79120879120879117</v>
          </cell>
          <cell r="W34">
            <v>211</v>
          </cell>
          <cell r="X34">
            <v>125</v>
          </cell>
          <cell r="Y34">
            <v>0.59241706161137442</v>
          </cell>
          <cell r="Z34">
            <v>866</v>
          </cell>
          <cell r="AA34">
            <v>701</v>
          </cell>
          <cell r="AB34">
            <v>0.80946882217090066</v>
          </cell>
          <cell r="AC34">
            <v>3248</v>
          </cell>
          <cell r="AD34">
            <v>2192</v>
          </cell>
          <cell r="AE34">
            <v>0.67487684729064035</v>
          </cell>
          <cell r="AF34">
            <v>2</v>
          </cell>
          <cell r="AG34">
            <v>1</v>
          </cell>
          <cell r="AH34">
            <v>0.5</v>
          </cell>
          <cell r="AI34">
            <v>50</v>
          </cell>
          <cell r="AJ34">
            <v>40</v>
          </cell>
          <cell r="AK34">
            <v>0.8</v>
          </cell>
          <cell r="AL34">
            <v>6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14</v>
          </cell>
          <cell r="AV34">
            <v>13</v>
          </cell>
          <cell r="AW34">
            <v>0.9285714285714286</v>
          </cell>
          <cell r="AX34">
            <v>365</v>
          </cell>
          <cell r="AY34">
            <v>350</v>
          </cell>
          <cell r="AZ34">
            <v>0.95890410958904104</v>
          </cell>
          <cell r="BA34" t="str">
            <v>3</v>
          </cell>
          <cell r="BB34" t="str">
            <v>5</v>
          </cell>
        </row>
        <row r="35">
          <cell r="A35" t="str">
            <v>350005179</v>
          </cell>
          <cell r="B35">
            <v>23</v>
          </cell>
          <cell r="C35">
            <v>18</v>
          </cell>
          <cell r="D35">
            <v>0.78260869565217395</v>
          </cell>
          <cell r="E35">
            <v>115</v>
          </cell>
          <cell r="F35">
            <v>51</v>
          </cell>
          <cell r="G35">
            <v>0.44347826086956521</v>
          </cell>
          <cell r="H35">
            <v>49</v>
          </cell>
          <cell r="I35">
            <v>14</v>
          </cell>
          <cell r="J35">
            <v>0.2857142857142857</v>
          </cell>
          <cell r="K35">
            <v>428</v>
          </cell>
          <cell r="L35">
            <v>294</v>
          </cell>
          <cell r="M35">
            <v>0.68691588785046731</v>
          </cell>
          <cell r="N35">
            <v>28</v>
          </cell>
          <cell r="O35">
            <v>28</v>
          </cell>
          <cell r="P35">
            <v>1</v>
          </cell>
          <cell r="Q35">
            <v>62</v>
          </cell>
          <cell r="R35">
            <v>27</v>
          </cell>
          <cell r="S35">
            <v>0.43548387096774194</v>
          </cell>
          <cell r="T35">
            <v>243</v>
          </cell>
          <cell r="U35">
            <v>191</v>
          </cell>
          <cell r="V35">
            <v>0.78600823045267487</v>
          </cell>
          <cell r="W35">
            <v>151</v>
          </cell>
          <cell r="X35">
            <v>40</v>
          </cell>
          <cell r="Y35">
            <v>0.26490066225165565</v>
          </cell>
          <cell r="Z35">
            <v>95</v>
          </cell>
          <cell r="AA35">
            <v>37</v>
          </cell>
          <cell r="AB35">
            <v>0.38947368421052631</v>
          </cell>
          <cell r="AC35">
            <v>821</v>
          </cell>
          <cell r="AD35">
            <v>622</v>
          </cell>
          <cell r="AE35">
            <v>0.7576126674786845</v>
          </cell>
          <cell r="AF35">
            <v>14</v>
          </cell>
          <cell r="AG35">
            <v>2</v>
          </cell>
          <cell r="AH35">
            <v>0.14285714285714285</v>
          </cell>
          <cell r="AI35">
            <v>50</v>
          </cell>
          <cell r="AJ35">
            <v>38</v>
          </cell>
          <cell r="AK35">
            <v>0.76</v>
          </cell>
          <cell r="AL35">
            <v>6</v>
          </cell>
          <cell r="AM35">
            <v>3</v>
          </cell>
          <cell r="AN35">
            <v>0.5</v>
          </cell>
          <cell r="AO35">
            <v>2427</v>
          </cell>
          <cell r="AP35">
            <v>2095</v>
          </cell>
          <cell r="AQ35">
            <v>0.86320560362587562</v>
          </cell>
          <cell r="AR35">
            <v>29</v>
          </cell>
          <cell r="AS35">
            <v>3</v>
          </cell>
          <cell r="AT35">
            <v>0.10344827586206896</v>
          </cell>
          <cell r="AU35">
            <v>32</v>
          </cell>
          <cell r="AV35">
            <v>32</v>
          </cell>
          <cell r="AW35">
            <v>1</v>
          </cell>
          <cell r="AX35">
            <v>185</v>
          </cell>
          <cell r="AY35">
            <v>101</v>
          </cell>
          <cell r="AZ35">
            <v>0.54594594594594592</v>
          </cell>
          <cell r="BA35" t="str">
            <v>1</v>
          </cell>
          <cell r="BB35" t="str">
            <v>5</v>
          </cell>
        </row>
        <row r="36">
          <cell r="A36" t="str">
            <v>560000044</v>
          </cell>
          <cell r="B36">
            <v>180</v>
          </cell>
          <cell r="C36">
            <v>179</v>
          </cell>
          <cell r="D36">
            <v>0.99444444444444446</v>
          </cell>
          <cell r="E36">
            <v>131</v>
          </cell>
          <cell r="F36">
            <v>95</v>
          </cell>
          <cell r="G36">
            <v>0.72519083969465647</v>
          </cell>
          <cell r="H36">
            <v>18</v>
          </cell>
          <cell r="I36">
            <v>4</v>
          </cell>
          <cell r="J36">
            <v>0.22222222222222221</v>
          </cell>
          <cell r="K36">
            <v>93</v>
          </cell>
          <cell r="L36">
            <v>67</v>
          </cell>
          <cell r="M36">
            <v>0.72043010752688175</v>
          </cell>
          <cell r="N36">
            <v>9</v>
          </cell>
          <cell r="O36">
            <v>9</v>
          </cell>
          <cell r="P36">
            <v>1</v>
          </cell>
          <cell r="Q36">
            <v>14</v>
          </cell>
          <cell r="R36">
            <v>2</v>
          </cell>
          <cell r="S36">
            <v>0.14285714285714285</v>
          </cell>
          <cell r="T36">
            <v>5</v>
          </cell>
          <cell r="U36">
            <v>0</v>
          </cell>
          <cell r="V36">
            <v>0</v>
          </cell>
          <cell r="W36">
            <v>143</v>
          </cell>
          <cell r="X36">
            <v>12</v>
          </cell>
          <cell r="Y36">
            <v>8.3916083916083919E-2</v>
          </cell>
          <cell r="Z36">
            <v>30</v>
          </cell>
          <cell r="AA36">
            <v>7</v>
          </cell>
          <cell r="AB36">
            <v>0.23333333333333334</v>
          </cell>
          <cell r="AC36">
            <v>592</v>
          </cell>
          <cell r="AD36">
            <v>483</v>
          </cell>
          <cell r="AE36">
            <v>0.8158783783783784</v>
          </cell>
          <cell r="AF36">
            <v>3</v>
          </cell>
          <cell r="AG36">
            <v>1</v>
          </cell>
          <cell r="AH36">
            <v>0.33333333333333331</v>
          </cell>
          <cell r="AI36">
            <v>9</v>
          </cell>
          <cell r="AJ36">
            <v>6</v>
          </cell>
          <cell r="AK36">
            <v>0.66666666666666663</v>
          </cell>
          <cell r="AL36">
            <v>0</v>
          </cell>
          <cell r="AM36">
            <v>0</v>
          </cell>
          <cell r="AN36">
            <v>0</v>
          </cell>
          <cell r="AO36">
            <v>93</v>
          </cell>
          <cell r="AP36">
            <v>84</v>
          </cell>
          <cell r="AQ36">
            <v>0.90322580645161288</v>
          </cell>
          <cell r="AR36">
            <v>4</v>
          </cell>
          <cell r="AS36">
            <v>0</v>
          </cell>
          <cell r="AT36">
            <v>0</v>
          </cell>
          <cell r="AU36">
            <v>21</v>
          </cell>
          <cell r="AV36">
            <v>19</v>
          </cell>
          <cell r="AW36">
            <v>0.90476190476190477</v>
          </cell>
          <cell r="AX36">
            <v>65</v>
          </cell>
          <cell r="AY36">
            <v>38</v>
          </cell>
          <cell r="AZ36">
            <v>0.58461538461538465</v>
          </cell>
          <cell r="BA36" t="str">
            <v>1</v>
          </cell>
          <cell r="BB36" t="str">
            <v>4</v>
          </cell>
        </row>
        <row r="37">
          <cell r="A37" t="str">
            <v>560002511</v>
          </cell>
          <cell r="B37">
            <v>342</v>
          </cell>
          <cell r="C37">
            <v>340</v>
          </cell>
          <cell r="D37">
            <v>0.99415204678362568</v>
          </cell>
          <cell r="E37">
            <v>569</v>
          </cell>
          <cell r="F37">
            <v>500</v>
          </cell>
          <cell r="G37">
            <v>0.87873462214411246</v>
          </cell>
          <cell r="H37">
            <v>20</v>
          </cell>
          <cell r="I37">
            <v>7</v>
          </cell>
          <cell r="J37">
            <v>0.35</v>
          </cell>
          <cell r="K37">
            <v>583</v>
          </cell>
          <cell r="L37">
            <v>496</v>
          </cell>
          <cell r="M37">
            <v>0.85077186963979412</v>
          </cell>
          <cell r="N37">
            <v>28</v>
          </cell>
          <cell r="O37">
            <v>27</v>
          </cell>
          <cell r="P37">
            <v>0.9642857142857143</v>
          </cell>
          <cell r="Q37">
            <v>111</v>
          </cell>
          <cell r="R37">
            <v>95</v>
          </cell>
          <cell r="S37">
            <v>0.85585585585585588</v>
          </cell>
          <cell r="T37">
            <v>65</v>
          </cell>
          <cell r="U37">
            <v>15</v>
          </cell>
          <cell r="V37">
            <v>0.23076923076923078</v>
          </cell>
          <cell r="W37">
            <v>143</v>
          </cell>
          <cell r="X37">
            <v>62</v>
          </cell>
          <cell r="Y37">
            <v>0.43356643356643354</v>
          </cell>
          <cell r="Z37">
            <v>180</v>
          </cell>
          <cell r="AA37">
            <v>138</v>
          </cell>
          <cell r="AB37">
            <v>0.76666666666666672</v>
          </cell>
          <cell r="AC37">
            <v>1738</v>
          </cell>
          <cell r="AD37">
            <v>1282</v>
          </cell>
          <cell r="AE37">
            <v>0.73762945914844646</v>
          </cell>
          <cell r="AF37">
            <v>1</v>
          </cell>
          <cell r="AG37">
            <v>1</v>
          </cell>
          <cell r="AH37">
            <v>1</v>
          </cell>
          <cell r="AI37">
            <v>58</v>
          </cell>
          <cell r="AJ37">
            <v>55</v>
          </cell>
          <cell r="AK37">
            <v>0.94827586206896552</v>
          </cell>
          <cell r="AL37">
            <v>2</v>
          </cell>
          <cell r="AM37">
            <v>2</v>
          </cell>
          <cell r="AN37">
            <v>1</v>
          </cell>
          <cell r="AO37">
            <v>104</v>
          </cell>
          <cell r="AP37">
            <v>37</v>
          </cell>
          <cell r="AQ37">
            <v>0.35576923076923078</v>
          </cell>
          <cell r="AR37">
            <v>18</v>
          </cell>
          <cell r="AS37">
            <v>0</v>
          </cell>
          <cell r="AT37">
            <v>0</v>
          </cell>
          <cell r="AU37">
            <v>27</v>
          </cell>
          <cell r="AV37">
            <v>27</v>
          </cell>
          <cell r="AW37">
            <v>1</v>
          </cell>
          <cell r="AX37">
            <v>81</v>
          </cell>
          <cell r="AY37">
            <v>74</v>
          </cell>
          <cell r="AZ37">
            <v>0.9135802469135802</v>
          </cell>
          <cell r="BA37" t="str">
            <v>3</v>
          </cell>
          <cell r="BB37" t="str">
            <v>3</v>
          </cell>
        </row>
        <row r="38">
          <cell r="A38" t="str">
            <v>560002933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29</v>
          </cell>
          <cell r="I38">
            <v>6</v>
          </cell>
          <cell r="J38">
            <v>0.20689655172413793</v>
          </cell>
          <cell r="K38">
            <v>2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89</v>
          </cell>
          <cell r="U38">
            <v>63</v>
          </cell>
          <cell r="V38">
            <v>0.7078651685393258</v>
          </cell>
          <cell r="W38">
            <v>352</v>
          </cell>
          <cell r="X38">
            <v>135</v>
          </cell>
          <cell r="Y38">
            <v>0.38352272727272729</v>
          </cell>
          <cell r="Z38">
            <v>445</v>
          </cell>
          <cell r="AA38">
            <v>303</v>
          </cell>
          <cell r="AB38">
            <v>0.68089887640449442</v>
          </cell>
          <cell r="AC38">
            <v>31</v>
          </cell>
          <cell r="AD38">
            <v>27</v>
          </cell>
          <cell r="AE38">
            <v>0.87096774193548387</v>
          </cell>
          <cell r="AF38">
            <v>4</v>
          </cell>
          <cell r="AG38">
            <v>2</v>
          </cell>
          <cell r="AH38">
            <v>0.5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1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230</v>
          </cell>
          <cell r="AY38">
            <v>216</v>
          </cell>
          <cell r="AZ38">
            <v>0.93913043478260871</v>
          </cell>
          <cell r="BA38" t="str">
            <v>1</v>
          </cell>
          <cell r="BB38" t="str">
            <v>3</v>
          </cell>
        </row>
        <row r="39">
          <cell r="A39" t="str">
            <v>560005746</v>
          </cell>
          <cell r="B39">
            <v>143</v>
          </cell>
          <cell r="C39">
            <v>143</v>
          </cell>
          <cell r="D39">
            <v>1</v>
          </cell>
          <cell r="E39">
            <v>55</v>
          </cell>
          <cell r="F39">
            <v>45</v>
          </cell>
          <cell r="G39">
            <v>0.81818181818181823</v>
          </cell>
          <cell r="H39">
            <v>13</v>
          </cell>
          <cell r="I39">
            <v>3</v>
          </cell>
          <cell r="J39">
            <v>0.23076923076923078</v>
          </cell>
          <cell r="K39">
            <v>20</v>
          </cell>
          <cell r="L39">
            <v>17</v>
          </cell>
          <cell r="M39">
            <v>0.85</v>
          </cell>
          <cell r="N39">
            <v>44</v>
          </cell>
          <cell r="O39">
            <v>30</v>
          </cell>
          <cell r="P39">
            <v>0.68181818181818177</v>
          </cell>
          <cell r="Q39">
            <v>5</v>
          </cell>
          <cell r="R39">
            <v>4</v>
          </cell>
          <cell r="S39">
            <v>0.8</v>
          </cell>
          <cell r="T39">
            <v>0</v>
          </cell>
          <cell r="U39">
            <v>0</v>
          </cell>
          <cell r="V39">
            <v>0</v>
          </cell>
          <cell r="W39">
            <v>61</v>
          </cell>
          <cell r="X39">
            <v>10</v>
          </cell>
          <cell r="Y39">
            <v>0.16393442622950818</v>
          </cell>
          <cell r="Z39">
            <v>96</v>
          </cell>
          <cell r="AA39">
            <v>68</v>
          </cell>
          <cell r="AB39">
            <v>0.70833333333333337</v>
          </cell>
          <cell r="AC39">
            <v>995</v>
          </cell>
          <cell r="AD39">
            <v>538</v>
          </cell>
          <cell r="AE39">
            <v>0.54070351758793966</v>
          </cell>
          <cell r="AF39">
            <v>64</v>
          </cell>
          <cell r="AG39">
            <v>20</v>
          </cell>
          <cell r="AH39">
            <v>0.3125</v>
          </cell>
          <cell r="AI39">
            <v>8</v>
          </cell>
          <cell r="AJ39">
            <v>7</v>
          </cell>
          <cell r="AK39">
            <v>0.875</v>
          </cell>
          <cell r="AL39">
            <v>11</v>
          </cell>
          <cell r="AM39">
            <v>0</v>
          </cell>
          <cell r="AN39">
            <v>0</v>
          </cell>
          <cell r="AO39">
            <v>1038</v>
          </cell>
          <cell r="AP39">
            <v>930</v>
          </cell>
          <cell r="AQ39">
            <v>0.89595375722543358</v>
          </cell>
          <cell r="AR39">
            <v>27</v>
          </cell>
          <cell r="AS39">
            <v>7</v>
          </cell>
          <cell r="AT39">
            <v>0.25925925925925924</v>
          </cell>
          <cell r="AU39">
            <v>29</v>
          </cell>
          <cell r="AV39">
            <v>28</v>
          </cell>
          <cell r="AW39">
            <v>0.96551724137931039</v>
          </cell>
          <cell r="AX39">
            <v>154</v>
          </cell>
          <cell r="AY39">
            <v>73</v>
          </cell>
          <cell r="AZ39">
            <v>0.47402597402597402</v>
          </cell>
          <cell r="BA39" t="str">
            <v>1</v>
          </cell>
          <cell r="BB39" t="str">
            <v>3</v>
          </cell>
        </row>
        <row r="40">
          <cell r="A40" t="str">
            <v>560007510</v>
          </cell>
          <cell r="B40">
            <v>46</v>
          </cell>
          <cell r="C40">
            <v>46</v>
          </cell>
          <cell r="D40">
            <v>1</v>
          </cell>
          <cell r="E40">
            <v>225</v>
          </cell>
          <cell r="F40">
            <v>212</v>
          </cell>
          <cell r="G40">
            <v>0.94222222222222218</v>
          </cell>
          <cell r="H40">
            <v>5</v>
          </cell>
          <cell r="I40">
            <v>0</v>
          </cell>
          <cell r="J40">
            <v>0</v>
          </cell>
          <cell r="K40">
            <v>108</v>
          </cell>
          <cell r="L40">
            <v>92</v>
          </cell>
          <cell r="M40">
            <v>0.85185185185185186</v>
          </cell>
          <cell r="N40">
            <v>27</v>
          </cell>
          <cell r="O40">
            <v>26</v>
          </cell>
          <cell r="P40">
            <v>0.96296296296296291</v>
          </cell>
          <cell r="Q40">
            <v>7</v>
          </cell>
          <cell r="R40">
            <v>4</v>
          </cell>
          <cell r="S40">
            <v>0.5714285714285714</v>
          </cell>
          <cell r="T40">
            <v>41</v>
          </cell>
          <cell r="U40">
            <v>27</v>
          </cell>
          <cell r="V40">
            <v>0.65853658536585369</v>
          </cell>
          <cell r="W40">
            <v>159</v>
          </cell>
          <cell r="X40">
            <v>7</v>
          </cell>
          <cell r="Y40">
            <v>4.40251572327044E-2</v>
          </cell>
          <cell r="Z40">
            <v>127</v>
          </cell>
          <cell r="AA40">
            <v>89</v>
          </cell>
          <cell r="AB40">
            <v>0.70078740157480313</v>
          </cell>
          <cell r="AC40">
            <v>1356</v>
          </cell>
          <cell r="AD40">
            <v>761</v>
          </cell>
          <cell r="AE40">
            <v>0.5612094395280236</v>
          </cell>
          <cell r="AF40">
            <v>7</v>
          </cell>
          <cell r="AG40">
            <v>7</v>
          </cell>
          <cell r="AH40">
            <v>1</v>
          </cell>
          <cell r="AI40">
            <v>1</v>
          </cell>
          <cell r="AJ40">
            <v>0</v>
          </cell>
          <cell r="AK40">
            <v>0</v>
          </cell>
          <cell r="AL40">
            <v>31</v>
          </cell>
          <cell r="AM40">
            <v>29</v>
          </cell>
          <cell r="AN40">
            <v>0.93548387096774188</v>
          </cell>
          <cell r="AO40">
            <v>74</v>
          </cell>
          <cell r="AP40">
            <v>70</v>
          </cell>
          <cell r="AQ40">
            <v>0.94594594594594594</v>
          </cell>
          <cell r="AR40">
            <v>8</v>
          </cell>
          <cell r="AS40">
            <v>0</v>
          </cell>
          <cell r="AT40">
            <v>0</v>
          </cell>
          <cell r="AU40">
            <v>3</v>
          </cell>
          <cell r="AV40">
            <v>3</v>
          </cell>
          <cell r="AW40">
            <v>1</v>
          </cell>
          <cell r="AX40">
            <v>141</v>
          </cell>
          <cell r="AY40">
            <v>135</v>
          </cell>
          <cell r="AZ40">
            <v>0.95744680851063835</v>
          </cell>
          <cell r="BA40" t="str">
            <v>3</v>
          </cell>
          <cell r="BB40" t="str">
            <v>8</v>
          </cell>
        </row>
        <row r="41">
          <cell r="A41" t="str">
            <v>560008799</v>
          </cell>
          <cell r="B41">
            <v>408</v>
          </cell>
          <cell r="C41">
            <v>408</v>
          </cell>
          <cell r="D41">
            <v>1</v>
          </cell>
          <cell r="E41">
            <v>594</v>
          </cell>
          <cell r="F41">
            <v>334</v>
          </cell>
          <cell r="G41">
            <v>0.56228956228956228</v>
          </cell>
          <cell r="H41">
            <v>41</v>
          </cell>
          <cell r="I41">
            <v>18</v>
          </cell>
          <cell r="J41">
            <v>0.43902439024390244</v>
          </cell>
          <cell r="K41">
            <v>209</v>
          </cell>
          <cell r="L41">
            <v>182</v>
          </cell>
          <cell r="M41">
            <v>0.87081339712918659</v>
          </cell>
          <cell r="N41">
            <v>21</v>
          </cell>
          <cell r="O41">
            <v>20</v>
          </cell>
          <cell r="P41">
            <v>0.95238095238095233</v>
          </cell>
          <cell r="Q41">
            <v>47</v>
          </cell>
          <cell r="R41">
            <v>33</v>
          </cell>
          <cell r="S41">
            <v>0.7021276595744681</v>
          </cell>
          <cell r="T41">
            <v>107</v>
          </cell>
          <cell r="U41">
            <v>54</v>
          </cell>
          <cell r="V41">
            <v>0.50467289719626163</v>
          </cell>
          <cell r="W41">
            <v>302</v>
          </cell>
          <cell r="X41">
            <v>58</v>
          </cell>
          <cell r="Y41">
            <v>0.19205298013245034</v>
          </cell>
          <cell r="Z41">
            <v>638</v>
          </cell>
          <cell r="AA41">
            <v>371</v>
          </cell>
          <cell r="AB41">
            <v>0.58150470219435735</v>
          </cell>
          <cell r="AC41">
            <v>3512</v>
          </cell>
          <cell r="AD41">
            <v>2291</v>
          </cell>
          <cell r="AE41">
            <v>0.65233485193621865</v>
          </cell>
          <cell r="AF41">
            <v>32</v>
          </cell>
          <cell r="AG41">
            <v>10</v>
          </cell>
          <cell r="AH41">
            <v>0.3125</v>
          </cell>
          <cell r="AI41">
            <v>6</v>
          </cell>
          <cell r="AJ41">
            <v>4</v>
          </cell>
          <cell r="AK41">
            <v>0.66666666666666663</v>
          </cell>
          <cell r="AL41">
            <v>10</v>
          </cell>
          <cell r="AM41">
            <v>1</v>
          </cell>
          <cell r="AN41">
            <v>0.1</v>
          </cell>
          <cell r="AO41">
            <v>309</v>
          </cell>
          <cell r="AP41">
            <v>189</v>
          </cell>
          <cell r="AQ41">
            <v>0.61165048543689315</v>
          </cell>
          <cell r="AR41">
            <v>18</v>
          </cell>
          <cell r="AS41">
            <v>0</v>
          </cell>
          <cell r="AT41">
            <v>0</v>
          </cell>
          <cell r="AU41">
            <v>15</v>
          </cell>
          <cell r="AV41">
            <v>13</v>
          </cell>
          <cell r="AW41">
            <v>0.8666666666666667</v>
          </cell>
          <cell r="AX41">
            <v>962</v>
          </cell>
          <cell r="AY41">
            <v>738</v>
          </cell>
          <cell r="AZ41">
            <v>0.76715176715176714</v>
          </cell>
          <cell r="BA41" t="str">
            <v>3</v>
          </cell>
          <cell r="BB41" t="str">
            <v>4</v>
          </cell>
        </row>
        <row r="42">
          <cell r="A42" t="str">
            <v>560014748</v>
          </cell>
          <cell r="B42">
            <v>128</v>
          </cell>
          <cell r="C42">
            <v>127</v>
          </cell>
          <cell r="D42">
            <v>0.9921875</v>
          </cell>
          <cell r="E42">
            <v>23</v>
          </cell>
          <cell r="F42">
            <v>9</v>
          </cell>
          <cell r="G42">
            <v>0.39130434782608697</v>
          </cell>
          <cell r="H42">
            <v>10</v>
          </cell>
          <cell r="I42">
            <v>6</v>
          </cell>
          <cell r="J42">
            <v>0.6</v>
          </cell>
          <cell r="K42">
            <v>64</v>
          </cell>
          <cell r="L42">
            <v>54</v>
          </cell>
          <cell r="M42">
            <v>0.84375</v>
          </cell>
          <cell r="N42">
            <v>0</v>
          </cell>
          <cell r="O42">
            <v>0</v>
          </cell>
          <cell r="P42">
            <v>0</v>
          </cell>
          <cell r="Q42">
            <v>1</v>
          </cell>
          <cell r="R42">
            <v>0</v>
          </cell>
          <cell r="S42">
            <v>0</v>
          </cell>
          <cell r="T42">
            <v>16</v>
          </cell>
          <cell r="U42">
            <v>3</v>
          </cell>
          <cell r="V42">
            <v>0.1875</v>
          </cell>
          <cell r="W42">
            <v>77</v>
          </cell>
          <cell r="X42">
            <v>9</v>
          </cell>
          <cell r="Y42">
            <v>0.11688311688311688</v>
          </cell>
          <cell r="Z42">
            <v>86</v>
          </cell>
          <cell r="AA42">
            <v>1</v>
          </cell>
          <cell r="AB42">
            <v>1.1627906976744186E-2</v>
          </cell>
          <cell r="AC42">
            <v>0</v>
          </cell>
          <cell r="AD42">
            <v>0</v>
          </cell>
          <cell r="AE42">
            <v>0</v>
          </cell>
          <cell r="AF42">
            <v>3</v>
          </cell>
          <cell r="AG42">
            <v>1</v>
          </cell>
          <cell r="AH42">
            <v>0.33333333333333331</v>
          </cell>
          <cell r="AI42">
            <v>14</v>
          </cell>
          <cell r="AJ42">
            <v>10</v>
          </cell>
          <cell r="AK42">
            <v>0.7142857142857143</v>
          </cell>
          <cell r="AL42">
            <v>0</v>
          </cell>
          <cell r="AM42">
            <v>0</v>
          </cell>
          <cell r="AN42">
            <v>0</v>
          </cell>
          <cell r="AO42">
            <v>193</v>
          </cell>
          <cell r="AP42">
            <v>162</v>
          </cell>
          <cell r="AQ42">
            <v>0.8393782383419689</v>
          </cell>
          <cell r="AR42">
            <v>7</v>
          </cell>
          <cell r="AS42">
            <v>0</v>
          </cell>
          <cell r="AT42">
            <v>0</v>
          </cell>
          <cell r="AU42">
            <v>6</v>
          </cell>
          <cell r="AV42">
            <v>5</v>
          </cell>
          <cell r="AW42">
            <v>0.83333333333333337</v>
          </cell>
          <cell r="AX42">
            <v>303</v>
          </cell>
          <cell r="AY42">
            <v>284</v>
          </cell>
          <cell r="AZ42">
            <v>0.93729372937293731</v>
          </cell>
          <cell r="BA42" t="str">
            <v>1</v>
          </cell>
          <cell r="BB42" t="str">
            <v>8</v>
          </cell>
        </row>
        <row r="43">
          <cell r="A43" t="str">
            <v>560023210</v>
          </cell>
          <cell r="B43">
            <v>145</v>
          </cell>
          <cell r="C43">
            <v>144</v>
          </cell>
          <cell r="D43">
            <v>0.99310344827586206</v>
          </cell>
          <cell r="E43">
            <v>200</v>
          </cell>
          <cell r="F43">
            <v>147</v>
          </cell>
          <cell r="G43">
            <v>0.73499999999999999</v>
          </cell>
          <cell r="H43">
            <v>47</v>
          </cell>
          <cell r="I43">
            <v>10</v>
          </cell>
          <cell r="J43">
            <v>0.21276595744680851</v>
          </cell>
          <cell r="K43">
            <v>139</v>
          </cell>
          <cell r="L43">
            <v>95</v>
          </cell>
          <cell r="M43">
            <v>0.68345323741007191</v>
          </cell>
          <cell r="N43">
            <v>6</v>
          </cell>
          <cell r="O43">
            <v>5</v>
          </cell>
          <cell r="P43">
            <v>0.83333333333333337</v>
          </cell>
          <cell r="Q43">
            <v>22</v>
          </cell>
          <cell r="R43">
            <v>19</v>
          </cell>
          <cell r="S43">
            <v>0.86363636363636365</v>
          </cell>
          <cell r="T43">
            <v>41</v>
          </cell>
          <cell r="U43">
            <v>23</v>
          </cell>
          <cell r="V43">
            <v>0.56097560975609762</v>
          </cell>
          <cell r="W43">
            <v>341</v>
          </cell>
          <cell r="X43">
            <v>159</v>
          </cell>
          <cell r="Y43">
            <v>0.4662756598240469</v>
          </cell>
          <cell r="Z43">
            <v>126</v>
          </cell>
          <cell r="AA43">
            <v>73</v>
          </cell>
          <cell r="AB43">
            <v>0.57936507936507942</v>
          </cell>
          <cell r="AC43">
            <v>741</v>
          </cell>
          <cell r="AD43">
            <v>498</v>
          </cell>
          <cell r="AE43">
            <v>0.67206477732793524</v>
          </cell>
          <cell r="AF43">
            <v>30</v>
          </cell>
          <cell r="AG43">
            <v>24</v>
          </cell>
          <cell r="AH43">
            <v>0.8</v>
          </cell>
          <cell r="AI43">
            <v>13</v>
          </cell>
          <cell r="AJ43">
            <v>11</v>
          </cell>
          <cell r="AK43">
            <v>0.84615384615384615</v>
          </cell>
          <cell r="AL43">
            <v>0</v>
          </cell>
          <cell r="AM43">
            <v>0</v>
          </cell>
          <cell r="AN43">
            <v>0</v>
          </cell>
          <cell r="AO43">
            <v>664</v>
          </cell>
          <cell r="AP43">
            <v>543</v>
          </cell>
          <cell r="AQ43">
            <v>0.81777108433734935</v>
          </cell>
          <cell r="AR43">
            <v>12</v>
          </cell>
          <cell r="AS43">
            <v>9</v>
          </cell>
          <cell r="AT43">
            <v>0.75</v>
          </cell>
          <cell r="AU43">
            <v>46</v>
          </cell>
          <cell r="AV43">
            <v>42</v>
          </cell>
          <cell r="AW43">
            <v>0.91304347826086951</v>
          </cell>
          <cell r="AX43">
            <v>51</v>
          </cell>
          <cell r="AY43">
            <v>4</v>
          </cell>
          <cell r="AZ43">
            <v>7.8431372549019607E-2</v>
          </cell>
          <cell r="BA43" t="str">
            <v>1</v>
          </cell>
          <cell r="BB43" t="str">
            <v>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FZL37"/>
  <sheetViews>
    <sheetView zoomScaleNormal="100" zoomScaleSheetLayoutView="115" workbookViewId="0">
      <selection activeCell="G17" sqref="G17:G18"/>
    </sheetView>
  </sheetViews>
  <sheetFormatPr baseColWidth="10" defaultRowHeight="15" x14ac:dyDescent="0.25"/>
  <cols>
    <col min="2" max="2" width="14.7109375" customWidth="1"/>
  </cols>
  <sheetData>
    <row r="1" spans="1:4744" x14ac:dyDescent="0.25">
      <c r="A1" t="e">
        <f>#REF!</f>
        <v>#REF!</v>
      </c>
      <c r="B1" t="e">
        <f>#REF!</f>
        <v>#REF!</v>
      </c>
      <c r="C1" t="e">
        <f>#REF!</f>
        <v>#REF!</v>
      </c>
      <c r="D1" t="e">
        <f>#REF!</f>
        <v>#REF!</v>
      </c>
      <c r="E1" t="e">
        <f>#REF!</f>
        <v>#REF!</v>
      </c>
      <c r="F1" t="e">
        <f>#REF!</f>
        <v>#REF!</v>
      </c>
      <c r="G1" t="e">
        <f>#REF!</f>
        <v>#REF!</v>
      </c>
      <c r="H1" t="e">
        <f>#REF!</f>
        <v>#REF!</v>
      </c>
      <c r="I1" t="e">
        <f>#REF!</f>
        <v>#REF!</v>
      </c>
      <c r="J1" t="e">
        <f>#REF!</f>
        <v>#REF!</v>
      </c>
      <c r="K1" t="e">
        <f>#REF!</f>
        <v>#REF!</v>
      </c>
      <c r="L1" t="e">
        <f>#REF!</f>
        <v>#REF!</v>
      </c>
      <c r="M1" t="e">
        <f>#REF!</f>
        <v>#REF!</v>
      </c>
      <c r="N1" t="e">
        <f>#REF!</f>
        <v>#REF!</v>
      </c>
      <c r="O1" t="e">
        <f>#REF!</f>
        <v>#REF!</v>
      </c>
      <c r="P1" t="e">
        <f>#REF!</f>
        <v>#REF!</v>
      </c>
      <c r="Q1" t="e">
        <f>#REF!</f>
        <v>#REF!</v>
      </c>
      <c r="R1" t="e">
        <f>#REF!</f>
        <v>#REF!</v>
      </c>
      <c r="S1" t="e">
        <f>#REF!</f>
        <v>#REF!</v>
      </c>
      <c r="T1" t="e">
        <f>#REF!</f>
        <v>#REF!</v>
      </c>
      <c r="U1" t="e">
        <f>#REF!</f>
        <v>#REF!</v>
      </c>
      <c r="V1" t="e">
        <f>#REF!</f>
        <v>#REF!</v>
      </c>
      <c r="W1" t="e">
        <f>#REF!</f>
        <v>#REF!</v>
      </c>
      <c r="X1" t="e">
        <f>#REF!</f>
        <v>#REF!</v>
      </c>
      <c r="Y1" t="e">
        <f>#REF!</f>
        <v>#REF!</v>
      </c>
      <c r="Z1" t="e">
        <f>#REF!</f>
        <v>#REF!</v>
      </c>
      <c r="AA1" t="e">
        <f>#REF!</f>
        <v>#REF!</v>
      </c>
      <c r="AB1" t="e">
        <f>#REF!</f>
        <v>#REF!</v>
      </c>
      <c r="AC1" t="e">
        <f>#REF!</f>
        <v>#REF!</v>
      </c>
      <c r="AD1" t="e">
        <f>#REF!</f>
        <v>#REF!</v>
      </c>
      <c r="AE1" t="e">
        <f>#REF!</f>
        <v>#REF!</v>
      </c>
      <c r="AF1" t="e">
        <f>#REF!</f>
        <v>#REF!</v>
      </c>
      <c r="AG1" t="e">
        <f>#REF!</f>
        <v>#REF!</v>
      </c>
      <c r="AH1" t="e">
        <f>#REF!</f>
        <v>#REF!</v>
      </c>
      <c r="AI1" t="e">
        <f>#REF!</f>
        <v>#REF!</v>
      </c>
      <c r="AJ1" t="e">
        <f>#REF!</f>
        <v>#REF!</v>
      </c>
      <c r="AK1" t="e">
        <f>#REF!</f>
        <v>#REF!</v>
      </c>
      <c r="AL1" t="e">
        <f>#REF!</f>
        <v>#REF!</v>
      </c>
      <c r="AM1" t="e">
        <f>#REF!</f>
        <v>#REF!</v>
      </c>
      <c r="AN1" t="e">
        <f>#REF!</f>
        <v>#REF!</v>
      </c>
      <c r="AO1" t="e">
        <f>#REF!</f>
        <v>#REF!</v>
      </c>
      <c r="AP1" t="e">
        <f>#REF!</f>
        <v>#REF!</v>
      </c>
      <c r="AQ1" t="e">
        <f>#REF!</f>
        <v>#REF!</v>
      </c>
      <c r="AR1" t="e">
        <f>#REF!</f>
        <v>#REF!</v>
      </c>
      <c r="AS1" t="e">
        <f>#REF!</f>
        <v>#REF!</v>
      </c>
      <c r="AT1" t="e">
        <f>#REF!</f>
        <v>#REF!</v>
      </c>
      <c r="AU1" t="e">
        <f>#REF!</f>
        <v>#REF!</v>
      </c>
      <c r="AV1" t="e">
        <f>#REF!</f>
        <v>#REF!</v>
      </c>
      <c r="AW1" t="e">
        <f>#REF!</f>
        <v>#REF!</v>
      </c>
      <c r="AX1" t="e">
        <f>#REF!</f>
        <v>#REF!</v>
      </c>
      <c r="AY1" t="e">
        <f>#REF!</f>
        <v>#REF!</v>
      </c>
      <c r="AZ1" t="e">
        <f>#REF!</f>
        <v>#REF!</v>
      </c>
      <c r="BA1" t="e">
        <f>#REF!</f>
        <v>#REF!</v>
      </c>
      <c r="BB1" t="e">
        <f>#REF!</f>
        <v>#REF!</v>
      </c>
      <c r="BC1" t="e">
        <f>#REF!</f>
        <v>#REF!</v>
      </c>
      <c r="BD1" t="e">
        <f>#REF!</f>
        <v>#REF!</v>
      </c>
      <c r="BE1" t="e">
        <f>#REF!</f>
        <v>#REF!</v>
      </c>
      <c r="BF1" t="e">
        <f>#REF!</f>
        <v>#REF!</v>
      </c>
      <c r="BG1" t="e">
        <f>#REF!</f>
        <v>#REF!</v>
      </c>
      <c r="BH1" t="e">
        <f>#REF!</f>
        <v>#REF!</v>
      </c>
      <c r="BI1" t="e">
        <f>#REF!</f>
        <v>#REF!</v>
      </c>
      <c r="BJ1" t="e">
        <f>#REF!</f>
        <v>#REF!</v>
      </c>
      <c r="BK1" t="e">
        <f>#REF!</f>
        <v>#REF!</v>
      </c>
      <c r="BL1" t="e">
        <f>#REF!</f>
        <v>#REF!</v>
      </c>
      <c r="BM1" t="e">
        <f>#REF!</f>
        <v>#REF!</v>
      </c>
      <c r="BN1" t="e">
        <f>#REF!</f>
        <v>#REF!</v>
      </c>
      <c r="BO1" t="e">
        <f>#REF!</f>
        <v>#REF!</v>
      </c>
      <c r="BP1" t="e">
        <f>#REF!</f>
        <v>#REF!</v>
      </c>
      <c r="BQ1" t="e">
        <f>#REF!</f>
        <v>#REF!</v>
      </c>
      <c r="BR1" t="e">
        <f>#REF!</f>
        <v>#REF!</v>
      </c>
      <c r="BS1" t="e">
        <f>#REF!</f>
        <v>#REF!</v>
      </c>
      <c r="BT1" t="e">
        <f>#REF!</f>
        <v>#REF!</v>
      </c>
      <c r="BU1" t="e">
        <f>#REF!</f>
        <v>#REF!</v>
      </c>
      <c r="BV1" t="e">
        <f>#REF!</f>
        <v>#REF!</v>
      </c>
      <c r="BW1" t="e">
        <f>#REF!</f>
        <v>#REF!</v>
      </c>
      <c r="BX1" t="e">
        <f>#REF!</f>
        <v>#REF!</v>
      </c>
      <c r="BY1" t="e">
        <f>#REF!</f>
        <v>#REF!</v>
      </c>
      <c r="BZ1" t="e">
        <f>#REF!</f>
        <v>#REF!</v>
      </c>
      <c r="CA1" t="e">
        <f>#REF!</f>
        <v>#REF!</v>
      </c>
      <c r="CB1" t="e">
        <f>#REF!</f>
        <v>#REF!</v>
      </c>
      <c r="CC1" t="e">
        <f>#REF!</f>
        <v>#REF!</v>
      </c>
      <c r="CD1" t="e">
        <f>#REF!</f>
        <v>#REF!</v>
      </c>
      <c r="CE1" t="e">
        <f>#REF!</f>
        <v>#REF!</v>
      </c>
      <c r="CF1" t="e">
        <f>#REF!</f>
        <v>#REF!</v>
      </c>
      <c r="CG1" t="e">
        <f>#REF!</f>
        <v>#REF!</v>
      </c>
      <c r="CH1" t="e">
        <f>#REF!</f>
        <v>#REF!</v>
      </c>
      <c r="CI1" t="e">
        <f>#REF!</f>
        <v>#REF!</v>
      </c>
      <c r="CJ1" t="e">
        <f>#REF!</f>
        <v>#REF!</v>
      </c>
      <c r="CK1" t="e">
        <f>#REF!</f>
        <v>#REF!</v>
      </c>
      <c r="CL1" t="e">
        <f>#REF!</f>
        <v>#REF!</v>
      </c>
      <c r="CM1" t="e">
        <f>#REF!</f>
        <v>#REF!</v>
      </c>
      <c r="CN1" t="e">
        <f>#REF!</f>
        <v>#REF!</v>
      </c>
      <c r="CO1" t="e">
        <f>#REF!</f>
        <v>#REF!</v>
      </c>
      <c r="CP1" t="e">
        <f>#REF!</f>
        <v>#REF!</v>
      </c>
      <c r="CQ1" t="e">
        <f>#REF!</f>
        <v>#REF!</v>
      </c>
      <c r="CR1" t="e">
        <f>#REF!</f>
        <v>#REF!</v>
      </c>
      <c r="CS1" t="e">
        <f>#REF!</f>
        <v>#REF!</v>
      </c>
      <c r="CT1" t="e">
        <f>#REF!</f>
        <v>#REF!</v>
      </c>
      <c r="CU1" t="e">
        <f>#REF!</f>
        <v>#REF!</v>
      </c>
      <c r="CV1" t="e">
        <f>#REF!</f>
        <v>#REF!</v>
      </c>
      <c r="CW1" t="e">
        <f>#REF!</f>
        <v>#REF!</v>
      </c>
      <c r="CX1" t="e">
        <f>#REF!</f>
        <v>#REF!</v>
      </c>
      <c r="CY1" t="e">
        <f>#REF!</f>
        <v>#REF!</v>
      </c>
      <c r="CZ1" t="e">
        <f>#REF!</f>
        <v>#REF!</v>
      </c>
      <c r="DA1" t="e">
        <f>#REF!</f>
        <v>#REF!</v>
      </c>
      <c r="DB1" t="e">
        <f>#REF!</f>
        <v>#REF!</v>
      </c>
      <c r="DC1" t="e">
        <f>#REF!</f>
        <v>#REF!</v>
      </c>
      <c r="DD1" t="e">
        <f>#REF!</f>
        <v>#REF!</v>
      </c>
      <c r="DE1" t="e">
        <f>#REF!</f>
        <v>#REF!</v>
      </c>
      <c r="DF1" t="e">
        <f>#REF!</f>
        <v>#REF!</v>
      </c>
      <c r="DG1" t="e">
        <f>#REF!</f>
        <v>#REF!</v>
      </c>
      <c r="DH1" t="e">
        <f>#REF!</f>
        <v>#REF!</v>
      </c>
      <c r="DI1" t="e">
        <f>#REF!</f>
        <v>#REF!</v>
      </c>
      <c r="DJ1" t="e">
        <f>#REF!</f>
        <v>#REF!</v>
      </c>
      <c r="DK1" t="e">
        <f>#REF!</f>
        <v>#REF!</v>
      </c>
      <c r="DL1" t="e">
        <f>#REF!</f>
        <v>#REF!</v>
      </c>
      <c r="DM1" t="e">
        <f>#REF!</f>
        <v>#REF!</v>
      </c>
      <c r="DN1" t="e">
        <f>#REF!</f>
        <v>#REF!</v>
      </c>
      <c r="DO1" t="e">
        <f>#REF!</f>
        <v>#REF!</v>
      </c>
      <c r="DP1" t="e">
        <f>#REF!</f>
        <v>#REF!</v>
      </c>
      <c r="DQ1" t="e">
        <f>#REF!</f>
        <v>#REF!</v>
      </c>
      <c r="DR1" t="e">
        <f>#REF!</f>
        <v>#REF!</v>
      </c>
      <c r="DS1" t="e">
        <f>#REF!</f>
        <v>#REF!</v>
      </c>
      <c r="DT1" t="e">
        <f>#REF!</f>
        <v>#REF!</v>
      </c>
      <c r="DU1" t="e">
        <f>#REF!</f>
        <v>#REF!</v>
      </c>
      <c r="DV1" t="e">
        <f>#REF!</f>
        <v>#REF!</v>
      </c>
      <c r="DW1" t="e">
        <f>#REF!</f>
        <v>#REF!</v>
      </c>
      <c r="DX1" t="e">
        <f>#REF!</f>
        <v>#REF!</v>
      </c>
      <c r="DY1" t="e">
        <f>#REF!</f>
        <v>#REF!</v>
      </c>
      <c r="DZ1" t="e">
        <f>#REF!</f>
        <v>#REF!</v>
      </c>
      <c r="EA1" t="e">
        <f>#REF!</f>
        <v>#REF!</v>
      </c>
      <c r="EB1" t="e">
        <f>#REF!</f>
        <v>#REF!</v>
      </c>
      <c r="EC1" t="e">
        <f>#REF!</f>
        <v>#REF!</v>
      </c>
      <c r="ED1" t="e">
        <f>#REF!</f>
        <v>#REF!</v>
      </c>
      <c r="EE1" t="e">
        <f>#REF!</f>
        <v>#REF!</v>
      </c>
      <c r="EF1" t="e">
        <f>#REF!</f>
        <v>#REF!</v>
      </c>
      <c r="EG1" t="e">
        <f>#REF!</f>
        <v>#REF!</v>
      </c>
      <c r="EH1" t="e">
        <f>#REF!</f>
        <v>#REF!</v>
      </c>
      <c r="EI1" t="e">
        <f>#REF!</f>
        <v>#REF!</v>
      </c>
      <c r="EJ1" t="e">
        <f>#REF!</f>
        <v>#REF!</v>
      </c>
      <c r="EK1" t="e">
        <f>#REF!</f>
        <v>#REF!</v>
      </c>
      <c r="EL1" t="e">
        <f>#REF!</f>
        <v>#REF!</v>
      </c>
      <c r="EM1" t="e">
        <f>#REF!</f>
        <v>#REF!</v>
      </c>
      <c r="EN1" t="e">
        <f>#REF!</f>
        <v>#REF!</v>
      </c>
      <c r="EO1" t="e">
        <f>#REF!</f>
        <v>#REF!</v>
      </c>
      <c r="EP1" t="e">
        <f>#REF!</f>
        <v>#REF!</v>
      </c>
      <c r="EQ1" t="e">
        <f>#REF!</f>
        <v>#REF!</v>
      </c>
      <c r="ER1" t="e">
        <f>#REF!</f>
        <v>#REF!</v>
      </c>
      <c r="ES1" t="e">
        <f>#REF!</f>
        <v>#REF!</v>
      </c>
      <c r="ET1" t="e">
        <f>#REF!</f>
        <v>#REF!</v>
      </c>
      <c r="EU1" t="e">
        <f>#REF!</f>
        <v>#REF!</v>
      </c>
      <c r="EV1" t="e">
        <f>#REF!</f>
        <v>#REF!</v>
      </c>
      <c r="EW1" t="e">
        <f>#REF!</f>
        <v>#REF!</v>
      </c>
      <c r="EX1" t="e">
        <f>#REF!</f>
        <v>#REF!</v>
      </c>
      <c r="EY1" t="e">
        <f>#REF!</f>
        <v>#REF!</v>
      </c>
      <c r="EZ1" t="e">
        <f>#REF!</f>
        <v>#REF!</v>
      </c>
      <c r="FA1" t="e">
        <f>#REF!</f>
        <v>#REF!</v>
      </c>
      <c r="FB1" t="e">
        <f>#REF!</f>
        <v>#REF!</v>
      </c>
      <c r="FC1" t="e">
        <f>#REF!</f>
        <v>#REF!</v>
      </c>
      <c r="FD1" t="e">
        <f>#REF!</f>
        <v>#REF!</v>
      </c>
      <c r="FE1" t="e">
        <f>#REF!</f>
        <v>#REF!</v>
      </c>
      <c r="FF1" t="e">
        <f>#REF!</f>
        <v>#REF!</v>
      </c>
      <c r="FG1" t="e">
        <f>#REF!</f>
        <v>#REF!</v>
      </c>
      <c r="FH1" t="e">
        <f>#REF!</f>
        <v>#REF!</v>
      </c>
      <c r="FI1" t="e">
        <f>#REF!</f>
        <v>#REF!</v>
      </c>
      <c r="FJ1" t="e">
        <f>#REF!</f>
        <v>#REF!</v>
      </c>
      <c r="FK1" t="e">
        <f>#REF!</f>
        <v>#REF!</v>
      </c>
      <c r="FL1" t="e">
        <f>#REF!</f>
        <v>#REF!</v>
      </c>
      <c r="FM1" t="e">
        <f>#REF!</f>
        <v>#REF!</v>
      </c>
      <c r="FN1" t="e">
        <f>#REF!</f>
        <v>#REF!</v>
      </c>
      <c r="FO1" t="e">
        <f>#REF!</f>
        <v>#REF!</v>
      </c>
      <c r="FP1" t="e">
        <f>#REF!</f>
        <v>#REF!</v>
      </c>
      <c r="FQ1" t="e">
        <f>#REF!</f>
        <v>#REF!</v>
      </c>
      <c r="FR1" t="e">
        <f>#REF!</f>
        <v>#REF!</v>
      </c>
      <c r="FS1" t="e">
        <f>#REF!</f>
        <v>#REF!</v>
      </c>
      <c r="FT1" t="e">
        <f>#REF!</f>
        <v>#REF!</v>
      </c>
      <c r="FU1" t="e">
        <f>#REF!</f>
        <v>#REF!</v>
      </c>
      <c r="FV1" t="e">
        <f>#REF!</f>
        <v>#REF!</v>
      </c>
      <c r="FW1" t="e">
        <f>#REF!</f>
        <v>#REF!</v>
      </c>
      <c r="FX1" t="e">
        <f>#REF!</f>
        <v>#REF!</v>
      </c>
      <c r="FY1" t="e">
        <f>#REF!</f>
        <v>#REF!</v>
      </c>
      <c r="FZ1" t="e">
        <f>#REF!</f>
        <v>#REF!</v>
      </c>
      <c r="GA1" t="e">
        <f>#REF!</f>
        <v>#REF!</v>
      </c>
      <c r="GB1" t="e">
        <f>#REF!</f>
        <v>#REF!</v>
      </c>
      <c r="GC1" t="e">
        <f>#REF!</f>
        <v>#REF!</v>
      </c>
      <c r="GD1" t="e">
        <f>#REF!</f>
        <v>#REF!</v>
      </c>
      <c r="GE1" t="e">
        <f>#REF!</f>
        <v>#REF!</v>
      </c>
      <c r="GF1" t="e">
        <f>#REF!</f>
        <v>#REF!</v>
      </c>
      <c r="GG1" t="e">
        <f>#REF!</f>
        <v>#REF!</v>
      </c>
      <c r="GH1" t="e">
        <f>#REF!</f>
        <v>#REF!</v>
      </c>
      <c r="GI1" t="e">
        <f>#REF!</f>
        <v>#REF!</v>
      </c>
      <c r="GJ1" t="e">
        <f>#REF!</f>
        <v>#REF!</v>
      </c>
      <c r="GK1" t="e">
        <f>#REF!</f>
        <v>#REF!</v>
      </c>
      <c r="GL1" t="e">
        <f>#REF!</f>
        <v>#REF!</v>
      </c>
      <c r="GM1" t="e">
        <f>#REF!</f>
        <v>#REF!</v>
      </c>
      <c r="GN1" t="e">
        <f>#REF!</f>
        <v>#REF!</v>
      </c>
      <c r="GO1" t="e">
        <f>#REF!</f>
        <v>#REF!</v>
      </c>
      <c r="GP1" t="e">
        <f>#REF!</f>
        <v>#REF!</v>
      </c>
      <c r="GQ1" t="e">
        <f>#REF!</f>
        <v>#REF!</v>
      </c>
      <c r="GR1" t="e">
        <f>#REF!</f>
        <v>#REF!</v>
      </c>
      <c r="GS1" t="e">
        <f>#REF!</f>
        <v>#REF!</v>
      </c>
      <c r="GT1" t="e">
        <f>#REF!</f>
        <v>#REF!</v>
      </c>
      <c r="GU1" t="e">
        <f>#REF!</f>
        <v>#REF!</v>
      </c>
      <c r="GV1" t="e">
        <f>#REF!</f>
        <v>#REF!</v>
      </c>
      <c r="GW1" t="e">
        <f>#REF!</f>
        <v>#REF!</v>
      </c>
      <c r="GX1" t="e">
        <f>#REF!</f>
        <v>#REF!</v>
      </c>
      <c r="GY1" t="e">
        <f>#REF!</f>
        <v>#REF!</v>
      </c>
      <c r="GZ1" t="e">
        <f>#REF!</f>
        <v>#REF!</v>
      </c>
      <c r="HA1" t="e">
        <f>#REF!</f>
        <v>#REF!</v>
      </c>
      <c r="HB1" t="e">
        <f>#REF!</f>
        <v>#REF!</v>
      </c>
      <c r="HC1" t="e">
        <f>#REF!</f>
        <v>#REF!</v>
      </c>
      <c r="HD1" t="e">
        <f>#REF!</f>
        <v>#REF!</v>
      </c>
      <c r="HE1" t="e">
        <f>#REF!</f>
        <v>#REF!</v>
      </c>
      <c r="HF1" t="e">
        <f>#REF!</f>
        <v>#REF!</v>
      </c>
      <c r="HG1" t="e">
        <f>#REF!</f>
        <v>#REF!</v>
      </c>
      <c r="HH1" t="e">
        <f>#REF!</f>
        <v>#REF!</v>
      </c>
      <c r="HI1" t="e">
        <f>#REF!</f>
        <v>#REF!</v>
      </c>
      <c r="HJ1" t="e">
        <f>#REF!</f>
        <v>#REF!</v>
      </c>
      <c r="HK1" t="e">
        <f>#REF!</f>
        <v>#REF!</v>
      </c>
      <c r="HL1" t="e">
        <f>#REF!</f>
        <v>#REF!</v>
      </c>
      <c r="HM1" t="e">
        <f>#REF!</f>
        <v>#REF!</v>
      </c>
      <c r="HN1" t="e">
        <f>#REF!</f>
        <v>#REF!</v>
      </c>
      <c r="HO1" t="e">
        <f>#REF!</f>
        <v>#REF!</v>
      </c>
      <c r="HP1" t="e">
        <f>#REF!</f>
        <v>#REF!</v>
      </c>
      <c r="HQ1" t="e">
        <f>#REF!</f>
        <v>#REF!</v>
      </c>
      <c r="HR1" t="e">
        <f>#REF!</f>
        <v>#REF!</v>
      </c>
      <c r="HS1" t="e">
        <f>#REF!</f>
        <v>#REF!</v>
      </c>
      <c r="HT1" t="e">
        <f>#REF!</f>
        <v>#REF!</v>
      </c>
      <c r="HU1" t="e">
        <f>#REF!</f>
        <v>#REF!</v>
      </c>
      <c r="HV1" t="e">
        <f>#REF!</f>
        <v>#REF!</v>
      </c>
      <c r="HW1" t="e">
        <f>#REF!</f>
        <v>#REF!</v>
      </c>
      <c r="HX1" t="e">
        <f>#REF!</f>
        <v>#REF!</v>
      </c>
      <c r="HY1" t="e">
        <f>#REF!</f>
        <v>#REF!</v>
      </c>
      <c r="HZ1" t="e">
        <f>#REF!</f>
        <v>#REF!</v>
      </c>
      <c r="IA1" t="e">
        <f>#REF!</f>
        <v>#REF!</v>
      </c>
      <c r="IB1" t="e">
        <f>#REF!</f>
        <v>#REF!</v>
      </c>
      <c r="IC1" t="e">
        <f>#REF!</f>
        <v>#REF!</v>
      </c>
      <c r="ID1" t="e">
        <f>#REF!</f>
        <v>#REF!</v>
      </c>
      <c r="IE1" t="e">
        <f>#REF!</f>
        <v>#REF!</v>
      </c>
      <c r="IF1" t="e">
        <f>#REF!</f>
        <v>#REF!</v>
      </c>
      <c r="IG1" t="e">
        <f>#REF!</f>
        <v>#REF!</v>
      </c>
      <c r="IH1" t="e">
        <f>#REF!</f>
        <v>#REF!</v>
      </c>
      <c r="II1" t="e">
        <f>#REF!</f>
        <v>#REF!</v>
      </c>
      <c r="IJ1" t="e">
        <f>#REF!</f>
        <v>#REF!</v>
      </c>
      <c r="IK1" t="e">
        <f>#REF!</f>
        <v>#REF!</v>
      </c>
      <c r="IL1" t="e">
        <f>#REF!</f>
        <v>#REF!</v>
      </c>
      <c r="IM1" t="e">
        <f>#REF!</f>
        <v>#REF!</v>
      </c>
      <c r="IN1" t="e">
        <f>#REF!</f>
        <v>#REF!</v>
      </c>
      <c r="IO1" t="e">
        <f>#REF!</f>
        <v>#REF!</v>
      </c>
      <c r="IP1" t="e">
        <f>#REF!</f>
        <v>#REF!</v>
      </c>
      <c r="IQ1" t="e">
        <f>#REF!</f>
        <v>#REF!</v>
      </c>
      <c r="IR1" t="e">
        <f>#REF!</f>
        <v>#REF!</v>
      </c>
      <c r="IS1" t="e">
        <f>#REF!</f>
        <v>#REF!</v>
      </c>
      <c r="IT1" t="e">
        <f>#REF!</f>
        <v>#REF!</v>
      </c>
      <c r="IU1" t="e">
        <f>#REF!</f>
        <v>#REF!</v>
      </c>
      <c r="IV1" t="e">
        <f>#REF!</f>
        <v>#REF!</v>
      </c>
      <c r="IW1" t="e">
        <f>#REF!</f>
        <v>#REF!</v>
      </c>
      <c r="IX1" t="e">
        <f>#REF!</f>
        <v>#REF!</v>
      </c>
      <c r="IY1" t="e">
        <f>#REF!</f>
        <v>#REF!</v>
      </c>
      <c r="IZ1" t="e">
        <f>#REF!</f>
        <v>#REF!</v>
      </c>
      <c r="JA1" t="e">
        <f>#REF!</f>
        <v>#REF!</v>
      </c>
      <c r="JB1" t="e">
        <f>#REF!</f>
        <v>#REF!</v>
      </c>
      <c r="JC1" t="e">
        <f>#REF!</f>
        <v>#REF!</v>
      </c>
      <c r="JD1" t="e">
        <f>#REF!</f>
        <v>#REF!</v>
      </c>
      <c r="JE1" t="e">
        <f>#REF!</f>
        <v>#REF!</v>
      </c>
      <c r="JF1" t="e">
        <f>#REF!</f>
        <v>#REF!</v>
      </c>
      <c r="JG1" t="e">
        <f>#REF!</f>
        <v>#REF!</v>
      </c>
      <c r="JH1" t="e">
        <f>#REF!</f>
        <v>#REF!</v>
      </c>
      <c r="JI1" t="e">
        <f>#REF!</f>
        <v>#REF!</v>
      </c>
      <c r="JJ1" t="e">
        <f>#REF!</f>
        <v>#REF!</v>
      </c>
      <c r="JK1" t="e">
        <f>#REF!</f>
        <v>#REF!</v>
      </c>
      <c r="JL1" t="e">
        <f>#REF!</f>
        <v>#REF!</v>
      </c>
      <c r="JM1" t="e">
        <f>#REF!</f>
        <v>#REF!</v>
      </c>
      <c r="JN1" t="e">
        <f>#REF!</f>
        <v>#REF!</v>
      </c>
      <c r="JO1" t="e">
        <f>#REF!</f>
        <v>#REF!</v>
      </c>
      <c r="JP1" t="e">
        <f>#REF!</f>
        <v>#REF!</v>
      </c>
      <c r="JQ1" t="e">
        <f>#REF!</f>
        <v>#REF!</v>
      </c>
      <c r="JR1" t="e">
        <f>#REF!</f>
        <v>#REF!</v>
      </c>
      <c r="JS1" t="e">
        <f>#REF!</f>
        <v>#REF!</v>
      </c>
      <c r="JT1" t="e">
        <f>#REF!</f>
        <v>#REF!</v>
      </c>
      <c r="JU1" t="e">
        <f>#REF!</f>
        <v>#REF!</v>
      </c>
      <c r="JV1" t="e">
        <f>#REF!</f>
        <v>#REF!</v>
      </c>
      <c r="JW1" t="e">
        <f>#REF!</f>
        <v>#REF!</v>
      </c>
      <c r="JX1" t="e">
        <f>#REF!</f>
        <v>#REF!</v>
      </c>
      <c r="JY1" t="e">
        <f>#REF!</f>
        <v>#REF!</v>
      </c>
      <c r="JZ1" t="e">
        <f>#REF!</f>
        <v>#REF!</v>
      </c>
      <c r="KA1" t="e">
        <f>#REF!</f>
        <v>#REF!</v>
      </c>
      <c r="KB1" t="e">
        <f>#REF!</f>
        <v>#REF!</v>
      </c>
      <c r="KC1" t="e">
        <f>#REF!</f>
        <v>#REF!</v>
      </c>
      <c r="KD1" t="e">
        <f>#REF!</f>
        <v>#REF!</v>
      </c>
      <c r="KE1" t="e">
        <f>#REF!</f>
        <v>#REF!</v>
      </c>
      <c r="KF1" t="e">
        <f>#REF!</f>
        <v>#REF!</v>
      </c>
      <c r="KG1" t="e">
        <f>#REF!</f>
        <v>#REF!</v>
      </c>
      <c r="KH1" t="e">
        <f>#REF!</f>
        <v>#REF!</v>
      </c>
      <c r="KI1" t="e">
        <f>#REF!</f>
        <v>#REF!</v>
      </c>
      <c r="KJ1" t="e">
        <f>#REF!</f>
        <v>#REF!</v>
      </c>
      <c r="KK1" t="e">
        <f>#REF!</f>
        <v>#REF!</v>
      </c>
      <c r="KL1" t="e">
        <f>#REF!</f>
        <v>#REF!</v>
      </c>
      <c r="KM1" t="e">
        <f>#REF!</f>
        <v>#REF!</v>
      </c>
      <c r="KN1" t="e">
        <f>#REF!</f>
        <v>#REF!</v>
      </c>
      <c r="KO1" t="e">
        <f>#REF!</f>
        <v>#REF!</v>
      </c>
      <c r="KP1" t="e">
        <f>#REF!</f>
        <v>#REF!</v>
      </c>
      <c r="KQ1" t="e">
        <f>#REF!</f>
        <v>#REF!</v>
      </c>
      <c r="KR1" t="e">
        <f>#REF!</f>
        <v>#REF!</v>
      </c>
      <c r="KS1" t="e">
        <f>#REF!</f>
        <v>#REF!</v>
      </c>
      <c r="KT1" t="e">
        <f>#REF!</f>
        <v>#REF!</v>
      </c>
      <c r="KU1" t="e">
        <f>#REF!</f>
        <v>#REF!</v>
      </c>
      <c r="KV1" t="e">
        <f>#REF!</f>
        <v>#REF!</v>
      </c>
      <c r="KW1" t="e">
        <f>#REF!</f>
        <v>#REF!</v>
      </c>
      <c r="KX1" t="e">
        <f>#REF!</f>
        <v>#REF!</v>
      </c>
      <c r="KY1" t="e">
        <f>#REF!</f>
        <v>#REF!</v>
      </c>
      <c r="KZ1" t="e">
        <f>#REF!</f>
        <v>#REF!</v>
      </c>
      <c r="LA1" t="e">
        <f>#REF!</f>
        <v>#REF!</v>
      </c>
      <c r="LB1" t="e">
        <f>#REF!</f>
        <v>#REF!</v>
      </c>
      <c r="LC1" t="e">
        <f>#REF!</f>
        <v>#REF!</v>
      </c>
      <c r="LD1" t="e">
        <f>#REF!</f>
        <v>#REF!</v>
      </c>
      <c r="LE1" t="e">
        <f>#REF!</f>
        <v>#REF!</v>
      </c>
      <c r="LF1" t="e">
        <f>#REF!</f>
        <v>#REF!</v>
      </c>
      <c r="LG1" t="e">
        <f>#REF!</f>
        <v>#REF!</v>
      </c>
      <c r="LH1" t="e">
        <f>#REF!</f>
        <v>#REF!</v>
      </c>
      <c r="LI1" t="e">
        <f>#REF!</f>
        <v>#REF!</v>
      </c>
      <c r="LJ1" t="e">
        <f>#REF!</f>
        <v>#REF!</v>
      </c>
      <c r="LK1" t="e">
        <f>#REF!</f>
        <v>#REF!</v>
      </c>
      <c r="LL1" t="e">
        <f>#REF!</f>
        <v>#REF!</v>
      </c>
      <c r="LM1" t="e">
        <f>#REF!</f>
        <v>#REF!</v>
      </c>
      <c r="LN1" t="e">
        <f>#REF!</f>
        <v>#REF!</v>
      </c>
      <c r="LO1" t="e">
        <f>#REF!</f>
        <v>#REF!</v>
      </c>
      <c r="LP1" t="e">
        <f>#REF!</f>
        <v>#REF!</v>
      </c>
      <c r="LQ1" t="e">
        <f>#REF!</f>
        <v>#REF!</v>
      </c>
      <c r="LR1" t="e">
        <f>#REF!</f>
        <v>#REF!</v>
      </c>
      <c r="LS1" t="e">
        <f>#REF!</f>
        <v>#REF!</v>
      </c>
      <c r="LT1" t="e">
        <f>#REF!</f>
        <v>#REF!</v>
      </c>
      <c r="LU1" t="e">
        <f>#REF!</f>
        <v>#REF!</v>
      </c>
      <c r="LV1" t="e">
        <f>#REF!</f>
        <v>#REF!</v>
      </c>
      <c r="LW1" t="e">
        <f>#REF!</f>
        <v>#REF!</v>
      </c>
      <c r="LX1" t="e">
        <f>#REF!</f>
        <v>#REF!</v>
      </c>
      <c r="LY1" t="e">
        <f>#REF!</f>
        <v>#REF!</v>
      </c>
      <c r="LZ1" t="e">
        <f>#REF!</f>
        <v>#REF!</v>
      </c>
      <c r="MA1" t="e">
        <f>#REF!</f>
        <v>#REF!</v>
      </c>
      <c r="MB1" t="e">
        <f>#REF!</f>
        <v>#REF!</v>
      </c>
      <c r="MC1" t="e">
        <f>#REF!</f>
        <v>#REF!</v>
      </c>
      <c r="MD1" t="e">
        <f>#REF!</f>
        <v>#REF!</v>
      </c>
      <c r="ME1" t="e">
        <f>#REF!</f>
        <v>#REF!</v>
      </c>
      <c r="MF1" t="e">
        <f>#REF!</f>
        <v>#REF!</v>
      </c>
      <c r="MG1" t="e">
        <f>#REF!</f>
        <v>#REF!</v>
      </c>
      <c r="MH1" t="e">
        <f>#REF!</f>
        <v>#REF!</v>
      </c>
      <c r="MI1" t="e">
        <f>#REF!</f>
        <v>#REF!</v>
      </c>
      <c r="MJ1" t="e">
        <f>#REF!</f>
        <v>#REF!</v>
      </c>
      <c r="MK1" t="e">
        <f>#REF!</f>
        <v>#REF!</v>
      </c>
      <c r="ML1" t="e">
        <f>#REF!</f>
        <v>#REF!</v>
      </c>
      <c r="MM1" t="e">
        <f>#REF!</f>
        <v>#REF!</v>
      </c>
      <c r="MN1" t="e">
        <f>#REF!</f>
        <v>#REF!</v>
      </c>
      <c r="MO1" t="e">
        <f>#REF!</f>
        <v>#REF!</v>
      </c>
      <c r="MP1" t="e">
        <f>#REF!</f>
        <v>#REF!</v>
      </c>
      <c r="MQ1" t="e">
        <f>#REF!</f>
        <v>#REF!</v>
      </c>
      <c r="MR1" t="e">
        <f>#REF!</f>
        <v>#REF!</v>
      </c>
      <c r="MS1" t="e">
        <f>#REF!</f>
        <v>#REF!</v>
      </c>
      <c r="MT1" t="e">
        <f>#REF!</f>
        <v>#REF!</v>
      </c>
      <c r="MU1" t="e">
        <f>#REF!</f>
        <v>#REF!</v>
      </c>
      <c r="MV1" t="e">
        <f>#REF!</f>
        <v>#REF!</v>
      </c>
      <c r="MW1" t="e">
        <f>#REF!</f>
        <v>#REF!</v>
      </c>
      <c r="MX1" t="e">
        <f>#REF!</f>
        <v>#REF!</v>
      </c>
      <c r="MY1" t="e">
        <f>#REF!</f>
        <v>#REF!</v>
      </c>
      <c r="MZ1" t="e">
        <f>#REF!</f>
        <v>#REF!</v>
      </c>
      <c r="NA1" t="e">
        <f>#REF!</f>
        <v>#REF!</v>
      </c>
      <c r="NB1" t="e">
        <f>#REF!</f>
        <v>#REF!</v>
      </c>
      <c r="NC1" t="e">
        <f>#REF!</f>
        <v>#REF!</v>
      </c>
      <c r="ND1" t="e">
        <f>#REF!</f>
        <v>#REF!</v>
      </c>
      <c r="NE1" t="e">
        <f>#REF!</f>
        <v>#REF!</v>
      </c>
      <c r="NF1" t="e">
        <f>#REF!</f>
        <v>#REF!</v>
      </c>
      <c r="NG1" t="e">
        <f>#REF!</f>
        <v>#REF!</v>
      </c>
      <c r="NH1" t="e">
        <f>#REF!</f>
        <v>#REF!</v>
      </c>
      <c r="NI1" t="e">
        <f>#REF!</f>
        <v>#REF!</v>
      </c>
      <c r="NJ1" t="e">
        <f>#REF!</f>
        <v>#REF!</v>
      </c>
      <c r="NK1" t="e">
        <f>#REF!</f>
        <v>#REF!</v>
      </c>
      <c r="NL1" t="e">
        <f>#REF!</f>
        <v>#REF!</v>
      </c>
      <c r="NM1" t="e">
        <f>#REF!</f>
        <v>#REF!</v>
      </c>
      <c r="NN1" t="e">
        <f>#REF!</f>
        <v>#REF!</v>
      </c>
      <c r="NO1" t="e">
        <f>#REF!</f>
        <v>#REF!</v>
      </c>
      <c r="NP1" t="e">
        <f>#REF!</f>
        <v>#REF!</v>
      </c>
      <c r="NQ1" t="e">
        <f>#REF!</f>
        <v>#REF!</v>
      </c>
      <c r="NR1" t="e">
        <f>#REF!</f>
        <v>#REF!</v>
      </c>
      <c r="NS1" t="e">
        <f>#REF!</f>
        <v>#REF!</v>
      </c>
      <c r="NT1" t="e">
        <f>#REF!</f>
        <v>#REF!</v>
      </c>
      <c r="NU1" t="e">
        <f>#REF!</f>
        <v>#REF!</v>
      </c>
      <c r="NV1" t="e">
        <f>#REF!</f>
        <v>#REF!</v>
      </c>
      <c r="NW1" t="e">
        <f>#REF!</f>
        <v>#REF!</v>
      </c>
      <c r="NX1" t="e">
        <f>#REF!</f>
        <v>#REF!</v>
      </c>
      <c r="NY1" t="e">
        <f>#REF!</f>
        <v>#REF!</v>
      </c>
      <c r="NZ1" t="e">
        <f>#REF!</f>
        <v>#REF!</v>
      </c>
      <c r="OA1" t="e">
        <f>#REF!</f>
        <v>#REF!</v>
      </c>
      <c r="OB1" t="e">
        <f>#REF!</f>
        <v>#REF!</v>
      </c>
      <c r="OC1" t="e">
        <f>#REF!</f>
        <v>#REF!</v>
      </c>
      <c r="OD1" t="e">
        <f>#REF!</f>
        <v>#REF!</v>
      </c>
      <c r="OE1" t="e">
        <f>#REF!</f>
        <v>#REF!</v>
      </c>
      <c r="OF1" t="e">
        <f>#REF!</f>
        <v>#REF!</v>
      </c>
      <c r="OG1" t="e">
        <f>#REF!</f>
        <v>#REF!</v>
      </c>
      <c r="OH1" t="e">
        <f>#REF!</f>
        <v>#REF!</v>
      </c>
      <c r="OI1" t="e">
        <f>#REF!</f>
        <v>#REF!</v>
      </c>
      <c r="OJ1" t="e">
        <f>#REF!</f>
        <v>#REF!</v>
      </c>
      <c r="OK1" t="e">
        <f>#REF!</f>
        <v>#REF!</v>
      </c>
      <c r="OL1" t="e">
        <f>#REF!</f>
        <v>#REF!</v>
      </c>
      <c r="OM1" t="e">
        <f>#REF!</f>
        <v>#REF!</v>
      </c>
      <c r="ON1" t="e">
        <f>#REF!</f>
        <v>#REF!</v>
      </c>
      <c r="OO1" t="e">
        <f>#REF!</f>
        <v>#REF!</v>
      </c>
      <c r="OP1" t="e">
        <f>#REF!</f>
        <v>#REF!</v>
      </c>
      <c r="OQ1" t="e">
        <f>#REF!</f>
        <v>#REF!</v>
      </c>
      <c r="OR1" t="e">
        <f>#REF!</f>
        <v>#REF!</v>
      </c>
      <c r="OS1" t="e">
        <f>#REF!</f>
        <v>#REF!</v>
      </c>
      <c r="OT1" t="e">
        <f>#REF!</f>
        <v>#REF!</v>
      </c>
      <c r="OU1" t="e">
        <f>#REF!</f>
        <v>#REF!</v>
      </c>
      <c r="OV1" t="e">
        <f>#REF!</f>
        <v>#REF!</v>
      </c>
      <c r="OW1" t="e">
        <f>#REF!</f>
        <v>#REF!</v>
      </c>
      <c r="OX1" t="e">
        <f>#REF!</f>
        <v>#REF!</v>
      </c>
      <c r="OY1" t="e">
        <f>#REF!</f>
        <v>#REF!</v>
      </c>
      <c r="OZ1" t="e">
        <f>#REF!</f>
        <v>#REF!</v>
      </c>
      <c r="PA1" t="e">
        <f>#REF!</f>
        <v>#REF!</v>
      </c>
      <c r="PB1" t="e">
        <f>#REF!</f>
        <v>#REF!</v>
      </c>
      <c r="PC1" t="e">
        <f>#REF!</f>
        <v>#REF!</v>
      </c>
      <c r="PD1" t="e">
        <f>#REF!</f>
        <v>#REF!</v>
      </c>
      <c r="PE1" t="e">
        <f>#REF!</f>
        <v>#REF!</v>
      </c>
      <c r="PF1" t="e">
        <f>#REF!</f>
        <v>#REF!</v>
      </c>
      <c r="PG1" t="e">
        <f>#REF!</f>
        <v>#REF!</v>
      </c>
      <c r="PH1" t="e">
        <f>#REF!</f>
        <v>#REF!</v>
      </c>
      <c r="PI1" t="e">
        <f>#REF!</f>
        <v>#REF!</v>
      </c>
      <c r="PJ1" t="e">
        <f>#REF!</f>
        <v>#REF!</v>
      </c>
      <c r="PK1" t="e">
        <f>#REF!</f>
        <v>#REF!</v>
      </c>
      <c r="PL1" t="e">
        <f>#REF!</f>
        <v>#REF!</v>
      </c>
      <c r="PM1" t="e">
        <f>#REF!</f>
        <v>#REF!</v>
      </c>
      <c r="PN1" t="e">
        <f>#REF!</f>
        <v>#REF!</v>
      </c>
      <c r="PO1" t="e">
        <f>#REF!</f>
        <v>#REF!</v>
      </c>
      <c r="PP1" t="e">
        <f>#REF!</f>
        <v>#REF!</v>
      </c>
      <c r="PQ1" t="e">
        <f>#REF!</f>
        <v>#REF!</v>
      </c>
      <c r="PR1" t="e">
        <f>#REF!</f>
        <v>#REF!</v>
      </c>
      <c r="PS1" t="e">
        <f>#REF!</f>
        <v>#REF!</v>
      </c>
      <c r="PT1" t="e">
        <f>#REF!</f>
        <v>#REF!</v>
      </c>
      <c r="PU1" t="e">
        <f>#REF!</f>
        <v>#REF!</v>
      </c>
      <c r="PV1" t="e">
        <f>#REF!</f>
        <v>#REF!</v>
      </c>
      <c r="PW1" t="e">
        <f>#REF!</f>
        <v>#REF!</v>
      </c>
      <c r="PX1" t="e">
        <f>#REF!</f>
        <v>#REF!</v>
      </c>
      <c r="PY1" t="e">
        <f>#REF!</f>
        <v>#REF!</v>
      </c>
      <c r="PZ1" t="e">
        <f>#REF!</f>
        <v>#REF!</v>
      </c>
      <c r="QA1" t="e">
        <f>#REF!</f>
        <v>#REF!</v>
      </c>
      <c r="QB1" t="e">
        <f>#REF!</f>
        <v>#REF!</v>
      </c>
      <c r="QC1" t="e">
        <f>#REF!</f>
        <v>#REF!</v>
      </c>
      <c r="QD1" t="e">
        <f>#REF!</f>
        <v>#REF!</v>
      </c>
      <c r="QE1" t="e">
        <f>#REF!</f>
        <v>#REF!</v>
      </c>
      <c r="QF1" t="e">
        <f>#REF!</f>
        <v>#REF!</v>
      </c>
      <c r="QG1" t="e">
        <f>#REF!</f>
        <v>#REF!</v>
      </c>
      <c r="QH1" t="e">
        <f>#REF!</f>
        <v>#REF!</v>
      </c>
      <c r="QI1" t="e">
        <f>#REF!</f>
        <v>#REF!</v>
      </c>
      <c r="QJ1" t="e">
        <f>#REF!</f>
        <v>#REF!</v>
      </c>
      <c r="QK1" t="e">
        <f>#REF!</f>
        <v>#REF!</v>
      </c>
      <c r="QL1" t="e">
        <f>#REF!</f>
        <v>#REF!</v>
      </c>
      <c r="QM1" t="e">
        <f>#REF!</f>
        <v>#REF!</v>
      </c>
      <c r="QN1" t="e">
        <f>#REF!</f>
        <v>#REF!</v>
      </c>
      <c r="QO1" t="e">
        <f>#REF!</f>
        <v>#REF!</v>
      </c>
      <c r="QP1" t="e">
        <f>#REF!</f>
        <v>#REF!</v>
      </c>
      <c r="QQ1" t="e">
        <f>#REF!</f>
        <v>#REF!</v>
      </c>
      <c r="QR1" t="e">
        <f>#REF!</f>
        <v>#REF!</v>
      </c>
      <c r="QS1" t="e">
        <f>#REF!</f>
        <v>#REF!</v>
      </c>
      <c r="QT1" t="e">
        <f>#REF!</f>
        <v>#REF!</v>
      </c>
      <c r="QU1" t="e">
        <f>#REF!</f>
        <v>#REF!</v>
      </c>
      <c r="QV1" t="e">
        <f>#REF!</f>
        <v>#REF!</v>
      </c>
      <c r="QW1" t="e">
        <f>#REF!</f>
        <v>#REF!</v>
      </c>
      <c r="QX1" t="e">
        <f>#REF!</f>
        <v>#REF!</v>
      </c>
      <c r="QY1" t="e">
        <f>#REF!</f>
        <v>#REF!</v>
      </c>
      <c r="QZ1" t="e">
        <f>#REF!</f>
        <v>#REF!</v>
      </c>
      <c r="RA1" t="e">
        <f>#REF!</f>
        <v>#REF!</v>
      </c>
      <c r="RB1" t="e">
        <f>#REF!</f>
        <v>#REF!</v>
      </c>
      <c r="RC1" t="e">
        <f>#REF!</f>
        <v>#REF!</v>
      </c>
      <c r="RD1" t="e">
        <f>#REF!</f>
        <v>#REF!</v>
      </c>
      <c r="RE1" t="e">
        <f>#REF!</f>
        <v>#REF!</v>
      </c>
      <c r="RF1" t="e">
        <f>#REF!</f>
        <v>#REF!</v>
      </c>
      <c r="RG1" t="e">
        <f>#REF!</f>
        <v>#REF!</v>
      </c>
      <c r="RH1" t="e">
        <f>#REF!</f>
        <v>#REF!</v>
      </c>
      <c r="RI1" t="e">
        <f>#REF!</f>
        <v>#REF!</v>
      </c>
      <c r="RJ1" t="e">
        <f>#REF!</f>
        <v>#REF!</v>
      </c>
      <c r="RK1" t="e">
        <f>#REF!</f>
        <v>#REF!</v>
      </c>
      <c r="RL1" t="e">
        <f>#REF!</f>
        <v>#REF!</v>
      </c>
      <c r="RM1" t="e">
        <f>#REF!</f>
        <v>#REF!</v>
      </c>
      <c r="RN1" t="e">
        <f>#REF!</f>
        <v>#REF!</v>
      </c>
      <c r="RO1" t="e">
        <f>#REF!</f>
        <v>#REF!</v>
      </c>
      <c r="RP1" t="e">
        <f>#REF!</f>
        <v>#REF!</v>
      </c>
      <c r="RQ1" t="e">
        <f>#REF!</f>
        <v>#REF!</v>
      </c>
      <c r="RR1" t="e">
        <f>#REF!</f>
        <v>#REF!</v>
      </c>
      <c r="RS1" t="e">
        <f>#REF!</f>
        <v>#REF!</v>
      </c>
      <c r="RT1" t="e">
        <f>#REF!</f>
        <v>#REF!</v>
      </c>
      <c r="RU1" t="e">
        <f>#REF!</f>
        <v>#REF!</v>
      </c>
      <c r="RV1" t="e">
        <f>#REF!</f>
        <v>#REF!</v>
      </c>
      <c r="RW1" t="e">
        <f>#REF!</f>
        <v>#REF!</v>
      </c>
      <c r="RX1" t="e">
        <f>#REF!</f>
        <v>#REF!</v>
      </c>
      <c r="RY1" t="e">
        <f>#REF!</f>
        <v>#REF!</v>
      </c>
      <c r="RZ1" t="e">
        <f>#REF!</f>
        <v>#REF!</v>
      </c>
      <c r="SA1" t="e">
        <f>#REF!</f>
        <v>#REF!</v>
      </c>
      <c r="SB1" t="e">
        <f>#REF!</f>
        <v>#REF!</v>
      </c>
      <c r="SC1" t="e">
        <f>#REF!</f>
        <v>#REF!</v>
      </c>
      <c r="SD1" t="e">
        <f>#REF!</f>
        <v>#REF!</v>
      </c>
      <c r="SE1" t="e">
        <f>#REF!</f>
        <v>#REF!</v>
      </c>
      <c r="SF1" t="e">
        <f>#REF!</f>
        <v>#REF!</v>
      </c>
      <c r="SG1" t="e">
        <f>#REF!</f>
        <v>#REF!</v>
      </c>
      <c r="SH1" t="e">
        <f>#REF!</f>
        <v>#REF!</v>
      </c>
      <c r="SI1" t="e">
        <f>#REF!</f>
        <v>#REF!</v>
      </c>
      <c r="SJ1" t="e">
        <f>#REF!</f>
        <v>#REF!</v>
      </c>
      <c r="SK1" t="e">
        <f>#REF!</f>
        <v>#REF!</v>
      </c>
      <c r="SL1" t="e">
        <f>#REF!</f>
        <v>#REF!</v>
      </c>
      <c r="SM1" t="e">
        <f>#REF!</f>
        <v>#REF!</v>
      </c>
      <c r="SN1" t="e">
        <f>#REF!</f>
        <v>#REF!</v>
      </c>
      <c r="SO1" t="e">
        <f>#REF!</f>
        <v>#REF!</v>
      </c>
      <c r="SP1" t="e">
        <f>#REF!</f>
        <v>#REF!</v>
      </c>
      <c r="SQ1" t="e">
        <f>#REF!</f>
        <v>#REF!</v>
      </c>
      <c r="SR1" t="e">
        <f>#REF!</f>
        <v>#REF!</v>
      </c>
      <c r="SS1" t="e">
        <f>#REF!</f>
        <v>#REF!</v>
      </c>
      <c r="ST1" t="e">
        <f>#REF!</f>
        <v>#REF!</v>
      </c>
      <c r="SU1" t="e">
        <f>#REF!</f>
        <v>#REF!</v>
      </c>
      <c r="SV1" t="e">
        <f>#REF!</f>
        <v>#REF!</v>
      </c>
      <c r="SW1" t="e">
        <f>#REF!</f>
        <v>#REF!</v>
      </c>
      <c r="SX1" t="e">
        <f>#REF!</f>
        <v>#REF!</v>
      </c>
      <c r="SY1" t="e">
        <f>#REF!</f>
        <v>#REF!</v>
      </c>
      <c r="SZ1" t="e">
        <f>#REF!</f>
        <v>#REF!</v>
      </c>
      <c r="TA1" t="e">
        <f>#REF!</f>
        <v>#REF!</v>
      </c>
      <c r="TB1" t="e">
        <f>#REF!</f>
        <v>#REF!</v>
      </c>
      <c r="TC1" t="e">
        <f>#REF!</f>
        <v>#REF!</v>
      </c>
      <c r="TD1" t="e">
        <f>#REF!</f>
        <v>#REF!</v>
      </c>
      <c r="TE1" t="e">
        <f>#REF!</f>
        <v>#REF!</v>
      </c>
      <c r="TF1" t="e">
        <f>#REF!</f>
        <v>#REF!</v>
      </c>
      <c r="TG1" t="e">
        <f>#REF!</f>
        <v>#REF!</v>
      </c>
      <c r="TH1" t="e">
        <f>#REF!</f>
        <v>#REF!</v>
      </c>
      <c r="TI1" t="e">
        <f>#REF!</f>
        <v>#REF!</v>
      </c>
      <c r="TJ1" t="e">
        <f>#REF!</f>
        <v>#REF!</v>
      </c>
      <c r="TK1" t="e">
        <f>#REF!</f>
        <v>#REF!</v>
      </c>
      <c r="TL1" t="e">
        <f>#REF!</f>
        <v>#REF!</v>
      </c>
      <c r="TM1" t="e">
        <f>#REF!</f>
        <v>#REF!</v>
      </c>
      <c r="TN1" t="e">
        <f>#REF!</f>
        <v>#REF!</v>
      </c>
      <c r="TO1" t="e">
        <f>#REF!</f>
        <v>#REF!</v>
      </c>
      <c r="TP1" t="e">
        <f>#REF!</f>
        <v>#REF!</v>
      </c>
      <c r="TQ1" t="e">
        <f>#REF!</f>
        <v>#REF!</v>
      </c>
      <c r="TR1" t="e">
        <f>#REF!</f>
        <v>#REF!</v>
      </c>
      <c r="TS1" t="e">
        <f>#REF!</f>
        <v>#REF!</v>
      </c>
      <c r="TT1" t="e">
        <f>#REF!</f>
        <v>#REF!</v>
      </c>
      <c r="TU1" t="e">
        <f>#REF!</f>
        <v>#REF!</v>
      </c>
      <c r="TV1" t="e">
        <f>#REF!</f>
        <v>#REF!</v>
      </c>
      <c r="TW1" t="e">
        <f>#REF!</f>
        <v>#REF!</v>
      </c>
      <c r="TX1" t="e">
        <f>#REF!</f>
        <v>#REF!</v>
      </c>
      <c r="TY1" t="e">
        <f>#REF!</f>
        <v>#REF!</v>
      </c>
      <c r="TZ1" t="e">
        <f>#REF!</f>
        <v>#REF!</v>
      </c>
      <c r="UA1" t="e">
        <f>#REF!</f>
        <v>#REF!</v>
      </c>
      <c r="UB1" t="e">
        <f>#REF!</f>
        <v>#REF!</v>
      </c>
      <c r="UC1" t="e">
        <f>#REF!</f>
        <v>#REF!</v>
      </c>
      <c r="UD1" t="e">
        <f>#REF!</f>
        <v>#REF!</v>
      </c>
      <c r="UE1" t="e">
        <f>#REF!</f>
        <v>#REF!</v>
      </c>
      <c r="UF1" t="e">
        <f>#REF!</f>
        <v>#REF!</v>
      </c>
      <c r="UG1" t="e">
        <f>#REF!</f>
        <v>#REF!</v>
      </c>
      <c r="UH1" t="e">
        <f>#REF!</f>
        <v>#REF!</v>
      </c>
      <c r="UI1" t="e">
        <f>#REF!</f>
        <v>#REF!</v>
      </c>
      <c r="UJ1" t="e">
        <f>#REF!</f>
        <v>#REF!</v>
      </c>
      <c r="UK1" t="e">
        <f>#REF!</f>
        <v>#REF!</v>
      </c>
      <c r="UL1" t="e">
        <f>#REF!</f>
        <v>#REF!</v>
      </c>
      <c r="UM1" t="e">
        <f>#REF!</f>
        <v>#REF!</v>
      </c>
      <c r="UN1" t="e">
        <f>#REF!</f>
        <v>#REF!</v>
      </c>
      <c r="UO1" t="e">
        <f>#REF!</f>
        <v>#REF!</v>
      </c>
      <c r="UP1" t="e">
        <f>#REF!</f>
        <v>#REF!</v>
      </c>
      <c r="UQ1" t="e">
        <f>#REF!</f>
        <v>#REF!</v>
      </c>
      <c r="UR1" t="e">
        <f>#REF!</f>
        <v>#REF!</v>
      </c>
      <c r="US1" t="e">
        <f>#REF!</f>
        <v>#REF!</v>
      </c>
      <c r="UT1" t="e">
        <f>#REF!</f>
        <v>#REF!</v>
      </c>
      <c r="UU1" t="e">
        <f>#REF!</f>
        <v>#REF!</v>
      </c>
      <c r="UV1" t="e">
        <f>#REF!</f>
        <v>#REF!</v>
      </c>
      <c r="UW1" t="e">
        <f>#REF!</f>
        <v>#REF!</v>
      </c>
      <c r="UX1" t="e">
        <f>#REF!</f>
        <v>#REF!</v>
      </c>
      <c r="UY1" t="e">
        <f>#REF!</f>
        <v>#REF!</v>
      </c>
      <c r="UZ1" t="e">
        <f>#REF!</f>
        <v>#REF!</v>
      </c>
      <c r="VA1" t="e">
        <f>#REF!</f>
        <v>#REF!</v>
      </c>
      <c r="VB1" t="e">
        <f>#REF!</f>
        <v>#REF!</v>
      </c>
      <c r="VC1" t="e">
        <f>#REF!</f>
        <v>#REF!</v>
      </c>
      <c r="VD1" t="e">
        <f>#REF!</f>
        <v>#REF!</v>
      </c>
      <c r="VE1" t="e">
        <f>#REF!</f>
        <v>#REF!</v>
      </c>
      <c r="VF1" t="e">
        <f>#REF!</f>
        <v>#REF!</v>
      </c>
      <c r="VG1" t="e">
        <f>#REF!</f>
        <v>#REF!</v>
      </c>
      <c r="VH1" t="e">
        <f>#REF!</f>
        <v>#REF!</v>
      </c>
      <c r="VI1" t="e">
        <f>#REF!</f>
        <v>#REF!</v>
      </c>
      <c r="VJ1" t="e">
        <f>#REF!</f>
        <v>#REF!</v>
      </c>
      <c r="VK1" t="e">
        <f>#REF!</f>
        <v>#REF!</v>
      </c>
      <c r="VL1" t="e">
        <f>#REF!</f>
        <v>#REF!</v>
      </c>
      <c r="VM1" t="e">
        <f>#REF!</f>
        <v>#REF!</v>
      </c>
      <c r="VN1" t="e">
        <f>#REF!</f>
        <v>#REF!</v>
      </c>
      <c r="VO1" t="e">
        <f>#REF!</f>
        <v>#REF!</v>
      </c>
      <c r="VP1" t="e">
        <f>#REF!</f>
        <v>#REF!</v>
      </c>
      <c r="VQ1" t="e">
        <f>#REF!</f>
        <v>#REF!</v>
      </c>
      <c r="VR1" t="e">
        <f>#REF!</f>
        <v>#REF!</v>
      </c>
      <c r="VS1" t="e">
        <f>#REF!</f>
        <v>#REF!</v>
      </c>
      <c r="VT1" t="e">
        <f>#REF!</f>
        <v>#REF!</v>
      </c>
      <c r="VU1" t="e">
        <f>#REF!</f>
        <v>#REF!</v>
      </c>
      <c r="VV1" t="e">
        <f>#REF!</f>
        <v>#REF!</v>
      </c>
      <c r="VW1" t="e">
        <f>#REF!</f>
        <v>#REF!</v>
      </c>
      <c r="VX1" t="e">
        <f>#REF!</f>
        <v>#REF!</v>
      </c>
      <c r="VY1" t="e">
        <f>#REF!</f>
        <v>#REF!</v>
      </c>
      <c r="VZ1" t="e">
        <f>#REF!</f>
        <v>#REF!</v>
      </c>
      <c r="WA1" t="e">
        <f>#REF!</f>
        <v>#REF!</v>
      </c>
      <c r="WB1" t="e">
        <f>#REF!</f>
        <v>#REF!</v>
      </c>
      <c r="WC1" t="e">
        <f>#REF!</f>
        <v>#REF!</v>
      </c>
      <c r="WD1" t="e">
        <f>#REF!</f>
        <v>#REF!</v>
      </c>
      <c r="WE1" t="e">
        <f>#REF!</f>
        <v>#REF!</v>
      </c>
      <c r="WF1" t="e">
        <f>#REF!</f>
        <v>#REF!</v>
      </c>
      <c r="WG1" t="e">
        <f>#REF!</f>
        <v>#REF!</v>
      </c>
      <c r="WH1" t="e">
        <f>#REF!</f>
        <v>#REF!</v>
      </c>
      <c r="WI1" t="e">
        <f>#REF!</f>
        <v>#REF!</v>
      </c>
      <c r="WJ1" t="e">
        <f>#REF!</f>
        <v>#REF!</v>
      </c>
      <c r="WK1" t="e">
        <f>#REF!</f>
        <v>#REF!</v>
      </c>
      <c r="WL1" t="e">
        <f>#REF!</f>
        <v>#REF!</v>
      </c>
      <c r="WM1" t="e">
        <f>#REF!</f>
        <v>#REF!</v>
      </c>
      <c r="WN1" t="e">
        <f>#REF!</f>
        <v>#REF!</v>
      </c>
      <c r="WO1" t="e">
        <f>#REF!</f>
        <v>#REF!</v>
      </c>
      <c r="WP1" t="e">
        <f>#REF!</f>
        <v>#REF!</v>
      </c>
      <c r="WQ1" t="e">
        <f>#REF!</f>
        <v>#REF!</v>
      </c>
      <c r="WR1" t="e">
        <f>#REF!</f>
        <v>#REF!</v>
      </c>
      <c r="WS1" t="e">
        <f>#REF!</f>
        <v>#REF!</v>
      </c>
      <c r="WT1" t="e">
        <f>#REF!</f>
        <v>#REF!</v>
      </c>
      <c r="WU1" t="e">
        <f>#REF!</f>
        <v>#REF!</v>
      </c>
      <c r="WV1" t="e">
        <f>#REF!</f>
        <v>#REF!</v>
      </c>
      <c r="WW1" t="e">
        <f>#REF!</f>
        <v>#REF!</v>
      </c>
      <c r="WX1" t="e">
        <f>#REF!</f>
        <v>#REF!</v>
      </c>
      <c r="WY1" t="e">
        <f>#REF!</f>
        <v>#REF!</v>
      </c>
      <c r="WZ1" t="e">
        <f>#REF!</f>
        <v>#REF!</v>
      </c>
      <c r="XA1" t="e">
        <f>#REF!</f>
        <v>#REF!</v>
      </c>
      <c r="XB1" t="e">
        <f>#REF!</f>
        <v>#REF!</v>
      </c>
      <c r="XC1" t="e">
        <f>#REF!</f>
        <v>#REF!</v>
      </c>
      <c r="XD1" t="e">
        <f>#REF!</f>
        <v>#REF!</v>
      </c>
      <c r="XE1" t="e">
        <f>#REF!</f>
        <v>#REF!</v>
      </c>
      <c r="XF1" t="e">
        <f>#REF!</f>
        <v>#REF!</v>
      </c>
      <c r="XG1" t="e">
        <f>#REF!</f>
        <v>#REF!</v>
      </c>
      <c r="XH1" t="e">
        <f>#REF!</f>
        <v>#REF!</v>
      </c>
      <c r="XI1" t="e">
        <f>#REF!</f>
        <v>#REF!</v>
      </c>
      <c r="XJ1" t="e">
        <f>#REF!</f>
        <v>#REF!</v>
      </c>
      <c r="XK1" t="e">
        <f>#REF!</f>
        <v>#REF!</v>
      </c>
      <c r="XL1" t="e">
        <f>#REF!</f>
        <v>#REF!</v>
      </c>
      <c r="XM1" t="e">
        <f>#REF!</f>
        <v>#REF!</v>
      </c>
      <c r="XN1" t="e">
        <f>#REF!</f>
        <v>#REF!</v>
      </c>
      <c r="XO1" t="e">
        <f>#REF!</f>
        <v>#REF!</v>
      </c>
      <c r="XP1" t="e">
        <f>#REF!</f>
        <v>#REF!</v>
      </c>
      <c r="XQ1" t="e">
        <f>#REF!</f>
        <v>#REF!</v>
      </c>
      <c r="XR1" t="e">
        <f>#REF!</f>
        <v>#REF!</v>
      </c>
      <c r="XS1" t="e">
        <f>#REF!</f>
        <v>#REF!</v>
      </c>
      <c r="XT1" t="e">
        <f>#REF!</f>
        <v>#REF!</v>
      </c>
      <c r="XU1" t="e">
        <f>#REF!</f>
        <v>#REF!</v>
      </c>
      <c r="XV1" t="e">
        <f>#REF!</f>
        <v>#REF!</v>
      </c>
      <c r="XW1" t="e">
        <f>#REF!</f>
        <v>#REF!</v>
      </c>
      <c r="XX1" t="e">
        <f>#REF!</f>
        <v>#REF!</v>
      </c>
      <c r="XY1" t="e">
        <f>#REF!</f>
        <v>#REF!</v>
      </c>
      <c r="XZ1" t="e">
        <f>#REF!</f>
        <v>#REF!</v>
      </c>
      <c r="YA1" t="e">
        <f>#REF!</f>
        <v>#REF!</v>
      </c>
      <c r="YB1" t="e">
        <f>#REF!</f>
        <v>#REF!</v>
      </c>
      <c r="YC1" t="e">
        <f>#REF!</f>
        <v>#REF!</v>
      </c>
      <c r="YD1" t="e">
        <f>#REF!</f>
        <v>#REF!</v>
      </c>
      <c r="YE1" t="e">
        <f>#REF!</f>
        <v>#REF!</v>
      </c>
      <c r="YF1" t="e">
        <f>#REF!</f>
        <v>#REF!</v>
      </c>
      <c r="YG1" t="e">
        <f>#REF!</f>
        <v>#REF!</v>
      </c>
      <c r="YH1" t="e">
        <f>#REF!</f>
        <v>#REF!</v>
      </c>
      <c r="YI1" t="e">
        <f>#REF!</f>
        <v>#REF!</v>
      </c>
      <c r="YJ1" t="e">
        <f>#REF!</f>
        <v>#REF!</v>
      </c>
      <c r="YK1" t="e">
        <f>#REF!</f>
        <v>#REF!</v>
      </c>
      <c r="YL1" t="e">
        <f>#REF!</f>
        <v>#REF!</v>
      </c>
      <c r="YM1" t="e">
        <f>#REF!</f>
        <v>#REF!</v>
      </c>
      <c r="YN1" t="e">
        <f>#REF!</f>
        <v>#REF!</v>
      </c>
      <c r="YO1" t="e">
        <f>#REF!</f>
        <v>#REF!</v>
      </c>
      <c r="YP1" t="e">
        <f>#REF!</f>
        <v>#REF!</v>
      </c>
      <c r="YQ1" t="e">
        <f>#REF!</f>
        <v>#REF!</v>
      </c>
      <c r="YR1" t="e">
        <f>#REF!</f>
        <v>#REF!</v>
      </c>
      <c r="YS1" t="e">
        <f>#REF!</f>
        <v>#REF!</v>
      </c>
      <c r="YT1" t="e">
        <f>#REF!</f>
        <v>#REF!</v>
      </c>
      <c r="YU1" t="e">
        <f>#REF!</f>
        <v>#REF!</v>
      </c>
      <c r="YV1" t="e">
        <f>#REF!</f>
        <v>#REF!</v>
      </c>
      <c r="YW1" t="e">
        <f>#REF!</f>
        <v>#REF!</v>
      </c>
      <c r="YX1" t="e">
        <f>#REF!</f>
        <v>#REF!</v>
      </c>
      <c r="YY1" t="e">
        <f>#REF!</f>
        <v>#REF!</v>
      </c>
      <c r="YZ1" t="e">
        <f>#REF!</f>
        <v>#REF!</v>
      </c>
      <c r="ZA1" t="e">
        <f>#REF!</f>
        <v>#REF!</v>
      </c>
      <c r="ZB1" t="e">
        <f>#REF!</f>
        <v>#REF!</v>
      </c>
      <c r="ZC1" t="e">
        <f>#REF!</f>
        <v>#REF!</v>
      </c>
      <c r="ZD1" t="e">
        <f>#REF!</f>
        <v>#REF!</v>
      </c>
      <c r="ZE1" t="e">
        <f>#REF!</f>
        <v>#REF!</v>
      </c>
      <c r="ZF1" t="e">
        <f>#REF!</f>
        <v>#REF!</v>
      </c>
      <c r="ZG1" t="e">
        <f>#REF!</f>
        <v>#REF!</v>
      </c>
      <c r="ZH1" t="e">
        <f>#REF!</f>
        <v>#REF!</v>
      </c>
      <c r="ZI1" t="e">
        <f>#REF!</f>
        <v>#REF!</v>
      </c>
      <c r="ZJ1" t="e">
        <f>#REF!</f>
        <v>#REF!</v>
      </c>
      <c r="ZK1" t="e">
        <f>#REF!</f>
        <v>#REF!</v>
      </c>
      <c r="ZL1" t="e">
        <f>#REF!</f>
        <v>#REF!</v>
      </c>
      <c r="ZM1" t="e">
        <f>#REF!</f>
        <v>#REF!</v>
      </c>
      <c r="ZN1" t="e">
        <f>#REF!</f>
        <v>#REF!</v>
      </c>
      <c r="ZO1" t="e">
        <f>#REF!</f>
        <v>#REF!</v>
      </c>
      <c r="ZP1" t="e">
        <f>#REF!</f>
        <v>#REF!</v>
      </c>
      <c r="ZQ1" t="e">
        <f>#REF!</f>
        <v>#REF!</v>
      </c>
      <c r="ZR1" t="e">
        <f>#REF!</f>
        <v>#REF!</v>
      </c>
      <c r="ZS1" t="e">
        <f>#REF!</f>
        <v>#REF!</v>
      </c>
      <c r="ZT1" t="e">
        <f>#REF!</f>
        <v>#REF!</v>
      </c>
      <c r="ZU1" t="e">
        <f>#REF!</f>
        <v>#REF!</v>
      </c>
      <c r="ZV1" t="e">
        <f>#REF!</f>
        <v>#REF!</v>
      </c>
      <c r="ZW1" t="e">
        <f>#REF!</f>
        <v>#REF!</v>
      </c>
      <c r="ZX1" t="e">
        <f>#REF!</f>
        <v>#REF!</v>
      </c>
      <c r="ZY1" t="e">
        <f>#REF!</f>
        <v>#REF!</v>
      </c>
      <c r="ZZ1" t="e">
        <f>#REF!</f>
        <v>#REF!</v>
      </c>
      <c r="AAA1" t="e">
        <f>#REF!</f>
        <v>#REF!</v>
      </c>
      <c r="AAB1" t="e">
        <f>#REF!</f>
        <v>#REF!</v>
      </c>
      <c r="AAC1" t="e">
        <f>#REF!</f>
        <v>#REF!</v>
      </c>
      <c r="AAD1" t="e">
        <f>#REF!</f>
        <v>#REF!</v>
      </c>
      <c r="AAE1" t="e">
        <f>#REF!</f>
        <v>#REF!</v>
      </c>
      <c r="AAF1" t="e">
        <f>#REF!</f>
        <v>#REF!</v>
      </c>
      <c r="AAG1" t="e">
        <f>#REF!</f>
        <v>#REF!</v>
      </c>
      <c r="AAH1" t="e">
        <f>#REF!</f>
        <v>#REF!</v>
      </c>
      <c r="AAI1" t="e">
        <f>#REF!</f>
        <v>#REF!</v>
      </c>
      <c r="AAJ1" t="e">
        <f>#REF!</f>
        <v>#REF!</v>
      </c>
      <c r="AAK1" t="e">
        <f>#REF!</f>
        <v>#REF!</v>
      </c>
      <c r="AAL1" t="e">
        <f>#REF!</f>
        <v>#REF!</v>
      </c>
      <c r="AAM1" t="e">
        <f>#REF!</f>
        <v>#REF!</v>
      </c>
      <c r="AAN1" t="e">
        <f>#REF!</f>
        <v>#REF!</v>
      </c>
      <c r="AAO1" t="e">
        <f>#REF!</f>
        <v>#REF!</v>
      </c>
      <c r="AAP1" t="e">
        <f>#REF!</f>
        <v>#REF!</v>
      </c>
      <c r="AAQ1" t="e">
        <f>#REF!</f>
        <v>#REF!</v>
      </c>
      <c r="AAR1" t="e">
        <f>#REF!</f>
        <v>#REF!</v>
      </c>
      <c r="AAS1" t="e">
        <f>#REF!</f>
        <v>#REF!</v>
      </c>
      <c r="AAT1" t="e">
        <f>#REF!</f>
        <v>#REF!</v>
      </c>
      <c r="AAU1" t="e">
        <f>#REF!</f>
        <v>#REF!</v>
      </c>
      <c r="AAV1" t="e">
        <f>#REF!</f>
        <v>#REF!</v>
      </c>
      <c r="AAW1" t="e">
        <f>#REF!</f>
        <v>#REF!</v>
      </c>
      <c r="AAX1" t="e">
        <f>#REF!</f>
        <v>#REF!</v>
      </c>
      <c r="AAY1" t="e">
        <f>#REF!</f>
        <v>#REF!</v>
      </c>
      <c r="AAZ1" t="e">
        <f>#REF!</f>
        <v>#REF!</v>
      </c>
      <c r="ABA1" t="e">
        <f>#REF!</f>
        <v>#REF!</v>
      </c>
      <c r="ABB1" t="e">
        <f>#REF!</f>
        <v>#REF!</v>
      </c>
      <c r="ABC1" t="e">
        <f>#REF!</f>
        <v>#REF!</v>
      </c>
      <c r="ABD1" t="e">
        <f>#REF!</f>
        <v>#REF!</v>
      </c>
      <c r="ABE1" t="e">
        <f>#REF!</f>
        <v>#REF!</v>
      </c>
      <c r="ABF1" t="e">
        <f>#REF!</f>
        <v>#REF!</v>
      </c>
      <c r="ABG1" t="e">
        <f>#REF!</f>
        <v>#REF!</v>
      </c>
      <c r="ABH1" t="e">
        <f>#REF!</f>
        <v>#REF!</v>
      </c>
      <c r="ABI1" t="e">
        <f>#REF!</f>
        <v>#REF!</v>
      </c>
      <c r="ABJ1" t="e">
        <f>#REF!</f>
        <v>#REF!</v>
      </c>
      <c r="ABK1" t="e">
        <f>#REF!</f>
        <v>#REF!</v>
      </c>
      <c r="ABL1" t="e">
        <f>#REF!</f>
        <v>#REF!</v>
      </c>
      <c r="ABM1" t="e">
        <f>#REF!</f>
        <v>#REF!</v>
      </c>
      <c r="ABN1" t="e">
        <f>#REF!</f>
        <v>#REF!</v>
      </c>
      <c r="ABO1" t="e">
        <f>#REF!</f>
        <v>#REF!</v>
      </c>
      <c r="ABP1" t="e">
        <f>#REF!</f>
        <v>#REF!</v>
      </c>
      <c r="ABQ1" t="e">
        <f>#REF!</f>
        <v>#REF!</v>
      </c>
      <c r="ABR1" t="e">
        <f>#REF!</f>
        <v>#REF!</v>
      </c>
      <c r="ABS1" t="e">
        <f>#REF!</f>
        <v>#REF!</v>
      </c>
      <c r="ABT1" t="e">
        <f>#REF!</f>
        <v>#REF!</v>
      </c>
      <c r="ABU1" t="e">
        <f>#REF!</f>
        <v>#REF!</v>
      </c>
      <c r="ABV1" t="e">
        <f>#REF!</f>
        <v>#REF!</v>
      </c>
      <c r="ABW1" t="e">
        <f>#REF!</f>
        <v>#REF!</v>
      </c>
      <c r="ABX1" t="e">
        <f>#REF!</f>
        <v>#REF!</v>
      </c>
      <c r="ABY1" t="e">
        <f>#REF!</f>
        <v>#REF!</v>
      </c>
      <c r="ABZ1" t="e">
        <f>#REF!</f>
        <v>#REF!</v>
      </c>
      <c r="ACA1" t="e">
        <f>#REF!</f>
        <v>#REF!</v>
      </c>
      <c r="ACB1" t="e">
        <f>#REF!</f>
        <v>#REF!</v>
      </c>
      <c r="ACC1" t="e">
        <f>#REF!</f>
        <v>#REF!</v>
      </c>
      <c r="ACD1" t="e">
        <f>#REF!</f>
        <v>#REF!</v>
      </c>
      <c r="ACE1" t="e">
        <f>#REF!</f>
        <v>#REF!</v>
      </c>
      <c r="ACF1" t="e">
        <f>#REF!</f>
        <v>#REF!</v>
      </c>
      <c r="ACG1" t="e">
        <f>#REF!</f>
        <v>#REF!</v>
      </c>
      <c r="ACH1" t="e">
        <f>#REF!</f>
        <v>#REF!</v>
      </c>
      <c r="ACI1" t="e">
        <f>#REF!</f>
        <v>#REF!</v>
      </c>
      <c r="ACJ1" t="e">
        <f>#REF!</f>
        <v>#REF!</v>
      </c>
      <c r="ACK1" t="e">
        <f>#REF!</f>
        <v>#REF!</v>
      </c>
      <c r="ACL1" t="e">
        <f>#REF!</f>
        <v>#REF!</v>
      </c>
      <c r="ACM1" t="e">
        <f>#REF!</f>
        <v>#REF!</v>
      </c>
      <c r="ACN1" t="e">
        <f>#REF!</f>
        <v>#REF!</v>
      </c>
      <c r="ACO1" t="e">
        <f>#REF!</f>
        <v>#REF!</v>
      </c>
      <c r="ACP1" t="e">
        <f>#REF!</f>
        <v>#REF!</v>
      </c>
      <c r="ACQ1" t="e">
        <f>#REF!</f>
        <v>#REF!</v>
      </c>
      <c r="ACR1" t="e">
        <f>#REF!</f>
        <v>#REF!</v>
      </c>
      <c r="ACS1" t="e">
        <f>#REF!</f>
        <v>#REF!</v>
      </c>
      <c r="ACT1" t="e">
        <f>#REF!</f>
        <v>#REF!</v>
      </c>
      <c r="ACU1" t="e">
        <f>#REF!</f>
        <v>#REF!</v>
      </c>
      <c r="ACV1" t="e">
        <f>#REF!</f>
        <v>#REF!</v>
      </c>
      <c r="ACW1" t="e">
        <f>#REF!</f>
        <v>#REF!</v>
      </c>
      <c r="ACX1" t="e">
        <f>#REF!</f>
        <v>#REF!</v>
      </c>
      <c r="ACY1" t="e">
        <f>#REF!</f>
        <v>#REF!</v>
      </c>
      <c r="ACZ1" t="e">
        <f>#REF!</f>
        <v>#REF!</v>
      </c>
      <c r="ADA1" t="e">
        <f>#REF!</f>
        <v>#REF!</v>
      </c>
      <c r="ADB1" t="e">
        <f>#REF!</f>
        <v>#REF!</v>
      </c>
      <c r="ADC1" t="e">
        <f>#REF!</f>
        <v>#REF!</v>
      </c>
      <c r="ADD1" t="e">
        <f>#REF!</f>
        <v>#REF!</v>
      </c>
      <c r="ADE1" t="e">
        <f>#REF!</f>
        <v>#REF!</v>
      </c>
      <c r="ADF1" t="e">
        <f>#REF!</f>
        <v>#REF!</v>
      </c>
      <c r="ADG1" t="e">
        <f>#REF!</f>
        <v>#REF!</v>
      </c>
      <c r="ADH1" t="e">
        <f>#REF!</f>
        <v>#REF!</v>
      </c>
      <c r="ADI1" t="e">
        <f>#REF!</f>
        <v>#REF!</v>
      </c>
      <c r="ADJ1" t="e">
        <f>#REF!</f>
        <v>#REF!</v>
      </c>
      <c r="ADK1" t="e">
        <f>#REF!</f>
        <v>#REF!</v>
      </c>
      <c r="ADL1" t="e">
        <f>#REF!</f>
        <v>#REF!</v>
      </c>
      <c r="ADM1" t="e">
        <f>#REF!</f>
        <v>#REF!</v>
      </c>
      <c r="ADN1" t="e">
        <f>#REF!</f>
        <v>#REF!</v>
      </c>
      <c r="ADO1" t="e">
        <f>#REF!</f>
        <v>#REF!</v>
      </c>
      <c r="ADP1" t="e">
        <f>#REF!</f>
        <v>#REF!</v>
      </c>
      <c r="ADQ1" t="e">
        <f>#REF!</f>
        <v>#REF!</v>
      </c>
      <c r="ADR1" t="e">
        <f>#REF!</f>
        <v>#REF!</v>
      </c>
      <c r="ADS1" t="e">
        <f>#REF!</f>
        <v>#REF!</v>
      </c>
      <c r="ADT1" t="e">
        <f>#REF!</f>
        <v>#REF!</v>
      </c>
      <c r="ADU1" t="e">
        <f>#REF!</f>
        <v>#REF!</v>
      </c>
      <c r="ADV1" t="e">
        <f>#REF!</f>
        <v>#REF!</v>
      </c>
      <c r="ADW1" t="e">
        <f>#REF!</f>
        <v>#REF!</v>
      </c>
      <c r="ADX1" t="e">
        <f>#REF!</f>
        <v>#REF!</v>
      </c>
      <c r="ADY1" t="e">
        <f>#REF!</f>
        <v>#REF!</v>
      </c>
      <c r="ADZ1" t="e">
        <f>#REF!</f>
        <v>#REF!</v>
      </c>
      <c r="AEA1" t="e">
        <f>#REF!</f>
        <v>#REF!</v>
      </c>
      <c r="AEB1" t="e">
        <f>#REF!</f>
        <v>#REF!</v>
      </c>
      <c r="AEC1" t="e">
        <f>#REF!</f>
        <v>#REF!</v>
      </c>
      <c r="AED1" t="e">
        <f>#REF!</f>
        <v>#REF!</v>
      </c>
      <c r="AEE1" t="e">
        <f>#REF!</f>
        <v>#REF!</v>
      </c>
      <c r="AEF1" t="e">
        <f>#REF!</f>
        <v>#REF!</v>
      </c>
      <c r="AEG1" t="e">
        <f>#REF!</f>
        <v>#REF!</v>
      </c>
      <c r="AEH1" t="e">
        <f>#REF!</f>
        <v>#REF!</v>
      </c>
      <c r="AEI1" t="e">
        <f>#REF!</f>
        <v>#REF!</v>
      </c>
      <c r="AEJ1" t="e">
        <f>#REF!</f>
        <v>#REF!</v>
      </c>
      <c r="AEK1" t="e">
        <f>#REF!</f>
        <v>#REF!</v>
      </c>
      <c r="AEL1" t="e">
        <f>#REF!</f>
        <v>#REF!</v>
      </c>
      <c r="AEM1" t="e">
        <f>#REF!</f>
        <v>#REF!</v>
      </c>
      <c r="AEN1" t="e">
        <f>#REF!</f>
        <v>#REF!</v>
      </c>
      <c r="AEO1" t="e">
        <f>#REF!</f>
        <v>#REF!</v>
      </c>
      <c r="AEP1" t="e">
        <f>#REF!</f>
        <v>#REF!</v>
      </c>
      <c r="AEQ1" t="e">
        <f>#REF!</f>
        <v>#REF!</v>
      </c>
      <c r="AER1" t="e">
        <f>#REF!</f>
        <v>#REF!</v>
      </c>
      <c r="AES1" t="e">
        <f>#REF!</f>
        <v>#REF!</v>
      </c>
      <c r="AET1" t="e">
        <f>#REF!</f>
        <v>#REF!</v>
      </c>
      <c r="AEU1" t="e">
        <f>#REF!</f>
        <v>#REF!</v>
      </c>
      <c r="AEV1" t="e">
        <f>#REF!</f>
        <v>#REF!</v>
      </c>
      <c r="AEW1" t="e">
        <f>#REF!</f>
        <v>#REF!</v>
      </c>
      <c r="AEX1" t="e">
        <f>#REF!</f>
        <v>#REF!</v>
      </c>
      <c r="AEY1" t="e">
        <f>#REF!</f>
        <v>#REF!</v>
      </c>
      <c r="AEZ1" t="e">
        <f>#REF!</f>
        <v>#REF!</v>
      </c>
      <c r="AFA1" t="e">
        <f>#REF!</f>
        <v>#REF!</v>
      </c>
      <c r="AFB1" t="e">
        <f>#REF!</f>
        <v>#REF!</v>
      </c>
      <c r="AFC1" t="e">
        <f>#REF!</f>
        <v>#REF!</v>
      </c>
      <c r="AFD1" t="e">
        <f>#REF!</f>
        <v>#REF!</v>
      </c>
      <c r="AFE1" t="e">
        <f>#REF!</f>
        <v>#REF!</v>
      </c>
      <c r="AFF1" t="e">
        <f>#REF!</f>
        <v>#REF!</v>
      </c>
      <c r="AFG1" t="e">
        <f>#REF!</f>
        <v>#REF!</v>
      </c>
      <c r="AFH1" t="e">
        <f>#REF!</f>
        <v>#REF!</v>
      </c>
      <c r="AFI1" t="e">
        <f>#REF!</f>
        <v>#REF!</v>
      </c>
      <c r="AFJ1" t="e">
        <f>#REF!</f>
        <v>#REF!</v>
      </c>
      <c r="AFK1" t="e">
        <f>#REF!</f>
        <v>#REF!</v>
      </c>
      <c r="AFL1" t="e">
        <f>#REF!</f>
        <v>#REF!</v>
      </c>
      <c r="AFM1" t="e">
        <f>#REF!</f>
        <v>#REF!</v>
      </c>
      <c r="AFN1" t="e">
        <f>#REF!</f>
        <v>#REF!</v>
      </c>
      <c r="AFO1" t="e">
        <f>#REF!</f>
        <v>#REF!</v>
      </c>
      <c r="AFP1" t="e">
        <f>#REF!</f>
        <v>#REF!</v>
      </c>
      <c r="AFQ1" t="e">
        <f>#REF!</f>
        <v>#REF!</v>
      </c>
      <c r="AFR1" t="e">
        <f>#REF!</f>
        <v>#REF!</v>
      </c>
      <c r="AFS1" t="e">
        <f>#REF!</f>
        <v>#REF!</v>
      </c>
      <c r="AFT1" t="e">
        <f>#REF!</f>
        <v>#REF!</v>
      </c>
      <c r="AFU1" t="e">
        <f>#REF!</f>
        <v>#REF!</v>
      </c>
      <c r="AFV1" t="e">
        <f>#REF!</f>
        <v>#REF!</v>
      </c>
      <c r="AFW1" t="e">
        <f>#REF!</f>
        <v>#REF!</v>
      </c>
      <c r="AFX1" t="e">
        <f>#REF!</f>
        <v>#REF!</v>
      </c>
      <c r="AFY1" t="e">
        <f>#REF!</f>
        <v>#REF!</v>
      </c>
      <c r="AFZ1" t="e">
        <f>#REF!</f>
        <v>#REF!</v>
      </c>
      <c r="AGA1" t="e">
        <f>#REF!</f>
        <v>#REF!</v>
      </c>
      <c r="AGB1" t="e">
        <f>#REF!</f>
        <v>#REF!</v>
      </c>
      <c r="AGC1" t="e">
        <f>#REF!</f>
        <v>#REF!</v>
      </c>
      <c r="AGD1" t="e">
        <f>#REF!</f>
        <v>#REF!</v>
      </c>
      <c r="AGE1" t="e">
        <f>#REF!</f>
        <v>#REF!</v>
      </c>
      <c r="AGF1" t="e">
        <f>#REF!</f>
        <v>#REF!</v>
      </c>
      <c r="AGG1" t="e">
        <f>#REF!</f>
        <v>#REF!</v>
      </c>
      <c r="AGH1" t="e">
        <f>#REF!</f>
        <v>#REF!</v>
      </c>
      <c r="AGI1" t="e">
        <f>#REF!</f>
        <v>#REF!</v>
      </c>
      <c r="AGJ1" t="e">
        <f>#REF!</f>
        <v>#REF!</v>
      </c>
      <c r="AGK1" t="e">
        <f>#REF!</f>
        <v>#REF!</v>
      </c>
      <c r="AGL1" t="e">
        <f>#REF!</f>
        <v>#REF!</v>
      </c>
      <c r="AGM1" t="e">
        <f>#REF!</f>
        <v>#REF!</v>
      </c>
      <c r="AGN1" t="e">
        <f>#REF!</f>
        <v>#REF!</v>
      </c>
      <c r="AGO1" t="e">
        <f>#REF!</f>
        <v>#REF!</v>
      </c>
      <c r="AGP1" t="e">
        <f>#REF!</f>
        <v>#REF!</v>
      </c>
      <c r="AGQ1" t="e">
        <f>#REF!</f>
        <v>#REF!</v>
      </c>
      <c r="AGR1" t="e">
        <f>#REF!</f>
        <v>#REF!</v>
      </c>
      <c r="AGS1" t="e">
        <f>#REF!</f>
        <v>#REF!</v>
      </c>
      <c r="AGT1" t="e">
        <f>#REF!</f>
        <v>#REF!</v>
      </c>
      <c r="AGU1" t="e">
        <f>#REF!</f>
        <v>#REF!</v>
      </c>
      <c r="AGV1" t="e">
        <f>#REF!</f>
        <v>#REF!</v>
      </c>
      <c r="AGW1" t="e">
        <f>#REF!</f>
        <v>#REF!</v>
      </c>
      <c r="AGX1" t="e">
        <f>#REF!</f>
        <v>#REF!</v>
      </c>
      <c r="AGY1" t="e">
        <f>#REF!</f>
        <v>#REF!</v>
      </c>
      <c r="AGZ1" t="e">
        <f>#REF!</f>
        <v>#REF!</v>
      </c>
      <c r="AHA1" t="e">
        <f>#REF!</f>
        <v>#REF!</v>
      </c>
      <c r="AHB1" t="e">
        <f>#REF!</f>
        <v>#REF!</v>
      </c>
      <c r="AHC1" t="e">
        <f>#REF!</f>
        <v>#REF!</v>
      </c>
      <c r="AHD1" t="e">
        <f>#REF!</f>
        <v>#REF!</v>
      </c>
      <c r="AHE1" t="e">
        <f>#REF!</f>
        <v>#REF!</v>
      </c>
      <c r="AHF1" t="e">
        <f>#REF!</f>
        <v>#REF!</v>
      </c>
      <c r="AHG1" t="e">
        <f>#REF!</f>
        <v>#REF!</v>
      </c>
      <c r="AHH1" t="e">
        <f>#REF!</f>
        <v>#REF!</v>
      </c>
      <c r="AHI1" t="e">
        <f>#REF!</f>
        <v>#REF!</v>
      </c>
      <c r="AHJ1" t="e">
        <f>#REF!</f>
        <v>#REF!</v>
      </c>
      <c r="AHK1" t="e">
        <f>#REF!</f>
        <v>#REF!</v>
      </c>
      <c r="AHL1" t="e">
        <f>#REF!</f>
        <v>#REF!</v>
      </c>
      <c r="AHM1" t="e">
        <f>#REF!</f>
        <v>#REF!</v>
      </c>
      <c r="AHN1" t="e">
        <f>#REF!</f>
        <v>#REF!</v>
      </c>
      <c r="AHO1" t="e">
        <f>#REF!</f>
        <v>#REF!</v>
      </c>
      <c r="AHP1" t="e">
        <f>#REF!</f>
        <v>#REF!</v>
      </c>
      <c r="AHQ1" t="e">
        <f>#REF!</f>
        <v>#REF!</v>
      </c>
      <c r="AHR1" t="e">
        <f>#REF!</f>
        <v>#REF!</v>
      </c>
      <c r="AHS1" t="e">
        <f>#REF!</f>
        <v>#REF!</v>
      </c>
      <c r="AHT1" t="e">
        <f>#REF!</f>
        <v>#REF!</v>
      </c>
      <c r="AHU1" t="e">
        <f>#REF!</f>
        <v>#REF!</v>
      </c>
      <c r="AHV1" t="e">
        <f>#REF!</f>
        <v>#REF!</v>
      </c>
      <c r="AHW1" t="e">
        <f>#REF!</f>
        <v>#REF!</v>
      </c>
      <c r="AHX1" t="e">
        <f>#REF!</f>
        <v>#REF!</v>
      </c>
      <c r="AHY1" t="e">
        <f>#REF!</f>
        <v>#REF!</v>
      </c>
      <c r="AHZ1" t="e">
        <f>#REF!</f>
        <v>#REF!</v>
      </c>
      <c r="AIA1" t="e">
        <f>#REF!</f>
        <v>#REF!</v>
      </c>
      <c r="AIB1" t="e">
        <f>#REF!</f>
        <v>#REF!</v>
      </c>
      <c r="AIC1" t="e">
        <f>#REF!</f>
        <v>#REF!</v>
      </c>
      <c r="AID1" t="e">
        <f>#REF!</f>
        <v>#REF!</v>
      </c>
      <c r="AIE1" t="e">
        <f>#REF!</f>
        <v>#REF!</v>
      </c>
      <c r="AIF1" t="e">
        <f>#REF!</f>
        <v>#REF!</v>
      </c>
      <c r="AIG1" t="e">
        <f>#REF!</f>
        <v>#REF!</v>
      </c>
      <c r="AIH1" t="e">
        <f>#REF!</f>
        <v>#REF!</v>
      </c>
      <c r="AII1" t="e">
        <f>#REF!</f>
        <v>#REF!</v>
      </c>
      <c r="AIJ1" t="e">
        <f>#REF!</f>
        <v>#REF!</v>
      </c>
      <c r="AIK1" t="e">
        <f>#REF!</f>
        <v>#REF!</v>
      </c>
      <c r="AIL1" t="e">
        <f>#REF!</f>
        <v>#REF!</v>
      </c>
      <c r="AIM1" t="e">
        <f>#REF!</f>
        <v>#REF!</v>
      </c>
      <c r="AIN1" t="e">
        <f>#REF!</f>
        <v>#REF!</v>
      </c>
      <c r="AIO1" t="e">
        <f>#REF!</f>
        <v>#REF!</v>
      </c>
      <c r="AIP1" t="e">
        <f>#REF!</f>
        <v>#REF!</v>
      </c>
      <c r="AIQ1" t="e">
        <f>#REF!</f>
        <v>#REF!</v>
      </c>
      <c r="AIR1" t="e">
        <f>#REF!</f>
        <v>#REF!</v>
      </c>
      <c r="AIS1" t="e">
        <f>#REF!</f>
        <v>#REF!</v>
      </c>
      <c r="AIT1" t="e">
        <f>#REF!</f>
        <v>#REF!</v>
      </c>
      <c r="AIU1" t="e">
        <f>#REF!</f>
        <v>#REF!</v>
      </c>
      <c r="AIV1" t="e">
        <f>#REF!</f>
        <v>#REF!</v>
      </c>
      <c r="AIW1" t="e">
        <f>#REF!</f>
        <v>#REF!</v>
      </c>
      <c r="AIX1" t="e">
        <f>#REF!</f>
        <v>#REF!</v>
      </c>
      <c r="AIY1" t="e">
        <f>#REF!</f>
        <v>#REF!</v>
      </c>
      <c r="AIZ1" t="e">
        <f>#REF!</f>
        <v>#REF!</v>
      </c>
      <c r="AJA1" t="e">
        <f>#REF!</f>
        <v>#REF!</v>
      </c>
      <c r="AJB1" t="e">
        <f>#REF!</f>
        <v>#REF!</v>
      </c>
      <c r="AJC1" t="e">
        <f>#REF!</f>
        <v>#REF!</v>
      </c>
      <c r="AJD1" t="e">
        <f>#REF!</f>
        <v>#REF!</v>
      </c>
      <c r="AJE1" t="e">
        <f>#REF!</f>
        <v>#REF!</v>
      </c>
      <c r="AJF1" t="e">
        <f>#REF!</f>
        <v>#REF!</v>
      </c>
      <c r="AJG1" t="e">
        <f>#REF!</f>
        <v>#REF!</v>
      </c>
      <c r="AJH1" t="e">
        <f>#REF!</f>
        <v>#REF!</v>
      </c>
      <c r="AJI1" t="e">
        <f>#REF!</f>
        <v>#REF!</v>
      </c>
      <c r="AJJ1" t="e">
        <f>#REF!</f>
        <v>#REF!</v>
      </c>
      <c r="AJK1" t="e">
        <f>#REF!</f>
        <v>#REF!</v>
      </c>
      <c r="AJL1" t="e">
        <f>#REF!</f>
        <v>#REF!</v>
      </c>
      <c r="AJM1" t="e">
        <f>#REF!</f>
        <v>#REF!</v>
      </c>
      <c r="AJN1" t="e">
        <f>#REF!</f>
        <v>#REF!</v>
      </c>
      <c r="AJO1" t="e">
        <f>#REF!</f>
        <v>#REF!</v>
      </c>
      <c r="AJP1" t="e">
        <f>#REF!</f>
        <v>#REF!</v>
      </c>
      <c r="AJQ1" t="e">
        <f>#REF!</f>
        <v>#REF!</v>
      </c>
      <c r="AJR1" t="e">
        <f>#REF!</f>
        <v>#REF!</v>
      </c>
      <c r="AJS1" t="e">
        <f>#REF!</f>
        <v>#REF!</v>
      </c>
      <c r="AJT1" t="e">
        <f>#REF!</f>
        <v>#REF!</v>
      </c>
      <c r="AJU1" t="e">
        <f>#REF!</f>
        <v>#REF!</v>
      </c>
      <c r="AJV1" t="e">
        <f>#REF!</f>
        <v>#REF!</v>
      </c>
      <c r="AJW1" t="e">
        <f>#REF!</f>
        <v>#REF!</v>
      </c>
      <c r="AJX1" t="e">
        <f>#REF!</f>
        <v>#REF!</v>
      </c>
      <c r="AJY1" t="e">
        <f>#REF!</f>
        <v>#REF!</v>
      </c>
      <c r="AJZ1" t="e">
        <f>#REF!</f>
        <v>#REF!</v>
      </c>
      <c r="AKA1" t="e">
        <f>#REF!</f>
        <v>#REF!</v>
      </c>
      <c r="AKB1" t="e">
        <f>#REF!</f>
        <v>#REF!</v>
      </c>
      <c r="AKC1" t="e">
        <f>#REF!</f>
        <v>#REF!</v>
      </c>
      <c r="AKD1" t="e">
        <f>#REF!</f>
        <v>#REF!</v>
      </c>
      <c r="AKE1" t="e">
        <f>#REF!</f>
        <v>#REF!</v>
      </c>
      <c r="AKF1" t="e">
        <f>#REF!</f>
        <v>#REF!</v>
      </c>
      <c r="AKG1" t="e">
        <f>#REF!</f>
        <v>#REF!</v>
      </c>
      <c r="AKH1" t="e">
        <f>#REF!</f>
        <v>#REF!</v>
      </c>
      <c r="AKI1" t="e">
        <f>#REF!</f>
        <v>#REF!</v>
      </c>
      <c r="AKJ1" t="e">
        <f>#REF!</f>
        <v>#REF!</v>
      </c>
      <c r="AKK1" t="e">
        <f>#REF!</f>
        <v>#REF!</v>
      </c>
      <c r="AKL1" t="e">
        <f>#REF!</f>
        <v>#REF!</v>
      </c>
      <c r="AKM1" t="e">
        <f>#REF!</f>
        <v>#REF!</v>
      </c>
      <c r="AKN1" t="e">
        <f>#REF!</f>
        <v>#REF!</v>
      </c>
      <c r="AKO1" t="e">
        <f>#REF!</f>
        <v>#REF!</v>
      </c>
      <c r="AKP1" t="e">
        <f>#REF!</f>
        <v>#REF!</v>
      </c>
      <c r="AKQ1" t="e">
        <f>#REF!</f>
        <v>#REF!</v>
      </c>
      <c r="AKR1" t="e">
        <f>#REF!</f>
        <v>#REF!</v>
      </c>
      <c r="AKS1" t="e">
        <f>#REF!</f>
        <v>#REF!</v>
      </c>
      <c r="AKT1" t="e">
        <f>#REF!</f>
        <v>#REF!</v>
      </c>
      <c r="AKU1" t="e">
        <f>#REF!</f>
        <v>#REF!</v>
      </c>
      <c r="AKV1" t="e">
        <f>#REF!</f>
        <v>#REF!</v>
      </c>
      <c r="AKW1" t="e">
        <f>#REF!</f>
        <v>#REF!</v>
      </c>
      <c r="AKX1" t="e">
        <f>#REF!</f>
        <v>#REF!</v>
      </c>
      <c r="AKY1" t="e">
        <f>#REF!</f>
        <v>#REF!</v>
      </c>
      <c r="AKZ1" t="e">
        <f>#REF!</f>
        <v>#REF!</v>
      </c>
      <c r="ALA1" t="e">
        <f>#REF!</f>
        <v>#REF!</v>
      </c>
      <c r="ALB1" t="e">
        <f>#REF!</f>
        <v>#REF!</v>
      </c>
      <c r="ALC1" t="e">
        <f>#REF!</f>
        <v>#REF!</v>
      </c>
      <c r="ALD1" t="e">
        <f>#REF!</f>
        <v>#REF!</v>
      </c>
      <c r="ALE1" t="e">
        <f>#REF!</f>
        <v>#REF!</v>
      </c>
      <c r="ALF1" t="e">
        <f>#REF!</f>
        <v>#REF!</v>
      </c>
      <c r="ALG1" t="e">
        <f>#REF!</f>
        <v>#REF!</v>
      </c>
      <c r="ALH1" t="e">
        <f>#REF!</f>
        <v>#REF!</v>
      </c>
      <c r="ALI1" t="e">
        <f>#REF!</f>
        <v>#REF!</v>
      </c>
      <c r="ALJ1" t="e">
        <f>#REF!</f>
        <v>#REF!</v>
      </c>
      <c r="ALK1" t="e">
        <f>#REF!</f>
        <v>#REF!</v>
      </c>
      <c r="ALL1" t="e">
        <f>#REF!</f>
        <v>#REF!</v>
      </c>
      <c r="ALM1" t="e">
        <f>#REF!</f>
        <v>#REF!</v>
      </c>
      <c r="ALN1" t="e">
        <f>#REF!</f>
        <v>#REF!</v>
      </c>
      <c r="ALO1" t="e">
        <f>#REF!</f>
        <v>#REF!</v>
      </c>
      <c r="ALP1" t="e">
        <f>#REF!</f>
        <v>#REF!</v>
      </c>
      <c r="ALQ1" t="e">
        <f>#REF!</f>
        <v>#REF!</v>
      </c>
      <c r="ALR1" t="e">
        <f>#REF!</f>
        <v>#REF!</v>
      </c>
      <c r="ALS1" t="e">
        <f>#REF!</f>
        <v>#REF!</v>
      </c>
      <c r="ALT1" t="e">
        <f>#REF!</f>
        <v>#REF!</v>
      </c>
      <c r="ALU1" t="e">
        <f>#REF!</f>
        <v>#REF!</v>
      </c>
      <c r="ALV1" t="e">
        <f>#REF!</f>
        <v>#REF!</v>
      </c>
      <c r="ALW1" t="e">
        <f>#REF!</f>
        <v>#REF!</v>
      </c>
      <c r="ALX1" t="e">
        <f>#REF!</f>
        <v>#REF!</v>
      </c>
      <c r="ALY1" t="e">
        <f>#REF!</f>
        <v>#REF!</v>
      </c>
      <c r="ALZ1" t="e">
        <f>#REF!</f>
        <v>#REF!</v>
      </c>
      <c r="AMA1" t="e">
        <f>#REF!</f>
        <v>#REF!</v>
      </c>
      <c r="AMB1" t="e">
        <f>#REF!</f>
        <v>#REF!</v>
      </c>
      <c r="AMC1" t="e">
        <f>#REF!</f>
        <v>#REF!</v>
      </c>
      <c r="AMD1" t="e">
        <f>#REF!</f>
        <v>#REF!</v>
      </c>
      <c r="AME1" t="e">
        <f>#REF!</f>
        <v>#REF!</v>
      </c>
      <c r="AMF1" t="e">
        <f>#REF!</f>
        <v>#REF!</v>
      </c>
      <c r="AMG1" t="e">
        <f>#REF!</f>
        <v>#REF!</v>
      </c>
      <c r="AMH1" t="e">
        <f>#REF!</f>
        <v>#REF!</v>
      </c>
      <c r="AMI1" t="e">
        <f>#REF!</f>
        <v>#REF!</v>
      </c>
      <c r="AMJ1" t="e">
        <f>#REF!</f>
        <v>#REF!</v>
      </c>
      <c r="AMK1" t="e">
        <f>#REF!</f>
        <v>#REF!</v>
      </c>
      <c r="AML1" t="e">
        <f>#REF!</f>
        <v>#REF!</v>
      </c>
      <c r="AMM1" t="e">
        <f>#REF!</f>
        <v>#REF!</v>
      </c>
      <c r="AMN1" t="e">
        <f>#REF!</f>
        <v>#REF!</v>
      </c>
      <c r="AMO1" t="e">
        <f>#REF!</f>
        <v>#REF!</v>
      </c>
      <c r="AMP1" t="e">
        <f>#REF!</f>
        <v>#REF!</v>
      </c>
      <c r="AMQ1" t="e">
        <f>#REF!</f>
        <v>#REF!</v>
      </c>
      <c r="AMR1" t="e">
        <f>#REF!</f>
        <v>#REF!</v>
      </c>
      <c r="AMS1" t="e">
        <f>#REF!</f>
        <v>#REF!</v>
      </c>
      <c r="AMT1" t="e">
        <f>#REF!</f>
        <v>#REF!</v>
      </c>
      <c r="AMU1" t="e">
        <f>#REF!</f>
        <v>#REF!</v>
      </c>
      <c r="AMV1" t="e">
        <f>#REF!</f>
        <v>#REF!</v>
      </c>
      <c r="AMW1" t="e">
        <f>#REF!</f>
        <v>#REF!</v>
      </c>
      <c r="AMX1" t="e">
        <f>#REF!</f>
        <v>#REF!</v>
      </c>
      <c r="AMY1" t="e">
        <f>#REF!</f>
        <v>#REF!</v>
      </c>
      <c r="AMZ1" t="e">
        <f>#REF!</f>
        <v>#REF!</v>
      </c>
      <c r="ANA1" t="e">
        <f>#REF!</f>
        <v>#REF!</v>
      </c>
      <c r="ANB1" t="e">
        <f>#REF!</f>
        <v>#REF!</v>
      </c>
      <c r="ANC1" t="e">
        <f>#REF!</f>
        <v>#REF!</v>
      </c>
      <c r="AND1" t="e">
        <f>#REF!</f>
        <v>#REF!</v>
      </c>
      <c r="ANE1" t="e">
        <f>#REF!</f>
        <v>#REF!</v>
      </c>
      <c r="ANF1" t="e">
        <f>#REF!</f>
        <v>#REF!</v>
      </c>
      <c r="ANG1" t="e">
        <f>#REF!</f>
        <v>#REF!</v>
      </c>
      <c r="ANH1" t="e">
        <f>#REF!</f>
        <v>#REF!</v>
      </c>
      <c r="ANI1" t="e">
        <f>#REF!</f>
        <v>#REF!</v>
      </c>
      <c r="ANJ1" t="e">
        <f>#REF!</f>
        <v>#REF!</v>
      </c>
      <c r="ANK1" t="e">
        <f>#REF!</f>
        <v>#REF!</v>
      </c>
      <c r="ANL1" t="e">
        <f>#REF!</f>
        <v>#REF!</v>
      </c>
      <c r="ANM1" t="e">
        <f>#REF!</f>
        <v>#REF!</v>
      </c>
      <c r="ANN1" t="e">
        <f>#REF!</f>
        <v>#REF!</v>
      </c>
      <c r="ANO1" t="e">
        <f>#REF!</f>
        <v>#REF!</v>
      </c>
      <c r="ANP1" t="e">
        <f>#REF!</f>
        <v>#REF!</v>
      </c>
      <c r="ANQ1" t="e">
        <f>#REF!</f>
        <v>#REF!</v>
      </c>
      <c r="ANR1" t="e">
        <f>#REF!</f>
        <v>#REF!</v>
      </c>
      <c r="ANS1" t="e">
        <f>#REF!</f>
        <v>#REF!</v>
      </c>
      <c r="ANT1" t="e">
        <f>#REF!</f>
        <v>#REF!</v>
      </c>
      <c r="ANU1" t="e">
        <f>#REF!</f>
        <v>#REF!</v>
      </c>
      <c r="ANV1" t="e">
        <f>#REF!</f>
        <v>#REF!</v>
      </c>
      <c r="ANW1" t="e">
        <f>#REF!</f>
        <v>#REF!</v>
      </c>
      <c r="ANX1" t="e">
        <f>#REF!</f>
        <v>#REF!</v>
      </c>
      <c r="ANY1" t="e">
        <f>#REF!</f>
        <v>#REF!</v>
      </c>
      <c r="ANZ1" t="e">
        <f>#REF!</f>
        <v>#REF!</v>
      </c>
      <c r="AOA1" t="e">
        <f>#REF!</f>
        <v>#REF!</v>
      </c>
      <c r="AOB1" t="e">
        <f>#REF!</f>
        <v>#REF!</v>
      </c>
      <c r="AOC1" t="e">
        <f>#REF!</f>
        <v>#REF!</v>
      </c>
      <c r="AOD1" t="e">
        <f>#REF!</f>
        <v>#REF!</v>
      </c>
      <c r="AOE1" t="e">
        <f>#REF!</f>
        <v>#REF!</v>
      </c>
      <c r="AOF1" t="e">
        <f>#REF!</f>
        <v>#REF!</v>
      </c>
      <c r="AOG1" t="e">
        <f>#REF!</f>
        <v>#REF!</v>
      </c>
      <c r="AOH1" t="e">
        <f>#REF!</f>
        <v>#REF!</v>
      </c>
      <c r="AOI1" t="e">
        <f>#REF!</f>
        <v>#REF!</v>
      </c>
      <c r="AOJ1" t="e">
        <f>#REF!</f>
        <v>#REF!</v>
      </c>
      <c r="AOK1" t="e">
        <f>#REF!</f>
        <v>#REF!</v>
      </c>
      <c r="AOL1" t="e">
        <f>#REF!</f>
        <v>#REF!</v>
      </c>
      <c r="AOM1" t="e">
        <f>#REF!</f>
        <v>#REF!</v>
      </c>
      <c r="AON1" t="e">
        <f>#REF!</f>
        <v>#REF!</v>
      </c>
      <c r="AOO1" t="e">
        <f>#REF!</f>
        <v>#REF!</v>
      </c>
      <c r="AOP1" t="e">
        <f>#REF!</f>
        <v>#REF!</v>
      </c>
      <c r="AOQ1" t="e">
        <f>#REF!</f>
        <v>#REF!</v>
      </c>
      <c r="AOR1" t="e">
        <f>#REF!</f>
        <v>#REF!</v>
      </c>
      <c r="AOS1" t="e">
        <f>#REF!</f>
        <v>#REF!</v>
      </c>
      <c r="AOT1" t="e">
        <f>#REF!</f>
        <v>#REF!</v>
      </c>
      <c r="AOU1" t="e">
        <f>#REF!</f>
        <v>#REF!</v>
      </c>
      <c r="AOV1" t="e">
        <f>#REF!</f>
        <v>#REF!</v>
      </c>
      <c r="AOW1" t="e">
        <f>#REF!</f>
        <v>#REF!</v>
      </c>
      <c r="AOX1" t="e">
        <f>#REF!</f>
        <v>#REF!</v>
      </c>
      <c r="AOY1" t="e">
        <f>#REF!</f>
        <v>#REF!</v>
      </c>
      <c r="AOZ1" t="e">
        <f>#REF!</f>
        <v>#REF!</v>
      </c>
      <c r="APA1" t="e">
        <f>#REF!</f>
        <v>#REF!</v>
      </c>
      <c r="APB1" t="e">
        <f>#REF!</f>
        <v>#REF!</v>
      </c>
      <c r="APC1" t="e">
        <f>#REF!</f>
        <v>#REF!</v>
      </c>
      <c r="APD1" t="e">
        <f>#REF!</f>
        <v>#REF!</v>
      </c>
      <c r="APE1" t="e">
        <f>#REF!</f>
        <v>#REF!</v>
      </c>
      <c r="APF1" t="e">
        <f>#REF!</f>
        <v>#REF!</v>
      </c>
      <c r="APG1" t="e">
        <f>#REF!</f>
        <v>#REF!</v>
      </c>
      <c r="APH1" t="e">
        <f>#REF!</f>
        <v>#REF!</v>
      </c>
      <c r="API1" t="e">
        <f>#REF!</f>
        <v>#REF!</v>
      </c>
      <c r="APJ1" t="e">
        <f>#REF!</f>
        <v>#REF!</v>
      </c>
      <c r="APK1" t="e">
        <f>#REF!</f>
        <v>#REF!</v>
      </c>
      <c r="APL1" t="e">
        <f>#REF!</f>
        <v>#REF!</v>
      </c>
      <c r="APM1" t="e">
        <f>#REF!</f>
        <v>#REF!</v>
      </c>
      <c r="APN1" t="e">
        <f>#REF!</f>
        <v>#REF!</v>
      </c>
      <c r="APO1" t="e">
        <f>#REF!</f>
        <v>#REF!</v>
      </c>
      <c r="APP1" t="e">
        <f>#REF!</f>
        <v>#REF!</v>
      </c>
      <c r="APQ1" t="e">
        <f>#REF!</f>
        <v>#REF!</v>
      </c>
      <c r="APR1" t="e">
        <f>#REF!</f>
        <v>#REF!</v>
      </c>
      <c r="APS1" t="e">
        <f>#REF!</f>
        <v>#REF!</v>
      </c>
      <c r="APT1" t="e">
        <f>#REF!</f>
        <v>#REF!</v>
      </c>
      <c r="APU1" t="e">
        <f>#REF!</f>
        <v>#REF!</v>
      </c>
      <c r="APV1" t="e">
        <f>#REF!</f>
        <v>#REF!</v>
      </c>
      <c r="APW1" t="e">
        <f>#REF!</f>
        <v>#REF!</v>
      </c>
      <c r="APX1" t="e">
        <f>#REF!</f>
        <v>#REF!</v>
      </c>
      <c r="APY1" t="e">
        <f>#REF!</f>
        <v>#REF!</v>
      </c>
      <c r="APZ1" t="e">
        <f>#REF!</f>
        <v>#REF!</v>
      </c>
      <c r="AQA1" t="e">
        <f>#REF!</f>
        <v>#REF!</v>
      </c>
      <c r="AQB1" t="e">
        <f>#REF!</f>
        <v>#REF!</v>
      </c>
      <c r="AQC1" t="e">
        <f>#REF!</f>
        <v>#REF!</v>
      </c>
      <c r="AQD1" t="e">
        <f>#REF!</f>
        <v>#REF!</v>
      </c>
      <c r="AQE1" t="e">
        <f>#REF!</f>
        <v>#REF!</v>
      </c>
      <c r="AQF1" t="e">
        <f>#REF!</f>
        <v>#REF!</v>
      </c>
      <c r="AQG1" t="e">
        <f>#REF!</f>
        <v>#REF!</v>
      </c>
      <c r="AQH1" t="e">
        <f>#REF!</f>
        <v>#REF!</v>
      </c>
      <c r="AQI1" t="e">
        <f>#REF!</f>
        <v>#REF!</v>
      </c>
      <c r="AQJ1" t="e">
        <f>#REF!</f>
        <v>#REF!</v>
      </c>
      <c r="AQK1" t="e">
        <f>#REF!</f>
        <v>#REF!</v>
      </c>
      <c r="AQL1" t="e">
        <f>#REF!</f>
        <v>#REF!</v>
      </c>
      <c r="AQM1" t="e">
        <f>#REF!</f>
        <v>#REF!</v>
      </c>
      <c r="AQN1" t="e">
        <f>#REF!</f>
        <v>#REF!</v>
      </c>
      <c r="AQO1" t="e">
        <f>#REF!</f>
        <v>#REF!</v>
      </c>
      <c r="AQP1" t="e">
        <f>#REF!</f>
        <v>#REF!</v>
      </c>
      <c r="AQQ1" t="e">
        <f>#REF!</f>
        <v>#REF!</v>
      </c>
      <c r="AQR1" t="e">
        <f>#REF!</f>
        <v>#REF!</v>
      </c>
      <c r="AQS1" t="e">
        <f>#REF!</f>
        <v>#REF!</v>
      </c>
      <c r="AQT1" t="e">
        <f>#REF!</f>
        <v>#REF!</v>
      </c>
      <c r="AQU1" t="e">
        <f>#REF!</f>
        <v>#REF!</v>
      </c>
      <c r="AQV1" t="e">
        <f>#REF!</f>
        <v>#REF!</v>
      </c>
      <c r="AQW1" t="e">
        <f>#REF!</f>
        <v>#REF!</v>
      </c>
      <c r="AQX1" t="e">
        <f>#REF!</f>
        <v>#REF!</v>
      </c>
      <c r="AQY1" t="e">
        <f>#REF!</f>
        <v>#REF!</v>
      </c>
      <c r="AQZ1" t="e">
        <f>#REF!</f>
        <v>#REF!</v>
      </c>
      <c r="ARA1" t="e">
        <f>#REF!</f>
        <v>#REF!</v>
      </c>
      <c r="ARB1" t="e">
        <f>#REF!</f>
        <v>#REF!</v>
      </c>
      <c r="ARC1" t="e">
        <f>#REF!</f>
        <v>#REF!</v>
      </c>
      <c r="ARD1" t="e">
        <f>#REF!</f>
        <v>#REF!</v>
      </c>
      <c r="ARE1" t="e">
        <f>#REF!</f>
        <v>#REF!</v>
      </c>
      <c r="ARF1" t="e">
        <f>#REF!</f>
        <v>#REF!</v>
      </c>
      <c r="ARG1" t="e">
        <f>#REF!</f>
        <v>#REF!</v>
      </c>
      <c r="ARH1" t="e">
        <f>#REF!</f>
        <v>#REF!</v>
      </c>
      <c r="ARI1" t="e">
        <f>#REF!</f>
        <v>#REF!</v>
      </c>
      <c r="ARJ1" t="e">
        <f>#REF!</f>
        <v>#REF!</v>
      </c>
      <c r="ARK1" t="e">
        <f>#REF!</f>
        <v>#REF!</v>
      </c>
      <c r="ARL1" t="e">
        <f>#REF!</f>
        <v>#REF!</v>
      </c>
      <c r="ARM1" t="e">
        <f>#REF!</f>
        <v>#REF!</v>
      </c>
      <c r="ARN1" t="e">
        <f>#REF!</f>
        <v>#REF!</v>
      </c>
      <c r="ARO1" t="e">
        <f>#REF!</f>
        <v>#REF!</v>
      </c>
      <c r="ARP1" t="e">
        <f>#REF!</f>
        <v>#REF!</v>
      </c>
      <c r="ARQ1" t="e">
        <f>#REF!</f>
        <v>#REF!</v>
      </c>
      <c r="ARR1" t="e">
        <f>#REF!</f>
        <v>#REF!</v>
      </c>
      <c r="ARS1" t="e">
        <f>#REF!</f>
        <v>#REF!</v>
      </c>
      <c r="ART1" t="e">
        <f>#REF!</f>
        <v>#REF!</v>
      </c>
      <c r="ARU1" t="e">
        <f>#REF!</f>
        <v>#REF!</v>
      </c>
      <c r="ARV1" t="e">
        <f>#REF!</f>
        <v>#REF!</v>
      </c>
      <c r="ARW1" t="e">
        <f>#REF!</f>
        <v>#REF!</v>
      </c>
      <c r="ARX1" t="e">
        <f>#REF!</f>
        <v>#REF!</v>
      </c>
      <c r="ARY1" t="e">
        <f>#REF!</f>
        <v>#REF!</v>
      </c>
      <c r="ARZ1" t="e">
        <f>#REF!</f>
        <v>#REF!</v>
      </c>
      <c r="ASA1" t="e">
        <f>#REF!</f>
        <v>#REF!</v>
      </c>
      <c r="ASB1" t="e">
        <f>#REF!</f>
        <v>#REF!</v>
      </c>
      <c r="ASC1" t="e">
        <f>#REF!</f>
        <v>#REF!</v>
      </c>
      <c r="ASD1" t="e">
        <f>#REF!</f>
        <v>#REF!</v>
      </c>
      <c r="ASE1" t="e">
        <f>#REF!</f>
        <v>#REF!</v>
      </c>
      <c r="ASF1" t="e">
        <f>#REF!</f>
        <v>#REF!</v>
      </c>
      <c r="ASG1" t="e">
        <f>#REF!</f>
        <v>#REF!</v>
      </c>
      <c r="ASH1" t="e">
        <f>#REF!</f>
        <v>#REF!</v>
      </c>
      <c r="ASI1" t="e">
        <f>#REF!</f>
        <v>#REF!</v>
      </c>
      <c r="ASJ1" t="e">
        <f>#REF!</f>
        <v>#REF!</v>
      </c>
      <c r="ASK1" t="e">
        <f>#REF!</f>
        <v>#REF!</v>
      </c>
      <c r="ASL1" t="e">
        <f>#REF!</f>
        <v>#REF!</v>
      </c>
      <c r="ASM1" t="e">
        <f>#REF!</f>
        <v>#REF!</v>
      </c>
      <c r="ASN1" t="e">
        <f>#REF!</f>
        <v>#REF!</v>
      </c>
      <c r="ASO1" t="e">
        <f>#REF!</f>
        <v>#REF!</v>
      </c>
      <c r="ASP1" t="e">
        <f>#REF!</f>
        <v>#REF!</v>
      </c>
      <c r="ASQ1" t="e">
        <f>#REF!</f>
        <v>#REF!</v>
      </c>
      <c r="ASR1" t="e">
        <f>#REF!</f>
        <v>#REF!</v>
      </c>
      <c r="ASS1" t="e">
        <f>#REF!</f>
        <v>#REF!</v>
      </c>
      <c r="AST1" t="e">
        <f>#REF!</f>
        <v>#REF!</v>
      </c>
      <c r="ASU1" t="e">
        <f>#REF!</f>
        <v>#REF!</v>
      </c>
      <c r="ASV1" t="e">
        <f>#REF!</f>
        <v>#REF!</v>
      </c>
      <c r="ASW1" t="e">
        <f>#REF!</f>
        <v>#REF!</v>
      </c>
      <c r="ASX1" t="e">
        <f>#REF!</f>
        <v>#REF!</v>
      </c>
      <c r="ASY1" t="e">
        <f>#REF!</f>
        <v>#REF!</v>
      </c>
      <c r="ASZ1" t="e">
        <f>#REF!</f>
        <v>#REF!</v>
      </c>
      <c r="ATA1" t="e">
        <f>#REF!</f>
        <v>#REF!</v>
      </c>
      <c r="ATB1" t="e">
        <f>#REF!</f>
        <v>#REF!</v>
      </c>
      <c r="ATC1" t="e">
        <f>#REF!</f>
        <v>#REF!</v>
      </c>
      <c r="ATD1" t="e">
        <f>#REF!</f>
        <v>#REF!</v>
      </c>
      <c r="ATE1" t="e">
        <f>#REF!</f>
        <v>#REF!</v>
      </c>
      <c r="ATF1" t="e">
        <f>#REF!</f>
        <v>#REF!</v>
      </c>
      <c r="ATG1" t="e">
        <f>#REF!</f>
        <v>#REF!</v>
      </c>
      <c r="ATH1" t="e">
        <f>#REF!</f>
        <v>#REF!</v>
      </c>
      <c r="ATI1" t="e">
        <f>#REF!</f>
        <v>#REF!</v>
      </c>
      <c r="ATJ1" t="e">
        <f>#REF!</f>
        <v>#REF!</v>
      </c>
      <c r="ATK1" t="e">
        <f>#REF!</f>
        <v>#REF!</v>
      </c>
      <c r="ATL1" t="e">
        <f>#REF!</f>
        <v>#REF!</v>
      </c>
      <c r="ATM1" t="e">
        <f>#REF!</f>
        <v>#REF!</v>
      </c>
      <c r="ATN1" t="e">
        <f>#REF!</f>
        <v>#REF!</v>
      </c>
      <c r="ATO1" t="e">
        <f>#REF!</f>
        <v>#REF!</v>
      </c>
      <c r="ATP1" t="e">
        <f>#REF!</f>
        <v>#REF!</v>
      </c>
      <c r="ATQ1" t="e">
        <f>#REF!</f>
        <v>#REF!</v>
      </c>
      <c r="ATR1" t="e">
        <f>#REF!</f>
        <v>#REF!</v>
      </c>
      <c r="ATS1" t="e">
        <f>#REF!</f>
        <v>#REF!</v>
      </c>
      <c r="ATT1" t="e">
        <f>#REF!</f>
        <v>#REF!</v>
      </c>
      <c r="ATU1" t="e">
        <f>#REF!</f>
        <v>#REF!</v>
      </c>
      <c r="ATV1" t="e">
        <f>#REF!</f>
        <v>#REF!</v>
      </c>
      <c r="ATW1" t="e">
        <f>#REF!</f>
        <v>#REF!</v>
      </c>
      <c r="ATX1" t="e">
        <f>#REF!</f>
        <v>#REF!</v>
      </c>
      <c r="ATY1" t="e">
        <f>#REF!</f>
        <v>#REF!</v>
      </c>
      <c r="ATZ1" t="e">
        <f>#REF!</f>
        <v>#REF!</v>
      </c>
      <c r="AUA1" t="e">
        <f>#REF!</f>
        <v>#REF!</v>
      </c>
      <c r="AUB1" t="e">
        <f>#REF!</f>
        <v>#REF!</v>
      </c>
      <c r="AUC1" t="e">
        <f>#REF!</f>
        <v>#REF!</v>
      </c>
      <c r="AUD1" t="e">
        <f>#REF!</f>
        <v>#REF!</v>
      </c>
      <c r="AUE1" t="e">
        <f>#REF!</f>
        <v>#REF!</v>
      </c>
      <c r="AUF1" t="e">
        <f>#REF!</f>
        <v>#REF!</v>
      </c>
      <c r="AUG1" t="e">
        <f>#REF!</f>
        <v>#REF!</v>
      </c>
      <c r="AUH1" t="e">
        <f>#REF!</f>
        <v>#REF!</v>
      </c>
      <c r="AUI1" t="e">
        <f>#REF!</f>
        <v>#REF!</v>
      </c>
      <c r="AUJ1" t="e">
        <f>#REF!</f>
        <v>#REF!</v>
      </c>
      <c r="AUK1" t="e">
        <f>#REF!</f>
        <v>#REF!</v>
      </c>
      <c r="AUL1" t="e">
        <f>#REF!</f>
        <v>#REF!</v>
      </c>
      <c r="AUM1" t="e">
        <f>#REF!</f>
        <v>#REF!</v>
      </c>
      <c r="AUN1" t="e">
        <f>#REF!</f>
        <v>#REF!</v>
      </c>
      <c r="AUO1" t="e">
        <f>#REF!</f>
        <v>#REF!</v>
      </c>
      <c r="AUP1" t="e">
        <f>#REF!</f>
        <v>#REF!</v>
      </c>
      <c r="AUQ1" t="e">
        <f>#REF!</f>
        <v>#REF!</v>
      </c>
      <c r="AUR1" t="e">
        <f>#REF!</f>
        <v>#REF!</v>
      </c>
      <c r="AUS1" t="e">
        <f>#REF!</f>
        <v>#REF!</v>
      </c>
      <c r="AUT1" t="e">
        <f>#REF!</f>
        <v>#REF!</v>
      </c>
      <c r="AUU1" t="e">
        <f>#REF!</f>
        <v>#REF!</v>
      </c>
      <c r="AUV1" t="e">
        <f>#REF!</f>
        <v>#REF!</v>
      </c>
      <c r="AUW1" t="e">
        <f>#REF!</f>
        <v>#REF!</v>
      </c>
      <c r="AUX1" t="e">
        <f>#REF!</f>
        <v>#REF!</v>
      </c>
      <c r="AUY1" t="e">
        <f>#REF!</f>
        <v>#REF!</v>
      </c>
      <c r="AUZ1" t="e">
        <f>#REF!</f>
        <v>#REF!</v>
      </c>
      <c r="AVA1" t="e">
        <f>#REF!</f>
        <v>#REF!</v>
      </c>
      <c r="AVB1" t="e">
        <f>#REF!</f>
        <v>#REF!</v>
      </c>
      <c r="AVC1" t="e">
        <f>#REF!</f>
        <v>#REF!</v>
      </c>
      <c r="AVD1" t="e">
        <f>#REF!</f>
        <v>#REF!</v>
      </c>
      <c r="AVE1" t="e">
        <f>#REF!</f>
        <v>#REF!</v>
      </c>
      <c r="AVF1" t="e">
        <f>#REF!</f>
        <v>#REF!</v>
      </c>
      <c r="AVG1" t="e">
        <f>#REF!</f>
        <v>#REF!</v>
      </c>
      <c r="AVH1" t="e">
        <f>#REF!</f>
        <v>#REF!</v>
      </c>
      <c r="AVI1" t="e">
        <f>#REF!</f>
        <v>#REF!</v>
      </c>
      <c r="AVJ1" t="e">
        <f>#REF!</f>
        <v>#REF!</v>
      </c>
      <c r="AVK1" t="e">
        <f>#REF!</f>
        <v>#REF!</v>
      </c>
      <c r="AVL1" t="e">
        <f>#REF!</f>
        <v>#REF!</v>
      </c>
      <c r="AVM1" t="e">
        <f>#REF!</f>
        <v>#REF!</v>
      </c>
      <c r="AVN1" t="e">
        <f>#REF!</f>
        <v>#REF!</v>
      </c>
      <c r="AVO1" t="e">
        <f>#REF!</f>
        <v>#REF!</v>
      </c>
      <c r="AVP1" t="e">
        <f>#REF!</f>
        <v>#REF!</v>
      </c>
      <c r="AVQ1" t="e">
        <f>#REF!</f>
        <v>#REF!</v>
      </c>
      <c r="AVR1" t="e">
        <f>#REF!</f>
        <v>#REF!</v>
      </c>
      <c r="AVS1" t="e">
        <f>#REF!</f>
        <v>#REF!</v>
      </c>
      <c r="AVT1" t="e">
        <f>#REF!</f>
        <v>#REF!</v>
      </c>
      <c r="AVU1" t="e">
        <f>#REF!</f>
        <v>#REF!</v>
      </c>
      <c r="AVV1" t="e">
        <f>#REF!</f>
        <v>#REF!</v>
      </c>
      <c r="AVW1" t="e">
        <f>#REF!</f>
        <v>#REF!</v>
      </c>
      <c r="AVX1" t="e">
        <f>#REF!</f>
        <v>#REF!</v>
      </c>
      <c r="AVY1" t="e">
        <f>#REF!</f>
        <v>#REF!</v>
      </c>
      <c r="AVZ1" t="e">
        <f>#REF!</f>
        <v>#REF!</v>
      </c>
      <c r="AWA1" t="e">
        <f>#REF!</f>
        <v>#REF!</v>
      </c>
      <c r="AWB1" t="e">
        <f>#REF!</f>
        <v>#REF!</v>
      </c>
      <c r="AWC1" t="e">
        <f>#REF!</f>
        <v>#REF!</v>
      </c>
      <c r="AWD1" t="e">
        <f>#REF!</f>
        <v>#REF!</v>
      </c>
      <c r="AWE1" t="e">
        <f>#REF!</f>
        <v>#REF!</v>
      </c>
      <c r="AWF1" t="e">
        <f>#REF!</f>
        <v>#REF!</v>
      </c>
      <c r="AWG1" t="e">
        <f>#REF!</f>
        <v>#REF!</v>
      </c>
      <c r="AWH1" t="e">
        <f>#REF!</f>
        <v>#REF!</v>
      </c>
      <c r="AWI1" t="e">
        <f>#REF!</f>
        <v>#REF!</v>
      </c>
      <c r="AWJ1" t="e">
        <f>#REF!</f>
        <v>#REF!</v>
      </c>
      <c r="AWK1" t="e">
        <f>#REF!</f>
        <v>#REF!</v>
      </c>
      <c r="AWL1" t="e">
        <f>#REF!</f>
        <v>#REF!</v>
      </c>
      <c r="AWM1" t="e">
        <f>#REF!</f>
        <v>#REF!</v>
      </c>
      <c r="AWN1" t="e">
        <f>#REF!</f>
        <v>#REF!</v>
      </c>
      <c r="AWO1" t="e">
        <f>#REF!</f>
        <v>#REF!</v>
      </c>
      <c r="AWP1" t="e">
        <f>#REF!</f>
        <v>#REF!</v>
      </c>
      <c r="AWQ1" t="e">
        <f>#REF!</f>
        <v>#REF!</v>
      </c>
      <c r="AWR1" t="e">
        <f>#REF!</f>
        <v>#REF!</v>
      </c>
      <c r="AWS1" t="e">
        <f>#REF!</f>
        <v>#REF!</v>
      </c>
      <c r="AWT1" t="e">
        <f>#REF!</f>
        <v>#REF!</v>
      </c>
      <c r="AWU1" t="e">
        <f>#REF!</f>
        <v>#REF!</v>
      </c>
      <c r="AWV1" t="e">
        <f>#REF!</f>
        <v>#REF!</v>
      </c>
      <c r="AWW1" t="e">
        <f>#REF!</f>
        <v>#REF!</v>
      </c>
      <c r="AWX1" t="e">
        <f>#REF!</f>
        <v>#REF!</v>
      </c>
      <c r="AWY1" t="e">
        <f>#REF!</f>
        <v>#REF!</v>
      </c>
      <c r="AWZ1" t="e">
        <f>#REF!</f>
        <v>#REF!</v>
      </c>
      <c r="AXA1" t="e">
        <f>#REF!</f>
        <v>#REF!</v>
      </c>
      <c r="AXB1" t="e">
        <f>#REF!</f>
        <v>#REF!</v>
      </c>
      <c r="AXC1" t="e">
        <f>#REF!</f>
        <v>#REF!</v>
      </c>
      <c r="AXD1" t="e">
        <f>#REF!</f>
        <v>#REF!</v>
      </c>
      <c r="AXE1" t="e">
        <f>#REF!</f>
        <v>#REF!</v>
      </c>
      <c r="AXF1" t="e">
        <f>#REF!</f>
        <v>#REF!</v>
      </c>
      <c r="AXG1" t="e">
        <f>#REF!</f>
        <v>#REF!</v>
      </c>
      <c r="AXH1" t="e">
        <f>#REF!</f>
        <v>#REF!</v>
      </c>
      <c r="AXI1" t="e">
        <f>#REF!</f>
        <v>#REF!</v>
      </c>
      <c r="AXJ1" t="e">
        <f>#REF!</f>
        <v>#REF!</v>
      </c>
      <c r="AXK1" t="e">
        <f>#REF!</f>
        <v>#REF!</v>
      </c>
      <c r="AXL1" t="e">
        <f>#REF!</f>
        <v>#REF!</v>
      </c>
      <c r="AXM1" t="e">
        <f>#REF!</f>
        <v>#REF!</v>
      </c>
      <c r="AXN1" t="e">
        <f>#REF!</f>
        <v>#REF!</v>
      </c>
      <c r="AXO1" t="e">
        <f>#REF!</f>
        <v>#REF!</v>
      </c>
      <c r="AXP1" t="e">
        <f>#REF!</f>
        <v>#REF!</v>
      </c>
      <c r="AXQ1" t="e">
        <f>#REF!</f>
        <v>#REF!</v>
      </c>
      <c r="AXR1" t="e">
        <f>#REF!</f>
        <v>#REF!</v>
      </c>
      <c r="AXS1" t="e">
        <f>#REF!</f>
        <v>#REF!</v>
      </c>
      <c r="AXT1" t="e">
        <f>#REF!</f>
        <v>#REF!</v>
      </c>
      <c r="AXU1" t="e">
        <f>#REF!</f>
        <v>#REF!</v>
      </c>
      <c r="AXV1" t="e">
        <f>#REF!</f>
        <v>#REF!</v>
      </c>
      <c r="AXW1" t="e">
        <f>#REF!</f>
        <v>#REF!</v>
      </c>
      <c r="AXX1" t="e">
        <f>#REF!</f>
        <v>#REF!</v>
      </c>
      <c r="AXY1" t="e">
        <f>#REF!</f>
        <v>#REF!</v>
      </c>
      <c r="AXZ1" t="e">
        <f>#REF!</f>
        <v>#REF!</v>
      </c>
      <c r="AYA1" t="e">
        <f>#REF!</f>
        <v>#REF!</v>
      </c>
      <c r="AYB1" t="e">
        <f>#REF!</f>
        <v>#REF!</v>
      </c>
      <c r="AYC1" t="e">
        <f>#REF!</f>
        <v>#REF!</v>
      </c>
      <c r="AYD1" t="e">
        <f>#REF!</f>
        <v>#REF!</v>
      </c>
      <c r="AYE1" t="e">
        <f>#REF!</f>
        <v>#REF!</v>
      </c>
      <c r="AYF1" t="e">
        <f>#REF!</f>
        <v>#REF!</v>
      </c>
      <c r="AYG1" t="e">
        <f>#REF!</f>
        <v>#REF!</v>
      </c>
      <c r="AYH1" t="e">
        <f>#REF!</f>
        <v>#REF!</v>
      </c>
      <c r="AYI1" t="e">
        <f>#REF!</f>
        <v>#REF!</v>
      </c>
      <c r="AYJ1" t="e">
        <f>#REF!</f>
        <v>#REF!</v>
      </c>
      <c r="AYK1" t="e">
        <f>#REF!</f>
        <v>#REF!</v>
      </c>
      <c r="AYL1" t="e">
        <f>#REF!</f>
        <v>#REF!</v>
      </c>
      <c r="AYM1" t="e">
        <f>#REF!</f>
        <v>#REF!</v>
      </c>
      <c r="AYN1" t="e">
        <f>#REF!</f>
        <v>#REF!</v>
      </c>
      <c r="AYO1" t="e">
        <f>#REF!</f>
        <v>#REF!</v>
      </c>
      <c r="AYP1" t="e">
        <f>#REF!</f>
        <v>#REF!</v>
      </c>
      <c r="AYQ1" t="e">
        <f>#REF!</f>
        <v>#REF!</v>
      </c>
      <c r="AYR1" t="e">
        <f>#REF!</f>
        <v>#REF!</v>
      </c>
      <c r="AYS1" t="e">
        <f>#REF!</f>
        <v>#REF!</v>
      </c>
      <c r="AYT1" t="e">
        <f>#REF!</f>
        <v>#REF!</v>
      </c>
      <c r="AYU1" t="e">
        <f>#REF!</f>
        <v>#REF!</v>
      </c>
      <c r="AYV1" t="e">
        <f>#REF!</f>
        <v>#REF!</v>
      </c>
      <c r="AYW1" t="e">
        <f>#REF!</f>
        <v>#REF!</v>
      </c>
      <c r="AYX1" t="e">
        <f>#REF!</f>
        <v>#REF!</v>
      </c>
      <c r="AYY1" t="e">
        <f>#REF!</f>
        <v>#REF!</v>
      </c>
      <c r="AYZ1" t="e">
        <f>#REF!</f>
        <v>#REF!</v>
      </c>
      <c r="AZA1" t="e">
        <f>#REF!</f>
        <v>#REF!</v>
      </c>
      <c r="AZB1" t="e">
        <f>#REF!</f>
        <v>#REF!</v>
      </c>
      <c r="AZC1" t="e">
        <f>#REF!</f>
        <v>#REF!</v>
      </c>
      <c r="AZD1" t="e">
        <f>#REF!</f>
        <v>#REF!</v>
      </c>
      <c r="AZE1" t="e">
        <f>#REF!</f>
        <v>#REF!</v>
      </c>
      <c r="AZF1" t="e">
        <f>#REF!</f>
        <v>#REF!</v>
      </c>
      <c r="AZG1" t="e">
        <f>#REF!</f>
        <v>#REF!</v>
      </c>
      <c r="AZH1" t="e">
        <f>#REF!</f>
        <v>#REF!</v>
      </c>
      <c r="AZI1" t="e">
        <f>#REF!</f>
        <v>#REF!</v>
      </c>
      <c r="AZJ1" t="e">
        <f>#REF!</f>
        <v>#REF!</v>
      </c>
      <c r="AZK1" t="e">
        <f>#REF!</f>
        <v>#REF!</v>
      </c>
      <c r="AZL1" t="e">
        <f>#REF!</f>
        <v>#REF!</v>
      </c>
      <c r="AZM1" t="e">
        <f>#REF!</f>
        <v>#REF!</v>
      </c>
      <c r="AZN1" t="e">
        <f>#REF!</f>
        <v>#REF!</v>
      </c>
      <c r="AZO1" t="e">
        <f>#REF!</f>
        <v>#REF!</v>
      </c>
      <c r="AZP1" t="e">
        <f>#REF!</f>
        <v>#REF!</v>
      </c>
      <c r="AZQ1" t="e">
        <f>#REF!</f>
        <v>#REF!</v>
      </c>
      <c r="AZR1" t="e">
        <f>#REF!</f>
        <v>#REF!</v>
      </c>
      <c r="AZS1" t="e">
        <f>#REF!</f>
        <v>#REF!</v>
      </c>
      <c r="AZT1" t="e">
        <f>#REF!</f>
        <v>#REF!</v>
      </c>
      <c r="AZU1" t="e">
        <f>#REF!</f>
        <v>#REF!</v>
      </c>
      <c r="AZV1" t="e">
        <f>#REF!</f>
        <v>#REF!</v>
      </c>
      <c r="AZW1" t="e">
        <f>#REF!</f>
        <v>#REF!</v>
      </c>
      <c r="AZX1" t="e">
        <f>#REF!</f>
        <v>#REF!</v>
      </c>
      <c r="AZY1" t="e">
        <f>#REF!</f>
        <v>#REF!</v>
      </c>
      <c r="AZZ1" t="e">
        <f>#REF!</f>
        <v>#REF!</v>
      </c>
      <c r="BAA1" t="e">
        <f>#REF!</f>
        <v>#REF!</v>
      </c>
      <c r="BAB1" t="e">
        <f>#REF!</f>
        <v>#REF!</v>
      </c>
      <c r="BAC1" t="e">
        <f>#REF!</f>
        <v>#REF!</v>
      </c>
      <c r="BAD1" t="e">
        <f>#REF!</f>
        <v>#REF!</v>
      </c>
      <c r="BAE1" t="e">
        <f>#REF!</f>
        <v>#REF!</v>
      </c>
      <c r="BAF1" t="e">
        <f>#REF!</f>
        <v>#REF!</v>
      </c>
      <c r="BAG1" t="e">
        <f>#REF!</f>
        <v>#REF!</v>
      </c>
      <c r="BAH1" t="e">
        <f>#REF!</f>
        <v>#REF!</v>
      </c>
      <c r="BAI1" t="e">
        <f>#REF!</f>
        <v>#REF!</v>
      </c>
      <c r="BAJ1" t="e">
        <f>#REF!</f>
        <v>#REF!</v>
      </c>
      <c r="BAK1" t="e">
        <f>#REF!</f>
        <v>#REF!</v>
      </c>
      <c r="BAL1" t="e">
        <f>#REF!</f>
        <v>#REF!</v>
      </c>
      <c r="BAM1" t="e">
        <f>#REF!</f>
        <v>#REF!</v>
      </c>
      <c r="BAN1" t="e">
        <f>#REF!</f>
        <v>#REF!</v>
      </c>
      <c r="BAO1" t="e">
        <f>#REF!</f>
        <v>#REF!</v>
      </c>
      <c r="BAP1" t="e">
        <f>#REF!</f>
        <v>#REF!</v>
      </c>
      <c r="BAQ1" t="e">
        <f>#REF!</f>
        <v>#REF!</v>
      </c>
      <c r="BAR1" t="e">
        <f>#REF!</f>
        <v>#REF!</v>
      </c>
      <c r="BAS1" t="e">
        <f>#REF!</f>
        <v>#REF!</v>
      </c>
      <c r="BAT1" t="e">
        <f>#REF!</f>
        <v>#REF!</v>
      </c>
      <c r="BAU1" t="e">
        <f>#REF!</f>
        <v>#REF!</v>
      </c>
      <c r="BAV1" t="e">
        <f>#REF!</f>
        <v>#REF!</v>
      </c>
      <c r="BAW1" t="e">
        <f>#REF!</f>
        <v>#REF!</v>
      </c>
      <c r="BAX1" t="e">
        <f>#REF!</f>
        <v>#REF!</v>
      </c>
      <c r="BAY1" t="e">
        <f>#REF!</f>
        <v>#REF!</v>
      </c>
      <c r="BAZ1" t="e">
        <f>#REF!</f>
        <v>#REF!</v>
      </c>
      <c r="BBA1" t="e">
        <f>#REF!</f>
        <v>#REF!</v>
      </c>
      <c r="BBB1" t="e">
        <f>#REF!</f>
        <v>#REF!</v>
      </c>
      <c r="BBC1" t="e">
        <f>#REF!</f>
        <v>#REF!</v>
      </c>
      <c r="BBD1" t="e">
        <f>#REF!</f>
        <v>#REF!</v>
      </c>
      <c r="BBE1" t="e">
        <f>#REF!</f>
        <v>#REF!</v>
      </c>
      <c r="BBF1" t="e">
        <f>#REF!</f>
        <v>#REF!</v>
      </c>
      <c r="BBG1" t="e">
        <f>#REF!</f>
        <v>#REF!</v>
      </c>
      <c r="BBH1" t="e">
        <f>#REF!</f>
        <v>#REF!</v>
      </c>
      <c r="BBI1" t="e">
        <f>#REF!</f>
        <v>#REF!</v>
      </c>
      <c r="BBJ1" t="e">
        <f>#REF!</f>
        <v>#REF!</v>
      </c>
      <c r="BBK1" t="e">
        <f>#REF!</f>
        <v>#REF!</v>
      </c>
      <c r="BBL1" t="e">
        <f>#REF!</f>
        <v>#REF!</v>
      </c>
      <c r="BBM1" t="e">
        <f>#REF!</f>
        <v>#REF!</v>
      </c>
      <c r="BBN1" t="e">
        <f>#REF!</f>
        <v>#REF!</v>
      </c>
      <c r="BBO1" t="e">
        <f>#REF!</f>
        <v>#REF!</v>
      </c>
      <c r="BBP1" t="e">
        <f>#REF!</f>
        <v>#REF!</v>
      </c>
      <c r="BBQ1" t="e">
        <f>#REF!</f>
        <v>#REF!</v>
      </c>
      <c r="BBR1" t="e">
        <f>#REF!</f>
        <v>#REF!</v>
      </c>
      <c r="BBS1" t="e">
        <f>#REF!</f>
        <v>#REF!</v>
      </c>
      <c r="BBT1" t="e">
        <f>#REF!</f>
        <v>#REF!</v>
      </c>
      <c r="BBU1" t="e">
        <f>#REF!</f>
        <v>#REF!</v>
      </c>
      <c r="BBV1" t="e">
        <f>#REF!</f>
        <v>#REF!</v>
      </c>
      <c r="BBW1" t="e">
        <f>#REF!</f>
        <v>#REF!</v>
      </c>
      <c r="BBX1" t="e">
        <f>#REF!</f>
        <v>#REF!</v>
      </c>
      <c r="BBY1" t="e">
        <f>#REF!</f>
        <v>#REF!</v>
      </c>
      <c r="BBZ1" t="e">
        <f>#REF!</f>
        <v>#REF!</v>
      </c>
      <c r="BCA1" t="e">
        <f>#REF!</f>
        <v>#REF!</v>
      </c>
      <c r="BCB1" t="e">
        <f>#REF!</f>
        <v>#REF!</v>
      </c>
      <c r="BCC1" t="e">
        <f>#REF!</f>
        <v>#REF!</v>
      </c>
      <c r="BCD1" t="e">
        <f>#REF!</f>
        <v>#REF!</v>
      </c>
      <c r="BCE1" t="e">
        <f>#REF!</f>
        <v>#REF!</v>
      </c>
      <c r="BCF1" t="e">
        <f>#REF!</f>
        <v>#REF!</v>
      </c>
      <c r="BCG1" t="e">
        <f>#REF!</f>
        <v>#REF!</v>
      </c>
      <c r="BCH1" t="e">
        <f>#REF!</f>
        <v>#REF!</v>
      </c>
      <c r="BCI1" t="e">
        <f>#REF!</f>
        <v>#REF!</v>
      </c>
      <c r="BCJ1" t="e">
        <f>#REF!</f>
        <v>#REF!</v>
      </c>
      <c r="BCK1" t="e">
        <f>#REF!</f>
        <v>#REF!</v>
      </c>
      <c r="BCL1" t="e">
        <f>#REF!</f>
        <v>#REF!</v>
      </c>
      <c r="BCM1" t="e">
        <f>#REF!</f>
        <v>#REF!</v>
      </c>
      <c r="BCN1" t="e">
        <f>#REF!</f>
        <v>#REF!</v>
      </c>
      <c r="BCO1" t="e">
        <f>#REF!</f>
        <v>#REF!</v>
      </c>
      <c r="BCP1" t="e">
        <f>#REF!</f>
        <v>#REF!</v>
      </c>
      <c r="BCQ1" t="e">
        <f>#REF!</f>
        <v>#REF!</v>
      </c>
      <c r="BCR1" t="e">
        <f>#REF!</f>
        <v>#REF!</v>
      </c>
      <c r="BCS1" t="e">
        <f>#REF!</f>
        <v>#REF!</v>
      </c>
      <c r="BCT1" t="e">
        <f>#REF!</f>
        <v>#REF!</v>
      </c>
      <c r="BCU1" t="e">
        <f>#REF!</f>
        <v>#REF!</v>
      </c>
      <c r="BCV1" t="e">
        <f>#REF!</f>
        <v>#REF!</v>
      </c>
      <c r="BCW1" t="e">
        <f>#REF!</f>
        <v>#REF!</v>
      </c>
      <c r="BCX1" t="e">
        <f>#REF!</f>
        <v>#REF!</v>
      </c>
      <c r="BCY1" t="e">
        <f>#REF!</f>
        <v>#REF!</v>
      </c>
      <c r="BCZ1" t="e">
        <f>#REF!</f>
        <v>#REF!</v>
      </c>
      <c r="BDA1" t="e">
        <f>#REF!</f>
        <v>#REF!</v>
      </c>
      <c r="BDB1" t="e">
        <f>#REF!</f>
        <v>#REF!</v>
      </c>
      <c r="BDC1" t="e">
        <f>#REF!</f>
        <v>#REF!</v>
      </c>
      <c r="BDD1" t="e">
        <f>#REF!</f>
        <v>#REF!</v>
      </c>
      <c r="BDE1" t="e">
        <f>#REF!</f>
        <v>#REF!</v>
      </c>
      <c r="BDF1" t="e">
        <f>#REF!</f>
        <v>#REF!</v>
      </c>
      <c r="BDG1" t="e">
        <f>#REF!</f>
        <v>#REF!</v>
      </c>
      <c r="BDH1" t="e">
        <f>#REF!</f>
        <v>#REF!</v>
      </c>
      <c r="BDI1" t="e">
        <f>#REF!</f>
        <v>#REF!</v>
      </c>
      <c r="BDJ1" t="e">
        <f>#REF!</f>
        <v>#REF!</v>
      </c>
      <c r="BDK1" t="e">
        <f>#REF!</f>
        <v>#REF!</v>
      </c>
      <c r="BDL1" t="e">
        <f>#REF!</f>
        <v>#REF!</v>
      </c>
      <c r="BDM1" t="e">
        <f>#REF!</f>
        <v>#REF!</v>
      </c>
      <c r="BDN1" t="e">
        <f>#REF!</f>
        <v>#REF!</v>
      </c>
      <c r="BDO1" t="e">
        <f>#REF!</f>
        <v>#REF!</v>
      </c>
      <c r="BDP1" t="e">
        <f>#REF!</f>
        <v>#REF!</v>
      </c>
      <c r="BDQ1" t="e">
        <f>#REF!</f>
        <v>#REF!</v>
      </c>
      <c r="BDR1" t="e">
        <f>#REF!</f>
        <v>#REF!</v>
      </c>
      <c r="BDS1" t="e">
        <f>#REF!</f>
        <v>#REF!</v>
      </c>
      <c r="BDT1" t="e">
        <f>#REF!</f>
        <v>#REF!</v>
      </c>
      <c r="BDU1" t="e">
        <f>#REF!</f>
        <v>#REF!</v>
      </c>
      <c r="BDV1" t="e">
        <f>#REF!</f>
        <v>#REF!</v>
      </c>
      <c r="BDW1" t="e">
        <f>#REF!</f>
        <v>#REF!</v>
      </c>
      <c r="BDX1" t="e">
        <f>#REF!</f>
        <v>#REF!</v>
      </c>
      <c r="BDY1" t="e">
        <f>#REF!</f>
        <v>#REF!</v>
      </c>
      <c r="BDZ1" t="e">
        <f>#REF!</f>
        <v>#REF!</v>
      </c>
      <c r="BEA1" t="e">
        <f>#REF!</f>
        <v>#REF!</v>
      </c>
      <c r="BEB1" t="e">
        <f>#REF!</f>
        <v>#REF!</v>
      </c>
      <c r="BEC1" t="e">
        <f>#REF!</f>
        <v>#REF!</v>
      </c>
      <c r="BED1" t="e">
        <f>#REF!</f>
        <v>#REF!</v>
      </c>
      <c r="BEE1" t="e">
        <f>#REF!</f>
        <v>#REF!</v>
      </c>
      <c r="BEF1" t="e">
        <f>#REF!</f>
        <v>#REF!</v>
      </c>
      <c r="BEG1" t="e">
        <f>#REF!</f>
        <v>#REF!</v>
      </c>
      <c r="BEH1" t="e">
        <f>#REF!</f>
        <v>#REF!</v>
      </c>
      <c r="BEI1" t="e">
        <f>#REF!</f>
        <v>#REF!</v>
      </c>
      <c r="BEJ1" t="e">
        <f>#REF!</f>
        <v>#REF!</v>
      </c>
      <c r="BEK1" t="e">
        <f>#REF!</f>
        <v>#REF!</v>
      </c>
      <c r="BEL1" t="e">
        <f>#REF!</f>
        <v>#REF!</v>
      </c>
      <c r="BEM1" t="e">
        <f>#REF!</f>
        <v>#REF!</v>
      </c>
      <c r="BEN1" t="e">
        <f>#REF!</f>
        <v>#REF!</v>
      </c>
      <c r="BEO1" t="e">
        <f>#REF!</f>
        <v>#REF!</v>
      </c>
      <c r="BEP1" t="e">
        <f>#REF!</f>
        <v>#REF!</v>
      </c>
      <c r="BEQ1" t="e">
        <f>#REF!</f>
        <v>#REF!</v>
      </c>
      <c r="BER1" t="e">
        <f>#REF!</f>
        <v>#REF!</v>
      </c>
      <c r="BES1" t="e">
        <f>#REF!</f>
        <v>#REF!</v>
      </c>
      <c r="BET1" t="e">
        <f>#REF!</f>
        <v>#REF!</v>
      </c>
      <c r="BEU1" t="e">
        <f>#REF!</f>
        <v>#REF!</v>
      </c>
      <c r="BEV1" t="e">
        <f>#REF!</f>
        <v>#REF!</v>
      </c>
      <c r="BEW1" t="e">
        <f>#REF!</f>
        <v>#REF!</v>
      </c>
      <c r="BEX1" t="e">
        <f>#REF!</f>
        <v>#REF!</v>
      </c>
      <c r="BEY1" t="e">
        <f>#REF!</f>
        <v>#REF!</v>
      </c>
      <c r="BEZ1" t="e">
        <f>#REF!</f>
        <v>#REF!</v>
      </c>
      <c r="BFA1" t="e">
        <f>#REF!</f>
        <v>#REF!</v>
      </c>
      <c r="BFB1" t="e">
        <f>#REF!</f>
        <v>#REF!</v>
      </c>
      <c r="BFC1" t="e">
        <f>#REF!</f>
        <v>#REF!</v>
      </c>
      <c r="BFD1" t="e">
        <f>#REF!</f>
        <v>#REF!</v>
      </c>
      <c r="BFE1" t="e">
        <f>#REF!</f>
        <v>#REF!</v>
      </c>
      <c r="BFF1" t="e">
        <f>#REF!</f>
        <v>#REF!</v>
      </c>
      <c r="BFG1" t="e">
        <f>#REF!</f>
        <v>#REF!</v>
      </c>
      <c r="BFH1" t="e">
        <f>#REF!</f>
        <v>#REF!</v>
      </c>
      <c r="BFI1" t="e">
        <f>#REF!</f>
        <v>#REF!</v>
      </c>
      <c r="BFJ1" t="e">
        <f>#REF!</f>
        <v>#REF!</v>
      </c>
      <c r="BFK1" t="e">
        <f>#REF!</f>
        <v>#REF!</v>
      </c>
      <c r="BFL1" t="e">
        <f>#REF!</f>
        <v>#REF!</v>
      </c>
      <c r="BFM1" t="e">
        <f>#REF!</f>
        <v>#REF!</v>
      </c>
      <c r="BFN1" t="e">
        <f>#REF!</f>
        <v>#REF!</v>
      </c>
      <c r="BFO1" t="e">
        <f>#REF!</f>
        <v>#REF!</v>
      </c>
      <c r="BFP1" t="e">
        <f>#REF!</f>
        <v>#REF!</v>
      </c>
      <c r="BFQ1" t="e">
        <f>#REF!</f>
        <v>#REF!</v>
      </c>
      <c r="BFR1" t="e">
        <f>#REF!</f>
        <v>#REF!</v>
      </c>
      <c r="BFS1" t="e">
        <f>#REF!</f>
        <v>#REF!</v>
      </c>
      <c r="BFT1" t="e">
        <f>#REF!</f>
        <v>#REF!</v>
      </c>
      <c r="BFU1" t="e">
        <f>#REF!</f>
        <v>#REF!</v>
      </c>
      <c r="BFV1" t="e">
        <f>#REF!</f>
        <v>#REF!</v>
      </c>
      <c r="BFW1" t="e">
        <f>#REF!</f>
        <v>#REF!</v>
      </c>
      <c r="BFX1" t="e">
        <f>#REF!</f>
        <v>#REF!</v>
      </c>
      <c r="BFY1" t="e">
        <f>#REF!</f>
        <v>#REF!</v>
      </c>
      <c r="BFZ1" t="e">
        <f>#REF!</f>
        <v>#REF!</v>
      </c>
      <c r="BGA1" t="e">
        <f>#REF!</f>
        <v>#REF!</v>
      </c>
      <c r="BGB1" t="e">
        <f>#REF!</f>
        <v>#REF!</v>
      </c>
      <c r="BGC1" t="e">
        <f>#REF!</f>
        <v>#REF!</v>
      </c>
      <c r="BGD1" t="e">
        <f>#REF!</f>
        <v>#REF!</v>
      </c>
      <c r="BGE1" t="e">
        <f>#REF!</f>
        <v>#REF!</v>
      </c>
      <c r="BGF1" t="e">
        <f>#REF!</f>
        <v>#REF!</v>
      </c>
      <c r="BGG1" t="e">
        <f>#REF!</f>
        <v>#REF!</v>
      </c>
      <c r="BGH1" t="e">
        <f>#REF!</f>
        <v>#REF!</v>
      </c>
      <c r="BGI1" t="e">
        <f>#REF!</f>
        <v>#REF!</v>
      </c>
      <c r="BGJ1" t="e">
        <f>#REF!</f>
        <v>#REF!</v>
      </c>
      <c r="BGK1" t="e">
        <f>#REF!</f>
        <v>#REF!</v>
      </c>
      <c r="BGL1" t="e">
        <f>#REF!</f>
        <v>#REF!</v>
      </c>
      <c r="BGM1" t="e">
        <f>#REF!</f>
        <v>#REF!</v>
      </c>
      <c r="BGN1" t="e">
        <f>#REF!</f>
        <v>#REF!</v>
      </c>
      <c r="BGO1" t="e">
        <f>#REF!</f>
        <v>#REF!</v>
      </c>
      <c r="BGP1" t="e">
        <f>#REF!</f>
        <v>#REF!</v>
      </c>
      <c r="BGQ1" t="e">
        <f>#REF!</f>
        <v>#REF!</v>
      </c>
      <c r="BGR1" t="e">
        <f>#REF!</f>
        <v>#REF!</v>
      </c>
      <c r="BGS1" t="e">
        <f>#REF!</f>
        <v>#REF!</v>
      </c>
      <c r="BGT1" t="e">
        <f>#REF!</f>
        <v>#REF!</v>
      </c>
      <c r="BGU1" t="e">
        <f>#REF!</f>
        <v>#REF!</v>
      </c>
      <c r="BGV1" t="e">
        <f>#REF!</f>
        <v>#REF!</v>
      </c>
      <c r="BGW1" t="e">
        <f>#REF!</f>
        <v>#REF!</v>
      </c>
      <c r="BGX1" t="e">
        <f>#REF!</f>
        <v>#REF!</v>
      </c>
      <c r="BGY1" t="e">
        <f>#REF!</f>
        <v>#REF!</v>
      </c>
      <c r="BGZ1" t="e">
        <f>#REF!</f>
        <v>#REF!</v>
      </c>
      <c r="BHA1" t="e">
        <f>#REF!</f>
        <v>#REF!</v>
      </c>
      <c r="BHB1" t="e">
        <f>#REF!</f>
        <v>#REF!</v>
      </c>
      <c r="BHC1" t="e">
        <f>#REF!</f>
        <v>#REF!</v>
      </c>
      <c r="BHD1" t="e">
        <f>#REF!</f>
        <v>#REF!</v>
      </c>
      <c r="BHE1" t="e">
        <f>#REF!</f>
        <v>#REF!</v>
      </c>
      <c r="BHF1" t="e">
        <f>#REF!</f>
        <v>#REF!</v>
      </c>
      <c r="BHG1" t="e">
        <f>#REF!</f>
        <v>#REF!</v>
      </c>
      <c r="BHH1" t="e">
        <f>#REF!</f>
        <v>#REF!</v>
      </c>
      <c r="BHI1" t="e">
        <f>#REF!</f>
        <v>#REF!</v>
      </c>
      <c r="BHJ1" t="e">
        <f>#REF!</f>
        <v>#REF!</v>
      </c>
      <c r="BHK1" t="e">
        <f>#REF!</f>
        <v>#REF!</v>
      </c>
      <c r="BHL1" t="e">
        <f>#REF!</f>
        <v>#REF!</v>
      </c>
      <c r="BHM1" t="e">
        <f>#REF!</f>
        <v>#REF!</v>
      </c>
      <c r="BHN1" t="e">
        <f>#REF!</f>
        <v>#REF!</v>
      </c>
      <c r="BHO1" t="e">
        <f>#REF!</f>
        <v>#REF!</v>
      </c>
      <c r="BHP1" t="e">
        <f>#REF!</f>
        <v>#REF!</v>
      </c>
      <c r="BHQ1" t="e">
        <f>#REF!</f>
        <v>#REF!</v>
      </c>
      <c r="BHR1" t="e">
        <f>#REF!</f>
        <v>#REF!</v>
      </c>
      <c r="BHS1" t="e">
        <f>#REF!</f>
        <v>#REF!</v>
      </c>
      <c r="BHT1" t="e">
        <f>#REF!</f>
        <v>#REF!</v>
      </c>
      <c r="BHU1" t="e">
        <f>#REF!</f>
        <v>#REF!</v>
      </c>
      <c r="BHV1" t="e">
        <f>#REF!</f>
        <v>#REF!</v>
      </c>
      <c r="BHW1" t="e">
        <f>#REF!</f>
        <v>#REF!</v>
      </c>
      <c r="BHX1" t="e">
        <f>#REF!</f>
        <v>#REF!</v>
      </c>
      <c r="BHY1" t="e">
        <f>#REF!</f>
        <v>#REF!</v>
      </c>
      <c r="BHZ1" t="e">
        <f>#REF!</f>
        <v>#REF!</v>
      </c>
      <c r="BIA1" t="e">
        <f>#REF!</f>
        <v>#REF!</v>
      </c>
      <c r="BIB1" t="e">
        <f>#REF!</f>
        <v>#REF!</v>
      </c>
      <c r="BIC1" t="e">
        <f>#REF!</f>
        <v>#REF!</v>
      </c>
      <c r="BID1" t="e">
        <f>#REF!</f>
        <v>#REF!</v>
      </c>
      <c r="BIE1" t="e">
        <f>#REF!</f>
        <v>#REF!</v>
      </c>
      <c r="BIF1" t="e">
        <f>#REF!</f>
        <v>#REF!</v>
      </c>
      <c r="BIG1" t="e">
        <f>#REF!</f>
        <v>#REF!</v>
      </c>
      <c r="BIH1" t="e">
        <f>#REF!</f>
        <v>#REF!</v>
      </c>
      <c r="BII1" t="e">
        <f>#REF!</f>
        <v>#REF!</v>
      </c>
      <c r="BIJ1" t="e">
        <f>#REF!</f>
        <v>#REF!</v>
      </c>
      <c r="BIK1" t="e">
        <f>#REF!</f>
        <v>#REF!</v>
      </c>
      <c r="BIL1" t="e">
        <f>#REF!</f>
        <v>#REF!</v>
      </c>
      <c r="BIM1" t="e">
        <f>#REF!</f>
        <v>#REF!</v>
      </c>
      <c r="BIN1" t="e">
        <f>#REF!</f>
        <v>#REF!</v>
      </c>
      <c r="BIO1" t="e">
        <f>#REF!</f>
        <v>#REF!</v>
      </c>
      <c r="BIP1" t="e">
        <f>#REF!</f>
        <v>#REF!</v>
      </c>
      <c r="BIQ1" t="e">
        <f>#REF!</f>
        <v>#REF!</v>
      </c>
      <c r="BIR1" t="e">
        <f>#REF!</f>
        <v>#REF!</v>
      </c>
      <c r="BIS1" t="e">
        <f>#REF!</f>
        <v>#REF!</v>
      </c>
      <c r="BIT1" t="e">
        <f>#REF!</f>
        <v>#REF!</v>
      </c>
      <c r="BIU1" t="e">
        <f>#REF!</f>
        <v>#REF!</v>
      </c>
      <c r="BIV1" t="e">
        <f>#REF!</f>
        <v>#REF!</v>
      </c>
      <c r="BIW1" t="e">
        <f>#REF!</f>
        <v>#REF!</v>
      </c>
      <c r="BIX1" t="e">
        <f>#REF!</f>
        <v>#REF!</v>
      </c>
      <c r="BIY1" t="e">
        <f>#REF!</f>
        <v>#REF!</v>
      </c>
      <c r="BIZ1" t="e">
        <f>#REF!</f>
        <v>#REF!</v>
      </c>
      <c r="BJA1" t="e">
        <f>#REF!</f>
        <v>#REF!</v>
      </c>
      <c r="BJB1" t="e">
        <f>#REF!</f>
        <v>#REF!</v>
      </c>
      <c r="BJC1" t="e">
        <f>#REF!</f>
        <v>#REF!</v>
      </c>
      <c r="BJD1" t="e">
        <f>#REF!</f>
        <v>#REF!</v>
      </c>
      <c r="BJE1" t="e">
        <f>#REF!</f>
        <v>#REF!</v>
      </c>
      <c r="BJF1" t="e">
        <f>#REF!</f>
        <v>#REF!</v>
      </c>
      <c r="BJG1" t="e">
        <f>#REF!</f>
        <v>#REF!</v>
      </c>
      <c r="BJH1" t="e">
        <f>#REF!</f>
        <v>#REF!</v>
      </c>
      <c r="BJI1" t="e">
        <f>#REF!</f>
        <v>#REF!</v>
      </c>
      <c r="BJJ1" t="e">
        <f>#REF!</f>
        <v>#REF!</v>
      </c>
      <c r="BJK1" t="e">
        <f>#REF!</f>
        <v>#REF!</v>
      </c>
      <c r="BJL1" t="e">
        <f>#REF!</f>
        <v>#REF!</v>
      </c>
      <c r="BJM1" t="e">
        <f>#REF!</f>
        <v>#REF!</v>
      </c>
      <c r="BJN1" t="e">
        <f>#REF!</f>
        <v>#REF!</v>
      </c>
      <c r="BJO1" t="e">
        <f>#REF!</f>
        <v>#REF!</v>
      </c>
      <c r="BJP1" t="e">
        <f>#REF!</f>
        <v>#REF!</v>
      </c>
      <c r="BJQ1" t="e">
        <f>#REF!</f>
        <v>#REF!</v>
      </c>
      <c r="BJR1" t="e">
        <f>#REF!</f>
        <v>#REF!</v>
      </c>
      <c r="BJS1" t="e">
        <f>#REF!</f>
        <v>#REF!</v>
      </c>
      <c r="BJT1" t="e">
        <f>#REF!</f>
        <v>#REF!</v>
      </c>
      <c r="BJU1" t="e">
        <f>#REF!</f>
        <v>#REF!</v>
      </c>
      <c r="BJV1" t="e">
        <f>#REF!</f>
        <v>#REF!</v>
      </c>
      <c r="BJW1" t="e">
        <f>#REF!</f>
        <v>#REF!</v>
      </c>
      <c r="BJX1" t="e">
        <f>#REF!</f>
        <v>#REF!</v>
      </c>
      <c r="BJY1" t="e">
        <f>#REF!</f>
        <v>#REF!</v>
      </c>
      <c r="BJZ1" t="e">
        <f>#REF!</f>
        <v>#REF!</v>
      </c>
      <c r="BKA1" t="e">
        <f>#REF!</f>
        <v>#REF!</v>
      </c>
      <c r="BKB1" t="e">
        <f>#REF!</f>
        <v>#REF!</v>
      </c>
      <c r="BKC1" t="e">
        <f>#REF!</f>
        <v>#REF!</v>
      </c>
      <c r="BKD1" t="e">
        <f>#REF!</f>
        <v>#REF!</v>
      </c>
      <c r="BKE1" t="e">
        <f>#REF!</f>
        <v>#REF!</v>
      </c>
      <c r="BKF1" t="e">
        <f>#REF!</f>
        <v>#REF!</v>
      </c>
      <c r="BKG1" t="e">
        <f>#REF!</f>
        <v>#REF!</v>
      </c>
      <c r="BKH1" t="e">
        <f>#REF!</f>
        <v>#REF!</v>
      </c>
      <c r="BKI1" t="e">
        <f>#REF!</f>
        <v>#REF!</v>
      </c>
      <c r="BKJ1" t="e">
        <f>#REF!</f>
        <v>#REF!</v>
      </c>
      <c r="BKK1" t="e">
        <f>#REF!</f>
        <v>#REF!</v>
      </c>
      <c r="BKL1" t="e">
        <f>#REF!</f>
        <v>#REF!</v>
      </c>
      <c r="BKM1" t="e">
        <f>#REF!</f>
        <v>#REF!</v>
      </c>
      <c r="BKN1" t="e">
        <f>#REF!</f>
        <v>#REF!</v>
      </c>
      <c r="BKO1" t="e">
        <f>#REF!</f>
        <v>#REF!</v>
      </c>
      <c r="BKP1" t="e">
        <f>#REF!</f>
        <v>#REF!</v>
      </c>
      <c r="BKQ1" t="e">
        <f>#REF!</f>
        <v>#REF!</v>
      </c>
      <c r="BKR1" t="e">
        <f>#REF!</f>
        <v>#REF!</v>
      </c>
      <c r="BKS1" t="e">
        <f>#REF!</f>
        <v>#REF!</v>
      </c>
      <c r="BKT1" t="e">
        <f>#REF!</f>
        <v>#REF!</v>
      </c>
      <c r="BKU1" t="e">
        <f>#REF!</f>
        <v>#REF!</v>
      </c>
      <c r="BKV1" t="e">
        <f>#REF!</f>
        <v>#REF!</v>
      </c>
      <c r="BKW1" t="e">
        <f>#REF!</f>
        <v>#REF!</v>
      </c>
      <c r="BKX1" t="e">
        <f>#REF!</f>
        <v>#REF!</v>
      </c>
      <c r="BKY1" t="e">
        <f>#REF!</f>
        <v>#REF!</v>
      </c>
      <c r="BKZ1" t="e">
        <f>#REF!</f>
        <v>#REF!</v>
      </c>
      <c r="BLA1" t="e">
        <f>#REF!</f>
        <v>#REF!</v>
      </c>
      <c r="BLB1" t="e">
        <f>#REF!</f>
        <v>#REF!</v>
      </c>
      <c r="BLC1" t="e">
        <f>#REF!</f>
        <v>#REF!</v>
      </c>
      <c r="BLD1" t="e">
        <f>#REF!</f>
        <v>#REF!</v>
      </c>
      <c r="BLE1" t="e">
        <f>#REF!</f>
        <v>#REF!</v>
      </c>
      <c r="BLF1" t="e">
        <f>#REF!</f>
        <v>#REF!</v>
      </c>
      <c r="BLG1" t="e">
        <f>#REF!</f>
        <v>#REF!</v>
      </c>
      <c r="BLH1" t="e">
        <f>#REF!</f>
        <v>#REF!</v>
      </c>
      <c r="BLI1" t="e">
        <f>#REF!</f>
        <v>#REF!</v>
      </c>
      <c r="BLJ1" t="e">
        <f>#REF!</f>
        <v>#REF!</v>
      </c>
      <c r="BLK1" t="e">
        <f>#REF!</f>
        <v>#REF!</v>
      </c>
      <c r="BLL1" t="e">
        <f>#REF!</f>
        <v>#REF!</v>
      </c>
      <c r="BLM1" t="e">
        <f>#REF!</f>
        <v>#REF!</v>
      </c>
      <c r="BLN1" t="e">
        <f>#REF!</f>
        <v>#REF!</v>
      </c>
      <c r="BLO1" t="e">
        <f>#REF!</f>
        <v>#REF!</v>
      </c>
      <c r="BLP1" t="e">
        <f>#REF!</f>
        <v>#REF!</v>
      </c>
      <c r="BLQ1" t="e">
        <f>#REF!</f>
        <v>#REF!</v>
      </c>
      <c r="BLR1" t="e">
        <f>#REF!</f>
        <v>#REF!</v>
      </c>
      <c r="BLS1" t="e">
        <f>#REF!</f>
        <v>#REF!</v>
      </c>
      <c r="BLT1" t="e">
        <f>#REF!</f>
        <v>#REF!</v>
      </c>
      <c r="BLU1" t="e">
        <f>#REF!</f>
        <v>#REF!</v>
      </c>
      <c r="BLV1" t="e">
        <f>#REF!</f>
        <v>#REF!</v>
      </c>
      <c r="BLW1" t="e">
        <f>#REF!</f>
        <v>#REF!</v>
      </c>
      <c r="BLX1" t="e">
        <f>#REF!</f>
        <v>#REF!</v>
      </c>
      <c r="BLY1" t="e">
        <f>#REF!</f>
        <v>#REF!</v>
      </c>
      <c r="BLZ1" t="e">
        <f>#REF!</f>
        <v>#REF!</v>
      </c>
      <c r="BMA1" t="e">
        <f>#REF!</f>
        <v>#REF!</v>
      </c>
      <c r="BMB1" t="e">
        <f>#REF!</f>
        <v>#REF!</v>
      </c>
      <c r="BMC1" t="e">
        <f>#REF!</f>
        <v>#REF!</v>
      </c>
      <c r="BMD1" t="e">
        <f>#REF!</f>
        <v>#REF!</v>
      </c>
      <c r="BME1" t="e">
        <f>#REF!</f>
        <v>#REF!</v>
      </c>
      <c r="BMF1" t="e">
        <f>#REF!</f>
        <v>#REF!</v>
      </c>
      <c r="BMG1" t="e">
        <f>#REF!</f>
        <v>#REF!</v>
      </c>
      <c r="BMH1" t="e">
        <f>#REF!</f>
        <v>#REF!</v>
      </c>
      <c r="BMI1" t="e">
        <f>#REF!</f>
        <v>#REF!</v>
      </c>
      <c r="BMJ1" t="e">
        <f>#REF!</f>
        <v>#REF!</v>
      </c>
      <c r="BMK1" t="e">
        <f>#REF!</f>
        <v>#REF!</v>
      </c>
      <c r="BML1" t="e">
        <f>#REF!</f>
        <v>#REF!</v>
      </c>
      <c r="BMM1" t="e">
        <f>#REF!</f>
        <v>#REF!</v>
      </c>
      <c r="BMN1" t="e">
        <f>#REF!</f>
        <v>#REF!</v>
      </c>
      <c r="BMO1" t="e">
        <f>#REF!</f>
        <v>#REF!</v>
      </c>
      <c r="BMP1" t="e">
        <f>#REF!</f>
        <v>#REF!</v>
      </c>
      <c r="BMQ1" t="e">
        <f>#REF!</f>
        <v>#REF!</v>
      </c>
      <c r="BMR1" t="e">
        <f>#REF!</f>
        <v>#REF!</v>
      </c>
      <c r="BMS1" t="e">
        <f>#REF!</f>
        <v>#REF!</v>
      </c>
      <c r="BMT1" t="e">
        <f>#REF!</f>
        <v>#REF!</v>
      </c>
      <c r="BMU1" t="e">
        <f>#REF!</f>
        <v>#REF!</v>
      </c>
      <c r="BMV1" t="e">
        <f>#REF!</f>
        <v>#REF!</v>
      </c>
      <c r="BMW1" t="e">
        <f>#REF!</f>
        <v>#REF!</v>
      </c>
      <c r="BMX1" t="e">
        <f>#REF!</f>
        <v>#REF!</v>
      </c>
      <c r="BMY1" t="e">
        <f>#REF!</f>
        <v>#REF!</v>
      </c>
      <c r="BMZ1" t="e">
        <f>#REF!</f>
        <v>#REF!</v>
      </c>
      <c r="BNA1" t="e">
        <f>#REF!</f>
        <v>#REF!</v>
      </c>
      <c r="BNB1" t="e">
        <f>#REF!</f>
        <v>#REF!</v>
      </c>
      <c r="BNC1" t="e">
        <f>#REF!</f>
        <v>#REF!</v>
      </c>
      <c r="BND1" t="e">
        <f>#REF!</f>
        <v>#REF!</v>
      </c>
      <c r="BNE1" t="e">
        <f>#REF!</f>
        <v>#REF!</v>
      </c>
      <c r="BNF1" t="e">
        <f>#REF!</f>
        <v>#REF!</v>
      </c>
      <c r="BNG1" t="e">
        <f>#REF!</f>
        <v>#REF!</v>
      </c>
      <c r="BNH1" t="e">
        <f>#REF!</f>
        <v>#REF!</v>
      </c>
      <c r="BNI1" t="e">
        <f>#REF!</f>
        <v>#REF!</v>
      </c>
      <c r="BNJ1" t="e">
        <f>#REF!</f>
        <v>#REF!</v>
      </c>
      <c r="BNK1" t="e">
        <f>#REF!</f>
        <v>#REF!</v>
      </c>
      <c r="BNL1" t="e">
        <f>#REF!</f>
        <v>#REF!</v>
      </c>
      <c r="BNM1" t="e">
        <f>#REF!</f>
        <v>#REF!</v>
      </c>
      <c r="BNN1" t="e">
        <f>#REF!</f>
        <v>#REF!</v>
      </c>
      <c r="BNO1" t="e">
        <f>#REF!</f>
        <v>#REF!</v>
      </c>
      <c r="BNP1" t="e">
        <f>#REF!</f>
        <v>#REF!</v>
      </c>
      <c r="BNQ1" t="e">
        <f>#REF!</f>
        <v>#REF!</v>
      </c>
      <c r="BNR1" t="e">
        <f>#REF!</f>
        <v>#REF!</v>
      </c>
      <c r="BNS1" t="e">
        <f>#REF!</f>
        <v>#REF!</v>
      </c>
      <c r="BNT1" t="e">
        <f>#REF!</f>
        <v>#REF!</v>
      </c>
      <c r="BNU1" t="e">
        <f>#REF!</f>
        <v>#REF!</v>
      </c>
      <c r="BNV1" t="e">
        <f>#REF!</f>
        <v>#REF!</v>
      </c>
      <c r="BNW1" t="e">
        <f>#REF!</f>
        <v>#REF!</v>
      </c>
      <c r="BNX1" t="e">
        <f>#REF!</f>
        <v>#REF!</v>
      </c>
      <c r="BNY1" t="e">
        <f>#REF!</f>
        <v>#REF!</v>
      </c>
      <c r="BNZ1" t="e">
        <f>#REF!</f>
        <v>#REF!</v>
      </c>
      <c r="BOA1" t="e">
        <f>#REF!</f>
        <v>#REF!</v>
      </c>
      <c r="BOB1" t="e">
        <f>#REF!</f>
        <v>#REF!</v>
      </c>
      <c r="BOC1" t="e">
        <f>#REF!</f>
        <v>#REF!</v>
      </c>
      <c r="BOD1" t="e">
        <f>#REF!</f>
        <v>#REF!</v>
      </c>
      <c r="BOE1" t="e">
        <f>#REF!</f>
        <v>#REF!</v>
      </c>
      <c r="BOF1" t="e">
        <f>#REF!</f>
        <v>#REF!</v>
      </c>
      <c r="BOG1" t="e">
        <f>#REF!</f>
        <v>#REF!</v>
      </c>
      <c r="BOH1" t="e">
        <f>#REF!</f>
        <v>#REF!</v>
      </c>
      <c r="BOI1" t="e">
        <f>#REF!</f>
        <v>#REF!</v>
      </c>
      <c r="BOJ1" t="e">
        <f>#REF!</f>
        <v>#REF!</v>
      </c>
      <c r="BOK1" t="e">
        <f>#REF!</f>
        <v>#REF!</v>
      </c>
      <c r="BOL1" t="e">
        <f>#REF!</f>
        <v>#REF!</v>
      </c>
      <c r="BOM1" t="e">
        <f>#REF!</f>
        <v>#REF!</v>
      </c>
      <c r="BON1" t="e">
        <f>#REF!</f>
        <v>#REF!</v>
      </c>
      <c r="BOO1" t="e">
        <f>#REF!</f>
        <v>#REF!</v>
      </c>
      <c r="BOP1" t="e">
        <f>#REF!</f>
        <v>#REF!</v>
      </c>
      <c r="BOQ1" t="e">
        <f>#REF!</f>
        <v>#REF!</v>
      </c>
      <c r="BOR1" t="e">
        <f>#REF!</f>
        <v>#REF!</v>
      </c>
      <c r="BOS1" t="e">
        <f>#REF!</f>
        <v>#REF!</v>
      </c>
      <c r="BOT1" t="e">
        <f>#REF!</f>
        <v>#REF!</v>
      </c>
      <c r="BOU1" t="e">
        <f>#REF!</f>
        <v>#REF!</v>
      </c>
      <c r="BOV1" t="e">
        <f>#REF!</f>
        <v>#REF!</v>
      </c>
      <c r="BOW1" t="e">
        <f>#REF!</f>
        <v>#REF!</v>
      </c>
      <c r="BOX1" t="e">
        <f>#REF!</f>
        <v>#REF!</v>
      </c>
      <c r="BOY1" t="e">
        <f>#REF!</f>
        <v>#REF!</v>
      </c>
      <c r="BOZ1" t="e">
        <f>#REF!</f>
        <v>#REF!</v>
      </c>
      <c r="BPA1" t="e">
        <f>#REF!</f>
        <v>#REF!</v>
      </c>
      <c r="BPB1" t="e">
        <f>#REF!</f>
        <v>#REF!</v>
      </c>
      <c r="BPC1" t="e">
        <f>#REF!</f>
        <v>#REF!</v>
      </c>
      <c r="BPD1" t="e">
        <f>#REF!</f>
        <v>#REF!</v>
      </c>
      <c r="BPE1" t="e">
        <f>#REF!</f>
        <v>#REF!</v>
      </c>
      <c r="BPF1" t="e">
        <f>#REF!</f>
        <v>#REF!</v>
      </c>
      <c r="BPG1" t="e">
        <f>#REF!</f>
        <v>#REF!</v>
      </c>
      <c r="BPH1" t="e">
        <f>#REF!</f>
        <v>#REF!</v>
      </c>
      <c r="BPI1" t="e">
        <f>#REF!</f>
        <v>#REF!</v>
      </c>
      <c r="BPJ1" t="e">
        <f>#REF!</f>
        <v>#REF!</v>
      </c>
      <c r="BPK1" t="e">
        <f>#REF!</f>
        <v>#REF!</v>
      </c>
      <c r="BPL1" t="e">
        <f>#REF!</f>
        <v>#REF!</v>
      </c>
      <c r="BPM1" t="e">
        <f>#REF!</f>
        <v>#REF!</v>
      </c>
      <c r="BPN1" t="e">
        <f>#REF!</f>
        <v>#REF!</v>
      </c>
      <c r="BPO1" t="e">
        <f>#REF!</f>
        <v>#REF!</v>
      </c>
      <c r="BPP1" t="e">
        <f>#REF!</f>
        <v>#REF!</v>
      </c>
      <c r="BPQ1" t="e">
        <f>#REF!</f>
        <v>#REF!</v>
      </c>
      <c r="BPR1" t="e">
        <f>#REF!</f>
        <v>#REF!</v>
      </c>
      <c r="BPS1" t="e">
        <f>#REF!</f>
        <v>#REF!</v>
      </c>
      <c r="BPT1" t="e">
        <f>#REF!</f>
        <v>#REF!</v>
      </c>
      <c r="BPU1" t="e">
        <f>#REF!</f>
        <v>#REF!</v>
      </c>
      <c r="BPV1" t="e">
        <f>#REF!</f>
        <v>#REF!</v>
      </c>
      <c r="BPW1" t="e">
        <f>#REF!</f>
        <v>#REF!</v>
      </c>
      <c r="BPX1" t="e">
        <f>#REF!</f>
        <v>#REF!</v>
      </c>
      <c r="BPY1" t="e">
        <f>#REF!</f>
        <v>#REF!</v>
      </c>
      <c r="BPZ1" t="e">
        <f>#REF!</f>
        <v>#REF!</v>
      </c>
      <c r="BQA1" t="e">
        <f>#REF!</f>
        <v>#REF!</v>
      </c>
      <c r="BQB1" t="e">
        <f>#REF!</f>
        <v>#REF!</v>
      </c>
      <c r="BQC1" t="e">
        <f>#REF!</f>
        <v>#REF!</v>
      </c>
      <c r="BQD1" t="e">
        <f>#REF!</f>
        <v>#REF!</v>
      </c>
      <c r="BQE1" t="e">
        <f>#REF!</f>
        <v>#REF!</v>
      </c>
      <c r="BQF1" t="e">
        <f>#REF!</f>
        <v>#REF!</v>
      </c>
      <c r="BQG1" t="e">
        <f>#REF!</f>
        <v>#REF!</v>
      </c>
      <c r="BQH1" t="e">
        <f>#REF!</f>
        <v>#REF!</v>
      </c>
      <c r="BQI1" t="e">
        <f>#REF!</f>
        <v>#REF!</v>
      </c>
      <c r="BQJ1" t="e">
        <f>#REF!</f>
        <v>#REF!</v>
      </c>
      <c r="BQK1" t="e">
        <f>#REF!</f>
        <v>#REF!</v>
      </c>
      <c r="BQL1" t="e">
        <f>#REF!</f>
        <v>#REF!</v>
      </c>
      <c r="BQM1" t="e">
        <f>#REF!</f>
        <v>#REF!</v>
      </c>
      <c r="BQN1" t="e">
        <f>#REF!</f>
        <v>#REF!</v>
      </c>
      <c r="BQO1" t="e">
        <f>#REF!</f>
        <v>#REF!</v>
      </c>
      <c r="BQP1" t="e">
        <f>#REF!</f>
        <v>#REF!</v>
      </c>
      <c r="BQQ1" t="e">
        <f>#REF!</f>
        <v>#REF!</v>
      </c>
      <c r="BQR1" t="e">
        <f>#REF!</f>
        <v>#REF!</v>
      </c>
      <c r="BQS1" t="e">
        <f>#REF!</f>
        <v>#REF!</v>
      </c>
      <c r="BQT1" t="e">
        <f>#REF!</f>
        <v>#REF!</v>
      </c>
      <c r="BQU1" t="e">
        <f>#REF!</f>
        <v>#REF!</v>
      </c>
      <c r="BQV1" t="e">
        <f>#REF!</f>
        <v>#REF!</v>
      </c>
      <c r="BQW1" t="e">
        <f>#REF!</f>
        <v>#REF!</v>
      </c>
      <c r="BQX1" t="e">
        <f>#REF!</f>
        <v>#REF!</v>
      </c>
      <c r="BQY1" t="e">
        <f>#REF!</f>
        <v>#REF!</v>
      </c>
      <c r="BQZ1" t="e">
        <f>#REF!</f>
        <v>#REF!</v>
      </c>
      <c r="BRA1" t="e">
        <f>#REF!</f>
        <v>#REF!</v>
      </c>
      <c r="BRB1" t="e">
        <f>#REF!</f>
        <v>#REF!</v>
      </c>
      <c r="BRC1" t="e">
        <f>#REF!</f>
        <v>#REF!</v>
      </c>
      <c r="BRD1" t="e">
        <f>#REF!</f>
        <v>#REF!</v>
      </c>
      <c r="BRE1" t="e">
        <f>#REF!</f>
        <v>#REF!</v>
      </c>
      <c r="BRF1" t="e">
        <f>#REF!</f>
        <v>#REF!</v>
      </c>
      <c r="BRG1" t="e">
        <f>#REF!</f>
        <v>#REF!</v>
      </c>
      <c r="BRH1" t="e">
        <f>#REF!</f>
        <v>#REF!</v>
      </c>
      <c r="BRI1" t="e">
        <f>#REF!</f>
        <v>#REF!</v>
      </c>
      <c r="BRJ1" t="e">
        <f>#REF!</f>
        <v>#REF!</v>
      </c>
      <c r="BRK1" t="e">
        <f>#REF!</f>
        <v>#REF!</v>
      </c>
      <c r="BRL1" t="e">
        <f>#REF!</f>
        <v>#REF!</v>
      </c>
      <c r="BRM1" t="e">
        <f>#REF!</f>
        <v>#REF!</v>
      </c>
      <c r="BRN1" t="e">
        <f>#REF!</f>
        <v>#REF!</v>
      </c>
      <c r="BRO1" t="e">
        <f>#REF!</f>
        <v>#REF!</v>
      </c>
      <c r="BRP1" t="e">
        <f>#REF!</f>
        <v>#REF!</v>
      </c>
      <c r="BRQ1" t="e">
        <f>#REF!</f>
        <v>#REF!</v>
      </c>
      <c r="BRR1" t="e">
        <f>#REF!</f>
        <v>#REF!</v>
      </c>
      <c r="BRS1" t="e">
        <f>#REF!</f>
        <v>#REF!</v>
      </c>
      <c r="BRT1" t="e">
        <f>#REF!</f>
        <v>#REF!</v>
      </c>
      <c r="BRU1" t="e">
        <f>#REF!</f>
        <v>#REF!</v>
      </c>
      <c r="BRV1" t="e">
        <f>#REF!</f>
        <v>#REF!</v>
      </c>
      <c r="BRW1" t="e">
        <f>#REF!</f>
        <v>#REF!</v>
      </c>
      <c r="BRX1" t="e">
        <f>#REF!</f>
        <v>#REF!</v>
      </c>
      <c r="BRY1" t="e">
        <f>#REF!</f>
        <v>#REF!</v>
      </c>
      <c r="BRZ1" t="e">
        <f>#REF!</f>
        <v>#REF!</v>
      </c>
      <c r="BSA1" t="e">
        <f>#REF!</f>
        <v>#REF!</v>
      </c>
      <c r="BSB1" t="e">
        <f>#REF!</f>
        <v>#REF!</v>
      </c>
      <c r="BSC1" t="e">
        <f>#REF!</f>
        <v>#REF!</v>
      </c>
      <c r="BSD1" t="e">
        <f>#REF!</f>
        <v>#REF!</v>
      </c>
      <c r="BSE1" t="e">
        <f>#REF!</f>
        <v>#REF!</v>
      </c>
      <c r="BSF1" t="e">
        <f>#REF!</f>
        <v>#REF!</v>
      </c>
      <c r="BSG1" t="e">
        <f>#REF!</f>
        <v>#REF!</v>
      </c>
      <c r="BSH1" t="e">
        <f>#REF!</f>
        <v>#REF!</v>
      </c>
      <c r="BSI1" t="e">
        <f>#REF!</f>
        <v>#REF!</v>
      </c>
      <c r="BSJ1" t="e">
        <f>#REF!</f>
        <v>#REF!</v>
      </c>
      <c r="BSK1" t="e">
        <f>#REF!</f>
        <v>#REF!</v>
      </c>
      <c r="BSL1" t="e">
        <f>#REF!</f>
        <v>#REF!</v>
      </c>
      <c r="BSM1" t="e">
        <f>#REF!</f>
        <v>#REF!</v>
      </c>
      <c r="BSN1" t="e">
        <f>#REF!</f>
        <v>#REF!</v>
      </c>
      <c r="BSO1" t="e">
        <f>#REF!</f>
        <v>#REF!</v>
      </c>
      <c r="BSP1" t="e">
        <f>#REF!</f>
        <v>#REF!</v>
      </c>
      <c r="BSQ1" t="e">
        <f>#REF!</f>
        <v>#REF!</v>
      </c>
      <c r="BSR1" t="e">
        <f>#REF!</f>
        <v>#REF!</v>
      </c>
      <c r="BSS1" t="e">
        <f>#REF!</f>
        <v>#REF!</v>
      </c>
      <c r="BST1" t="e">
        <f>#REF!</f>
        <v>#REF!</v>
      </c>
      <c r="BSU1" t="e">
        <f>#REF!</f>
        <v>#REF!</v>
      </c>
      <c r="BSV1" t="e">
        <f>#REF!</f>
        <v>#REF!</v>
      </c>
      <c r="BSW1" t="e">
        <f>#REF!</f>
        <v>#REF!</v>
      </c>
      <c r="BSX1" t="e">
        <f>#REF!</f>
        <v>#REF!</v>
      </c>
      <c r="BSY1" t="e">
        <f>#REF!</f>
        <v>#REF!</v>
      </c>
      <c r="BSZ1" t="e">
        <f>#REF!</f>
        <v>#REF!</v>
      </c>
      <c r="BTA1" t="e">
        <f>#REF!</f>
        <v>#REF!</v>
      </c>
      <c r="BTB1" t="e">
        <f>#REF!</f>
        <v>#REF!</v>
      </c>
      <c r="BTC1" t="e">
        <f>#REF!</f>
        <v>#REF!</v>
      </c>
      <c r="BTD1" t="e">
        <f>#REF!</f>
        <v>#REF!</v>
      </c>
      <c r="BTE1" t="e">
        <f>#REF!</f>
        <v>#REF!</v>
      </c>
      <c r="BTF1" t="e">
        <f>#REF!</f>
        <v>#REF!</v>
      </c>
      <c r="BTG1" t="e">
        <f>#REF!</f>
        <v>#REF!</v>
      </c>
      <c r="BTH1" t="e">
        <f>#REF!</f>
        <v>#REF!</v>
      </c>
      <c r="BTI1" t="e">
        <f>#REF!</f>
        <v>#REF!</v>
      </c>
      <c r="BTJ1" t="e">
        <f>#REF!</f>
        <v>#REF!</v>
      </c>
      <c r="BTK1" t="e">
        <f>#REF!</f>
        <v>#REF!</v>
      </c>
      <c r="BTL1" t="e">
        <f>#REF!</f>
        <v>#REF!</v>
      </c>
      <c r="BTM1" t="e">
        <f>#REF!</f>
        <v>#REF!</v>
      </c>
      <c r="BTN1" t="e">
        <f>#REF!</f>
        <v>#REF!</v>
      </c>
      <c r="BTO1" t="e">
        <f>#REF!</f>
        <v>#REF!</v>
      </c>
      <c r="BTP1" t="e">
        <f>#REF!</f>
        <v>#REF!</v>
      </c>
      <c r="BTQ1" t="e">
        <f>#REF!</f>
        <v>#REF!</v>
      </c>
      <c r="BTR1" t="e">
        <f>#REF!</f>
        <v>#REF!</v>
      </c>
      <c r="BTS1" t="e">
        <f>#REF!</f>
        <v>#REF!</v>
      </c>
      <c r="BTT1" t="e">
        <f>#REF!</f>
        <v>#REF!</v>
      </c>
      <c r="BTU1" t="e">
        <f>#REF!</f>
        <v>#REF!</v>
      </c>
      <c r="BTV1" t="e">
        <f>#REF!</f>
        <v>#REF!</v>
      </c>
      <c r="BTW1" t="e">
        <f>#REF!</f>
        <v>#REF!</v>
      </c>
      <c r="BTX1" t="e">
        <f>#REF!</f>
        <v>#REF!</v>
      </c>
      <c r="BTY1" t="e">
        <f>#REF!</f>
        <v>#REF!</v>
      </c>
      <c r="BTZ1" t="e">
        <f>#REF!</f>
        <v>#REF!</v>
      </c>
      <c r="BUA1" t="e">
        <f>#REF!</f>
        <v>#REF!</v>
      </c>
      <c r="BUB1" t="e">
        <f>#REF!</f>
        <v>#REF!</v>
      </c>
      <c r="BUC1" t="e">
        <f>#REF!</f>
        <v>#REF!</v>
      </c>
      <c r="BUD1" t="e">
        <f>#REF!</f>
        <v>#REF!</v>
      </c>
      <c r="BUE1" t="e">
        <f>#REF!</f>
        <v>#REF!</v>
      </c>
      <c r="BUF1" t="e">
        <f>#REF!</f>
        <v>#REF!</v>
      </c>
      <c r="BUG1" t="e">
        <f>#REF!</f>
        <v>#REF!</v>
      </c>
      <c r="BUH1" t="e">
        <f>#REF!</f>
        <v>#REF!</v>
      </c>
      <c r="BUI1" t="e">
        <f>#REF!</f>
        <v>#REF!</v>
      </c>
      <c r="BUJ1" t="e">
        <f>#REF!</f>
        <v>#REF!</v>
      </c>
      <c r="BUK1" t="e">
        <f>#REF!</f>
        <v>#REF!</v>
      </c>
      <c r="BUL1" t="e">
        <f>#REF!</f>
        <v>#REF!</v>
      </c>
      <c r="BUM1" t="e">
        <f>#REF!</f>
        <v>#REF!</v>
      </c>
      <c r="BUN1" t="e">
        <f>#REF!</f>
        <v>#REF!</v>
      </c>
      <c r="BUO1" t="e">
        <f>#REF!</f>
        <v>#REF!</v>
      </c>
      <c r="BUP1" t="e">
        <f>#REF!</f>
        <v>#REF!</v>
      </c>
      <c r="BUQ1" t="e">
        <f>#REF!</f>
        <v>#REF!</v>
      </c>
      <c r="BUR1" t="e">
        <f>#REF!</f>
        <v>#REF!</v>
      </c>
      <c r="BUS1" t="e">
        <f>#REF!</f>
        <v>#REF!</v>
      </c>
      <c r="BUT1" t="e">
        <f>#REF!</f>
        <v>#REF!</v>
      </c>
      <c r="BUU1" t="e">
        <f>#REF!</f>
        <v>#REF!</v>
      </c>
      <c r="BUV1" t="e">
        <f>#REF!</f>
        <v>#REF!</v>
      </c>
      <c r="BUW1" t="e">
        <f>#REF!</f>
        <v>#REF!</v>
      </c>
      <c r="BUX1" t="e">
        <f>#REF!</f>
        <v>#REF!</v>
      </c>
      <c r="BUY1" t="e">
        <f>#REF!</f>
        <v>#REF!</v>
      </c>
      <c r="BUZ1" t="e">
        <f>#REF!</f>
        <v>#REF!</v>
      </c>
      <c r="BVA1" t="e">
        <f>#REF!</f>
        <v>#REF!</v>
      </c>
      <c r="BVB1" t="e">
        <f>#REF!</f>
        <v>#REF!</v>
      </c>
      <c r="BVC1" t="e">
        <f>#REF!</f>
        <v>#REF!</v>
      </c>
      <c r="BVD1" t="e">
        <f>#REF!</f>
        <v>#REF!</v>
      </c>
      <c r="BVE1" t="e">
        <f>#REF!</f>
        <v>#REF!</v>
      </c>
      <c r="BVF1" t="e">
        <f>#REF!</f>
        <v>#REF!</v>
      </c>
      <c r="BVG1" t="e">
        <f>#REF!</f>
        <v>#REF!</v>
      </c>
      <c r="BVH1" t="e">
        <f>#REF!</f>
        <v>#REF!</v>
      </c>
      <c r="BVI1" t="e">
        <f>#REF!</f>
        <v>#REF!</v>
      </c>
      <c r="BVJ1" t="e">
        <f>#REF!</f>
        <v>#REF!</v>
      </c>
      <c r="BVK1" t="e">
        <f>#REF!</f>
        <v>#REF!</v>
      </c>
      <c r="BVL1" t="e">
        <f>#REF!</f>
        <v>#REF!</v>
      </c>
      <c r="BVM1" t="e">
        <f>#REF!</f>
        <v>#REF!</v>
      </c>
      <c r="BVN1" t="e">
        <f>#REF!</f>
        <v>#REF!</v>
      </c>
      <c r="BVO1" t="e">
        <f>#REF!</f>
        <v>#REF!</v>
      </c>
      <c r="BVP1" t="e">
        <f>#REF!</f>
        <v>#REF!</v>
      </c>
      <c r="BVQ1" t="e">
        <f>#REF!</f>
        <v>#REF!</v>
      </c>
      <c r="BVR1" t="e">
        <f>#REF!</f>
        <v>#REF!</v>
      </c>
      <c r="BVS1" t="e">
        <f>#REF!</f>
        <v>#REF!</v>
      </c>
      <c r="BVT1" t="e">
        <f>#REF!</f>
        <v>#REF!</v>
      </c>
      <c r="BVU1" t="e">
        <f>#REF!</f>
        <v>#REF!</v>
      </c>
      <c r="BVV1" t="e">
        <f>#REF!</f>
        <v>#REF!</v>
      </c>
      <c r="BVW1" t="e">
        <f>#REF!</f>
        <v>#REF!</v>
      </c>
      <c r="BVX1" t="e">
        <f>#REF!</f>
        <v>#REF!</v>
      </c>
      <c r="BVY1" t="e">
        <f>#REF!</f>
        <v>#REF!</v>
      </c>
      <c r="BVZ1" t="e">
        <f>#REF!</f>
        <v>#REF!</v>
      </c>
      <c r="BWA1" t="e">
        <f>#REF!</f>
        <v>#REF!</v>
      </c>
      <c r="BWB1" t="e">
        <f>#REF!</f>
        <v>#REF!</v>
      </c>
      <c r="BWC1" t="e">
        <f>#REF!</f>
        <v>#REF!</v>
      </c>
      <c r="BWD1" t="e">
        <f>#REF!</f>
        <v>#REF!</v>
      </c>
      <c r="BWE1" t="e">
        <f>#REF!</f>
        <v>#REF!</v>
      </c>
      <c r="BWF1" t="e">
        <f>#REF!</f>
        <v>#REF!</v>
      </c>
      <c r="BWG1" t="e">
        <f>#REF!</f>
        <v>#REF!</v>
      </c>
      <c r="BWH1" t="e">
        <f>#REF!</f>
        <v>#REF!</v>
      </c>
      <c r="BWI1" t="e">
        <f>#REF!</f>
        <v>#REF!</v>
      </c>
      <c r="BWJ1" t="e">
        <f>#REF!</f>
        <v>#REF!</v>
      </c>
      <c r="BWK1" t="e">
        <f>#REF!</f>
        <v>#REF!</v>
      </c>
      <c r="BWL1" t="e">
        <f>#REF!</f>
        <v>#REF!</v>
      </c>
      <c r="BWM1" t="e">
        <f>#REF!</f>
        <v>#REF!</v>
      </c>
      <c r="BWN1" t="e">
        <f>#REF!</f>
        <v>#REF!</v>
      </c>
      <c r="BWO1" t="e">
        <f>#REF!</f>
        <v>#REF!</v>
      </c>
      <c r="BWP1" t="e">
        <f>#REF!</f>
        <v>#REF!</v>
      </c>
      <c r="BWQ1" t="e">
        <f>#REF!</f>
        <v>#REF!</v>
      </c>
      <c r="BWR1" t="e">
        <f>#REF!</f>
        <v>#REF!</v>
      </c>
      <c r="BWS1" t="e">
        <f>#REF!</f>
        <v>#REF!</v>
      </c>
      <c r="BWT1" t="e">
        <f>#REF!</f>
        <v>#REF!</v>
      </c>
      <c r="BWU1" t="e">
        <f>#REF!</f>
        <v>#REF!</v>
      </c>
      <c r="BWV1" t="e">
        <f>#REF!</f>
        <v>#REF!</v>
      </c>
      <c r="BWW1" t="e">
        <f>#REF!</f>
        <v>#REF!</v>
      </c>
      <c r="BWX1" t="e">
        <f>#REF!</f>
        <v>#REF!</v>
      </c>
      <c r="BWY1" t="e">
        <f>#REF!</f>
        <v>#REF!</v>
      </c>
      <c r="BWZ1" t="e">
        <f>#REF!</f>
        <v>#REF!</v>
      </c>
      <c r="BXA1" t="e">
        <f>#REF!</f>
        <v>#REF!</v>
      </c>
      <c r="BXB1" t="e">
        <f>#REF!</f>
        <v>#REF!</v>
      </c>
      <c r="BXC1" t="e">
        <f>#REF!</f>
        <v>#REF!</v>
      </c>
      <c r="BXD1" t="e">
        <f>#REF!</f>
        <v>#REF!</v>
      </c>
      <c r="BXE1" t="e">
        <f>#REF!</f>
        <v>#REF!</v>
      </c>
      <c r="BXF1" t="e">
        <f>#REF!</f>
        <v>#REF!</v>
      </c>
      <c r="BXG1" t="e">
        <f>#REF!</f>
        <v>#REF!</v>
      </c>
      <c r="BXH1" t="e">
        <f>#REF!</f>
        <v>#REF!</v>
      </c>
      <c r="BXI1" t="e">
        <f>#REF!</f>
        <v>#REF!</v>
      </c>
      <c r="BXJ1" t="e">
        <f>#REF!</f>
        <v>#REF!</v>
      </c>
      <c r="BXK1" t="e">
        <f>#REF!</f>
        <v>#REF!</v>
      </c>
      <c r="BXL1" t="e">
        <f>#REF!</f>
        <v>#REF!</v>
      </c>
      <c r="BXM1" t="e">
        <f>#REF!</f>
        <v>#REF!</v>
      </c>
      <c r="BXN1" t="e">
        <f>#REF!</f>
        <v>#REF!</v>
      </c>
      <c r="BXO1" t="e">
        <f>#REF!</f>
        <v>#REF!</v>
      </c>
      <c r="BXP1" t="e">
        <f>#REF!</f>
        <v>#REF!</v>
      </c>
      <c r="BXQ1" t="e">
        <f>#REF!</f>
        <v>#REF!</v>
      </c>
      <c r="BXR1" t="e">
        <f>#REF!</f>
        <v>#REF!</v>
      </c>
      <c r="BXS1" t="e">
        <f>#REF!</f>
        <v>#REF!</v>
      </c>
      <c r="BXT1" t="e">
        <f>#REF!</f>
        <v>#REF!</v>
      </c>
      <c r="BXU1" t="e">
        <f>#REF!</f>
        <v>#REF!</v>
      </c>
      <c r="BXV1" t="e">
        <f>#REF!</f>
        <v>#REF!</v>
      </c>
      <c r="BXW1" t="e">
        <f>#REF!</f>
        <v>#REF!</v>
      </c>
      <c r="BXX1" t="e">
        <f>#REF!</f>
        <v>#REF!</v>
      </c>
      <c r="BXY1" t="e">
        <f>#REF!</f>
        <v>#REF!</v>
      </c>
      <c r="BXZ1" t="e">
        <f>#REF!</f>
        <v>#REF!</v>
      </c>
      <c r="BYA1" t="e">
        <f>#REF!</f>
        <v>#REF!</v>
      </c>
      <c r="BYB1" t="e">
        <f>#REF!</f>
        <v>#REF!</v>
      </c>
      <c r="BYC1" t="e">
        <f>#REF!</f>
        <v>#REF!</v>
      </c>
      <c r="BYD1" t="e">
        <f>#REF!</f>
        <v>#REF!</v>
      </c>
      <c r="BYE1" t="e">
        <f>#REF!</f>
        <v>#REF!</v>
      </c>
      <c r="BYF1" t="e">
        <f>#REF!</f>
        <v>#REF!</v>
      </c>
      <c r="BYG1" t="e">
        <f>#REF!</f>
        <v>#REF!</v>
      </c>
      <c r="BYH1" t="e">
        <f>#REF!</f>
        <v>#REF!</v>
      </c>
      <c r="BYI1" t="e">
        <f>#REF!</f>
        <v>#REF!</v>
      </c>
      <c r="BYJ1" t="e">
        <f>#REF!</f>
        <v>#REF!</v>
      </c>
      <c r="BYK1" t="e">
        <f>#REF!</f>
        <v>#REF!</v>
      </c>
      <c r="BYL1" t="e">
        <f>#REF!</f>
        <v>#REF!</v>
      </c>
      <c r="BYM1" t="e">
        <f>#REF!</f>
        <v>#REF!</v>
      </c>
      <c r="BYN1" t="e">
        <f>#REF!</f>
        <v>#REF!</v>
      </c>
      <c r="BYO1" t="e">
        <f>#REF!</f>
        <v>#REF!</v>
      </c>
      <c r="BYP1" t="e">
        <f>#REF!</f>
        <v>#REF!</v>
      </c>
      <c r="BYQ1" t="e">
        <f>#REF!</f>
        <v>#REF!</v>
      </c>
      <c r="BYR1" t="e">
        <f>#REF!</f>
        <v>#REF!</v>
      </c>
      <c r="BYS1" t="e">
        <f>#REF!</f>
        <v>#REF!</v>
      </c>
      <c r="BYT1" t="e">
        <f>#REF!</f>
        <v>#REF!</v>
      </c>
      <c r="BYU1" t="e">
        <f>#REF!</f>
        <v>#REF!</v>
      </c>
      <c r="BYV1" t="e">
        <f>#REF!</f>
        <v>#REF!</v>
      </c>
      <c r="BYW1" t="e">
        <f>#REF!</f>
        <v>#REF!</v>
      </c>
      <c r="BYX1" t="e">
        <f>#REF!</f>
        <v>#REF!</v>
      </c>
      <c r="BYY1" t="e">
        <f>#REF!</f>
        <v>#REF!</v>
      </c>
      <c r="BYZ1" t="e">
        <f>#REF!</f>
        <v>#REF!</v>
      </c>
      <c r="BZA1" t="e">
        <f>#REF!</f>
        <v>#REF!</v>
      </c>
      <c r="BZB1" t="e">
        <f>#REF!</f>
        <v>#REF!</v>
      </c>
      <c r="BZC1" t="e">
        <f>#REF!</f>
        <v>#REF!</v>
      </c>
      <c r="BZD1" t="e">
        <f>#REF!</f>
        <v>#REF!</v>
      </c>
      <c r="BZE1" t="e">
        <f>#REF!</f>
        <v>#REF!</v>
      </c>
      <c r="BZF1" t="e">
        <f>#REF!</f>
        <v>#REF!</v>
      </c>
      <c r="BZG1" t="e">
        <f>#REF!</f>
        <v>#REF!</v>
      </c>
      <c r="BZH1" t="e">
        <f>#REF!</f>
        <v>#REF!</v>
      </c>
      <c r="BZI1" t="e">
        <f>#REF!</f>
        <v>#REF!</v>
      </c>
      <c r="BZJ1" t="e">
        <f>#REF!</f>
        <v>#REF!</v>
      </c>
      <c r="BZK1" t="e">
        <f>#REF!</f>
        <v>#REF!</v>
      </c>
      <c r="BZL1" t="e">
        <f>#REF!</f>
        <v>#REF!</v>
      </c>
      <c r="BZM1" t="e">
        <f>#REF!</f>
        <v>#REF!</v>
      </c>
      <c r="BZN1" t="e">
        <f>#REF!</f>
        <v>#REF!</v>
      </c>
      <c r="BZO1" t="e">
        <f>#REF!</f>
        <v>#REF!</v>
      </c>
      <c r="BZP1" t="e">
        <f>#REF!</f>
        <v>#REF!</v>
      </c>
      <c r="BZQ1" t="e">
        <f>#REF!</f>
        <v>#REF!</v>
      </c>
      <c r="BZR1" t="e">
        <f>#REF!</f>
        <v>#REF!</v>
      </c>
      <c r="BZS1" t="e">
        <f>#REF!</f>
        <v>#REF!</v>
      </c>
      <c r="BZT1" t="e">
        <f>#REF!</f>
        <v>#REF!</v>
      </c>
      <c r="BZU1" t="e">
        <f>#REF!</f>
        <v>#REF!</v>
      </c>
      <c r="BZV1" t="e">
        <f>#REF!</f>
        <v>#REF!</v>
      </c>
      <c r="BZW1" t="e">
        <f>#REF!</f>
        <v>#REF!</v>
      </c>
      <c r="BZX1" t="e">
        <f>#REF!</f>
        <v>#REF!</v>
      </c>
      <c r="BZY1" t="e">
        <f>#REF!</f>
        <v>#REF!</v>
      </c>
      <c r="BZZ1" t="e">
        <f>#REF!</f>
        <v>#REF!</v>
      </c>
      <c r="CAA1" t="e">
        <f>#REF!</f>
        <v>#REF!</v>
      </c>
      <c r="CAB1" t="e">
        <f>#REF!</f>
        <v>#REF!</v>
      </c>
      <c r="CAC1" t="e">
        <f>#REF!</f>
        <v>#REF!</v>
      </c>
      <c r="CAD1" t="e">
        <f>#REF!</f>
        <v>#REF!</v>
      </c>
      <c r="CAE1" t="e">
        <f>#REF!</f>
        <v>#REF!</v>
      </c>
      <c r="CAF1" t="e">
        <f>#REF!</f>
        <v>#REF!</v>
      </c>
      <c r="CAG1" t="e">
        <f>#REF!</f>
        <v>#REF!</v>
      </c>
      <c r="CAH1" t="e">
        <f>#REF!</f>
        <v>#REF!</v>
      </c>
      <c r="CAI1" t="e">
        <f>#REF!</f>
        <v>#REF!</v>
      </c>
      <c r="CAJ1" t="e">
        <f>#REF!</f>
        <v>#REF!</v>
      </c>
      <c r="CAK1" t="e">
        <f>#REF!</f>
        <v>#REF!</v>
      </c>
      <c r="CAL1" t="e">
        <f>#REF!</f>
        <v>#REF!</v>
      </c>
      <c r="CAM1" t="e">
        <f>#REF!</f>
        <v>#REF!</v>
      </c>
      <c r="CAN1" t="e">
        <f>#REF!</f>
        <v>#REF!</v>
      </c>
      <c r="CAO1" t="e">
        <f>#REF!</f>
        <v>#REF!</v>
      </c>
      <c r="CAP1" t="e">
        <f>#REF!</f>
        <v>#REF!</v>
      </c>
      <c r="CAQ1" t="e">
        <f>#REF!</f>
        <v>#REF!</v>
      </c>
      <c r="CAR1" t="e">
        <f>#REF!</f>
        <v>#REF!</v>
      </c>
      <c r="CAS1" t="e">
        <f>#REF!</f>
        <v>#REF!</v>
      </c>
      <c r="CAT1" t="e">
        <f>#REF!</f>
        <v>#REF!</v>
      </c>
      <c r="CAU1" t="e">
        <f>#REF!</f>
        <v>#REF!</v>
      </c>
      <c r="CAV1" t="e">
        <f>#REF!</f>
        <v>#REF!</v>
      </c>
      <c r="CAW1" t="e">
        <f>#REF!</f>
        <v>#REF!</v>
      </c>
      <c r="CAX1" t="e">
        <f>#REF!</f>
        <v>#REF!</v>
      </c>
      <c r="CAY1" t="e">
        <f>#REF!</f>
        <v>#REF!</v>
      </c>
      <c r="CAZ1" t="e">
        <f>#REF!</f>
        <v>#REF!</v>
      </c>
      <c r="CBA1" t="e">
        <f>#REF!</f>
        <v>#REF!</v>
      </c>
      <c r="CBB1" t="e">
        <f>#REF!</f>
        <v>#REF!</v>
      </c>
      <c r="CBC1" t="e">
        <f>#REF!</f>
        <v>#REF!</v>
      </c>
      <c r="CBD1" t="e">
        <f>#REF!</f>
        <v>#REF!</v>
      </c>
      <c r="CBE1" t="e">
        <f>#REF!</f>
        <v>#REF!</v>
      </c>
      <c r="CBF1" t="e">
        <f>#REF!</f>
        <v>#REF!</v>
      </c>
      <c r="CBG1" t="e">
        <f>#REF!</f>
        <v>#REF!</v>
      </c>
      <c r="CBH1" t="e">
        <f>#REF!</f>
        <v>#REF!</v>
      </c>
      <c r="CBI1" t="e">
        <f>#REF!</f>
        <v>#REF!</v>
      </c>
      <c r="CBJ1" t="e">
        <f>#REF!</f>
        <v>#REF!</v>
      </c>
      <c r="CBK1" t="e">
        <f>#REF!</f>
        <v>#REF!</v>
      </c>
      <c r="CBL1" t="e">
        <f>#REF!</f>
        <v>#REF!</v>
      </c>
      <c r="CBM1" t="e">
        <f>#REF!</f>
        <v>#REF!</v>
      </c>
      <c r="CBN1" t="e">
        <f>#REF!</f>
        <v>#REF!</v>
      </c>
      <c r="CBO1" t="e">
        <f>#REF!</f>
        <v>#REF!</v>
      </c>
      <c r="CBP1" t="e">
        <f>#REF!</f>
        <v>#REF!</v>
      </c>
      <c r="CBQ1" t="e">
        <f>#REF!</f>
        <v>#REF!</v>
      </c>
      <c r="CBR1" t="e">
        <f>#REF!</f>
        <v>#REF!</v>
      </c>
      <c r="CBS1" t="e">
        <f>#REF!</f>
        <v>#REF!</v>
      </c>
      <c r="CBT1" t="e">
        <f>#REF!</f>
        <v>#REF!</v>
      </c>
      <c r="CBU1" t="e">
        <f>#REF!</f>
        <v>#REF!</v>
      </c>
      <c r="CBV1" t="e">
        <f>#REF!</f>
        <v>#REF!</v>
      </c>
      <c r="CBW1" t="e">
        <f>#REF!</f>
        <v>#REF!</v>
      </c>
      <c r="CBX1" t="e">
        <f>#REF!</f>
        <v>#REF!</v>
      </c>
      <c r="CBY1" t="e">
        <f>#REF!</f>
        <v>#REF!</v>
      </c>
      <c r="CBZ1" t="e">
        <f>#REF!</f>
        <v>#REF!</v>
      </c>
      <c r="CCA1" t="e">
        <f>#REF!</f>
        <v>#REF!</v>
      </c>
      <c r="CCB1" t="e">
        <f>#REF!</f>
        <v>#REF!</v>
      </c>
      <c r="CCC1" t="e">
        <f>#REF!</f>
        <v>#REF!</v>
      </c>
      <c r="CCD1" t="e">
        <f>#REF!</f>
        <v>#REF!</v>
      </c>
      <c r="CCE1" t="e">
        <f>#REF!</f>
        <v>#REF!</v>
      </c>
      <c r="CCF1" t="e">
        <f>#REF!</f>
        <v>#REF!</v>
      </c>
      <c r="CCG1" t="e">
        <f>#REF!</f>
        <v>#REF!</v>
      </c>
      <c r="CCH1" t="e">
        <f>#REF!</f>
        <v>#REF!</v>
      </c>
      <c r="CCI1" t="e">
        <f>#REF!</f>
        <v>#REF!</v>
      </c>
      <c r="CCJ1" t="e">
        <f>#REF!</f>
        <v>#REF!</v>
      </c>
      <c r="CCK1" t="e">
        <f>#REF!</f>
        <v>#REF!</v>
      </c>
      <c r="CCL1" t="e">
        <f>#REF!</f>
        <v>#REF!</v>
      </c>
      <c r="CCM1" t="e">
        <f>#REF!</f>
        <v>#REF!</v>
      </c>
      <c r="CCN1" t="e">
        <f>#REF!</f>
        <v>#REF!</v>
      </c>
      <c r="CCO1" t="e">
        <f>#REF!</f>
        <v>#REF!</v>
      </c>
      <c r="CCP1" t="e">
        <f>#REF!</f>
        <v>#REF!</v>
      </c>
      <c r="CCQ1" t="e">
        <f>#REF!</f>
        <v>#REF!</v>
      </c>
      <c r="CCR1" t="e">
        <f>#REF!</f>
        <v>#REF!</v>
      </c>
      <c r="CCS1" t="e">
        <f>#REF!</f>
        <v>#REF!</v>
      </c>
      <c r="CCT1" t="e">
        <f>#REF!</f>
        <v>#REF!</v>
      </c>
      <c r="CCU1" t="e">
        <f>#REF!</f>
        <v>#REF!</v>
      </c>
      <c r="CCV1" t="e">
        <f>#REF!</f>
        <v>#REF!</v>
      </c>
      <c r="CCW1" t="e">
        <f>#REF!</f>
        <v>#REF!</v>
      </c>
      <c r="CCX1" t="e">
        <f>#REF!</f>
        <v>#REF!</v>
      </c>
      <c r="CCY1" t="e">
        <f>#REF!</f>
        <v>#REF!</v>
      </c>
      <c r="CCZ1" t="e">
        <f>#REF!</f>
        <v>#REF!</v>
      </c>
      <c r="CDA1" t="e">
        <f>#REF!</f>
        <v>#REF!</v>
      </c>
      <c r="CDB1" t="e">
        <f>#REF!</f>
        <v>#REF!</v>
      </c>
      <c r="CDC1" t="e">
        <f>#REF!</f>
        <v>#REF!</v>
      </c>
      <c r="CDD1" t="e">
        <f>#REF!</f>
        <v>#REF!</v>
      </c>
      <c r="CDE1" t="e">
        <f>#REF!</f>
        <v>#REF!</v>
      </c>
      <c r="CDF1" t="e">
        <f>#REF!</f>
        <v>#REF!</v>
      </c>
      <c r="CDG1" t="e">
        <f>#REF!</f>
        <v>#REF!</v>
      </c>
      <c r="CDH1" t="e">
        <f>#REF!</f>
        <v>#REF!</v>
      </c>
      <c r="CDI1" t="e">
        <f>#REF!</f>
        <v>#REF!</v>
      </c>
      <c r="CDJ1" t="e">
        <f>#REF!</f>
        <v>#REF!</v>
      </c>
      <c r="CDK1" t="e">
        <f>#REF!</f>
        <v>#REF!</v>
      </c>
      <c r="CDL1" t="e">
        <f>#REF!</f>
        <v>#REF!</v>
      </c>
      <c r="CDM1" t="e">
        <f>#REF!</f>
        <v>#REF!</v>
      </c>
      <c r="CDN1" t="e">
        <f>#REF!</f>
        <v>#REF!</v>
      </c>
      <c r="CDO1" t="e">
        <f>#REF!</f>
        <v>#REF!</v>
      </c>
      <c r="CDP1" t="e">
        <f>#REF!</f>
        <v>#REF!</v>
      </c>
      <c r="CDQ1" t="e">
        <f>#REF!</f>
        <v>#REF!</v>
      </c>
      <c r="CDR1" t="e">
        <f>#REF!</f>
        <v>#REF!</v>
      </c>
      <c r="CDS1" t="e">
        <f>#REF!</f>
        <v>#REF!</v>
      </c>
      <c r="CDT1" t="e">
        <f>#REF!</f>
        <v>#REF!</v>
      </c>
      <c r="CDU1" t="e">
        <f>#REF!</f>
        <v>#REF!</v>
      </c>
      <c r="CDV1" t="e">
        <f>#REF!</f>
        <v>#REF!</v>
      </c>
      <c r="CDW1" t="e">
        <f>#REF!</f>
        <v>#REF!</v>
      </c>
      <c r="CDX1" t="e">
        <f>#REF!</f>
        <v>#REF!</v>
      </c>
      <c r="CDY1" t="e">
        <f>#REF!</f>
        <v>#REF!</v>
      </c>
      <c r="CDZ1" t="e">
        <f>#REF!</f>
        <v>#REF!</v>
      </c>
      <c r="CEA1" t="e">
        <f>#REF!</f>
        <v>#REF!</v>
      </c>
      <c r="CEB1" t="e">
        <f>#REF!</f>
        <v>#REF!</v>
      </c>
      <c r="CEC1" t="e">
        <f>#REF!</f>
        <v>#REF!</v>
      </c>
      <c r="CED1" t="e">
        <f>#REF!</f>
        <v>#REF!</v>
      </c>
      <c r="CEE1" t="e">
        <f>#REF!</f>
        <v>#REF!</v>
      </c>
      <c r="CEF1" t="e">
        <f>#REF!</f>
        <v>#REF!</v>
      </c>
      <c r="CEG1" t="e">
        <f>#REF!</f>
        <v>#REF!</v>
      </c>
      <c r="CEH1" t="e">
        <f>#REF!</f>
        <v>#REF!</v>
      </c>
      <c r="CEI1" t="e">
        <f>#REF!</f>
        <v>#REF!</v>
      </c>
      <c r="CEJ1" t="e">
        <f>#REF!</f>
        <v>#REF!</v>
      </c>
      <c r="CEK1" t="e">
        <f>#REF!</f>
        <v>#REF!</v>
      </c>
      <c r="CEL1" t="e">
        <f>#REF!</f>
        <v>#REF!</v>
      </c>
      <c r="CEM1" t="e">
        <f>#REF!</f>
        <v>#REF!</v>
      </c>
      <c r="CEN1" t="e">
        <f>#REF!</f>
        <v>#REF!</v>
      </c>
      <c r="CEO1" t="e">
        <f>#REF!</f>
        <v>#REF!</v>
      </c>
      <c r="CEP1" t="e">
        <f>#REF!</f>
        <v>#REF!</v>
      </c>
      <c r="CEQ1" t="e">
        <f>#REF!</f>
        <v>#REF!</v>
      </c>
      <c r="CER1" t="e">
        <f>#REF!</f>
        <v>#REF!</v>
      </c>
      <c r="CES1" t="e">
        <f>#REF!</f>
        <v>#REF!</v>
      </c>
      <c r="CET1" t="e">
        <f>#REF!</f>
        <v>#REF!</v>
      </c>
      <c r="CEU1" t="e">
        <f>#REF!</f>
        <v>#REF!</v>
      </c>
      <c r="CEV1" t="e">
        <f>#REF!</f>
        <v>#REF!</v>
      </c>
      <c r="CEW1" t="e">
        <f>#REF!</f>
        <v>#REF!</v>
      </c>
      <c r="CEX1" t="e">
        <f>#REF!</f>
        <v>#REF!</v>
      </c>
      <c r="CEY1" t="e">
        <f>#REF!</f>
        <v>#REF!</v>
      </c>
      <c r="CEZ1" t="e">
        <f>#REF!</f>
        <v>#REF!</v>
      </c>
      <c r="CFA1" t="e">
        <f>#REF!</f>
        <v>#REF!</v>
      </c>
      <c r="CFB1" t="e">
        <f>#REF!</f>
        <v>#REF!</v>
      </c>
      <c r="CFC1" t="e">
        <f>#REF!</f>
        <v>#REF!</v>
      </c>
      <c r="CFD1" t="e">
        <f>#REF!</f>
        <v>#REF!</v>
      </c>
      <c r="CFE1" t="e">
        <f>#REF!</f>
        <v>#REF!</v>
      </c>
      <c r="CFF1" t="e">
        <f>#REF!</f>
        <v>#REF!</v>
      </c>
      <c r="CFG1" t="e">
        <f>#REF!</f>
        <v>#REF!</v>
      </c>
      <c r="CFH1" t="e">
        <f>#REF!</f>
        <v>#REF!</v>
      </c>
      <c r="CFI1" t="e">
        <f>#REF!</f>
        <v>#REF!</v>
      </c>
      <c r="CFJ1" t="e">
        <f>#REF!</f>
        <v>#REF!</v>
      </c>
      <c r="CFK1" t="e">
        <f>#REF!</f>
        <v>#REF!</v>
      </c>
      <c r="CFL1" t="e">
        <f>#REF!</f>
        <v>#REF!</v>
      </c>
      <c r="CFM1" t="e">
        <f>#REF!</f>
        <v>#REF!</v>
      </c>
      <c r="CFN1" t="e">
        <f>#REF!</f>
        <v>#REF!</v>
      </c>
      <c r="CFO1" t="e">
        <f>#REF!</f>
        <v>#REF!</v>
      </c>
      <c r="CFP1" t="e">
        <f>#REF!</f>
        <v>#REF!</v>
      </c>
      <c r="CFQ1" t="e">
        <f>#REF!</f>
        <v>#REF!</v>
      </c>
      <c r="CFR1" t="e">
        <f>#REF!</f>
        <v>#REF!</v>
      </c>
      <c r="CFS1" t="e">
        <f>#REF!</f>
        <v>#REF!</v>
      </c>
      <c r="CFT1" t="e">
        <f>#REF!</f>
        <v>#REF!</v>
      </c>
      <c r="CFU1" t="e">
        <f>#REF!</f>
        <v>#REF!</v>
      </c>
      <c r="CFV1" t="e">
        <f>#REF!</f>
        <v>#REF!</v>
      </c>
      <c r="CFW1" t="e">
        <f>#REF!</f>
        <v>#REF!</v>
      </c>
      <c r="CFX1" t="e">
        <f>#REF!</f>
        <v>#REF!</v>
      </c>
      <c r="CFY1" t="e">
        <f>#REF!</f>
        <v>#REF!</v>
      </c>
      <c r="CFZ1" t="e">
        <f>#REF!</f>
        <v>#REF!</v>
      </c>
      <c r="CGA1" t="e">
        <f>#REF!</f>
        <v>#REF!</v>
      </c>
      <c r="CGB1" t="e">
        <f>#REF!</f>
        <v>#REF!</v>
      </c>
      <c r="CGC1" t="e">
        <f>#REF!</f>
        <v>#REF!</v>
      </c>
      <c r="CGD1" t="e">
        <f>#REF!</f>
        <v>#REF!</v>
      </c>
      <c r="CGE1" t="e">
        <f>#REF!</f>
        <v>#REF!</v>
      </c>
      <c r="CGF1" t="e">
        <f>#REF!</f>
        <v>#REF!</v>
      </c>
      <c r="CGG1" t="e">
        <f>#REF!</f>
        <v>#REF!</v>
      </c>
      <c r="CGH1" t="e">
        <f>#REF!</f>
        <v>#REF!</v>
      </c>
      <c r="CGI1" t="e">
        <f>#REF!</f>
        <v>#REF!</v>
      </c>
      <c r="CGJ1" t="e">
        <f>#REF!</f>
        <v>#REF!</v>
      </c>
      <c r="CGK1" t="e">
        <f>#REF!</f>
        <v>#REF!</v>
      </c>
      <c r="CGL1" t="e">
        <f>#REF!</f>
        <v>#REF!</v>
      </c>
      <c r="CGM1" t="e">
        <f>#REF!</f>
        <v>#REF!</v>
      </c>
      <c r="CGN1" t="e">
        <f>#REF!</f>
        <v>#REF!</v>
      </c>
      <c r="CGO1" t="e">
        <f>#REF!</f>
        <v>#REF!</v>
      </c>
      <c r="CGP1" t="e">
        <f>#REF!</f>
        <v>#REF!</v>
      </c>
      <c r="CGQ1" t="e">
        <f>#REF!</f>
        <v>#REF!</v>
      </c>
      <c r="CGR1" t="e">
        <f>#REF!</f>
        <v>#REF!</v>
      </c>
      <c r="CGS1" t="e">
        <f>#REF!</f>
        <v>#REF!</v>
      </c>
      <c r="CGT1" t="e">
        <f>#REF!</f>
        <v>#REF!</v>
      </c>
      <c r="CGU1" t="e">
        <f>#REF!</f>
        <v>#REF!</v>
      </c>
      <c r="CGV1" t="e">
        <f>#REF!</f>
        <v>#REF!</v>
      </c>
      <c r="CGW1" t="e">
        <f>#REF!</f>
        <v>#REF!</v>
      </c>
      <c r="CGX1" t="e">
        <f>#REF!</f>
        <v>#REF!</v>
      </c>
      <c r="CGY1" t="e">
        <f>#REF!</f>
        <v>#REF!</v>
      </c>
      <c r="CGZ1" t="e">
        <f>#REF!</f>
        <v>#REF!</v>
      </c>
      <c r="CHA1" t="e">
        <f>#REF!</f>
        <v>#REF!</v>
      </c>
      <c r="CHB1" t="e">
        <f>#REF!</f>
        <v>#REF!</v>
      </c>
      <c r="CHC1" t="e">
        <f>#REF!</f>
        <v>#REF!</v>
      </c>
      <c r="CHD1" t="e">
        <f>#REF!</f>
        <v>#REF!</v>
      </c>
      <c r="CHE1" t="e">
        <f>#REF!</f>
        <v>#REF!</v>
      </c>
      <c r="CHF1" t="e">
        <f>#REF!</f>
        <v>#REF!</v>
      </c>
      <c r="CHG1" t="e">
        <f>#REF!</f>
        <v>#REF!</v>
      </c>
      <c r="CHH1" t="e">
        <f>#REF!</f>
        <v>#REF!</v>
      </c>
      <c r="CHI1" t="e">
        <f>#REF!</f>
        <v>#REF!</v>
      </c>
      <c r="CHJ1" t="e">
        <f>#REF!</f>
        <v>#REF!</v>
      </c>
      <c r="CHK1" t="e">
        <f>#REF!</f>
        <v>#REF!</v>
      </c>
      <c r="CHL1" t="e">
        <f>#REF!</f>
        <v>#REF!</v>
      </c>
      <c r="CHM1" t="e">
        <f>#REF!</f>
        <v>#REF!</v>
      </c>
      <c r="CHN1" t="e">
        <f>#REF!</f>
        <v>#REF!</v>
      </c>
      <c r="CHO1" t="e">
        <f>#REF!</f>
        <v>#REF!</v>
      </c>
      <c r="CHP1" t="e">
        <f>#REF!</f>
        <v>#REF!</v>
      </c>
      <c r="CHQ1" t="e">
        <f>#REF!</f>
        <v>#REF!</v>
      </c>
      <c r="CHR1" t="e">
        <f>#REF!</f>
        <v>#REF!</v>
      </c>
      <c r="CHS1" t="e">
        <f>#REF!</f>
        <v>#REF!</v>
      </c>
      <c r="CHT1" t="e">
        <f>#REF!</f>
        <v>#REF!</v>
      </c>
      <c r="CHU1" t="e">
        <f>#REF!</f>
        <v>#REF!</v>
      </c>
      <c r="CHV1" t="e">
        <f>#REF!</f>
        <v>#REF!</v>
      </c>
      <c r="CHW1" t="e">
        <f>#REF!</f>
        <v>#REF!</v>
      </c>
      <c r="CHX1" t="e">
        <f>#REF!</f>
        <v>#REF!</v>
      </c>
      <c r="CHY1" t="e">
        <f>#REF!</f>
        <v>#REF!</v>
      </c>
      <c r="CHZ1" t="e">
        <f>#REF!</f>
        <v>#REF!</v>
      </c>
      <c r="CIA1" t="e">
        <f>#REF!</f>
        <v>#REF!</v>
      </c>
      <c r="CIB1" t="e">
        <f>#REF!</f>
        <v>#REF!</v>
      </c>
      <c r="CIC1" t="e">
        <f>#REF!</f>
        <v>#REF!</v>
      </c>
      <c r="CID1" t="e">
        <f>#REF!</f>
        <v>#REF!</v>
      </c>
      <c r="CIE1" t="e">
        <f>#REF!</f>
        <v>#REF!</v>
      </c>
      <c r="CIF1" t="e">
        <f>#REF!</f>
        <v>#REF!</v>
      </c>
      <c r="CIG1" t="e">
        <f>#REF!</f>
        <v>#REF!</v>
      </c>
      <c r="CIH1" t="e">
        <f>#REF!</f>
        <v>#REF!</v>
      </c>
      <c r="CII1" t="e">
        <f>#REF!</f>
        <v>#REF!</v>
      </c>
      <c r="CIJ1" t="e">
        <f>#REF!</f>
        <v>#REF!</v>
      </c>
      <c r="CIK1" t="e">
        <f>#REF!</f>
        <v>#REF!</v>
      </c>
      <c r="CIL1" t="e">
        <f>#REF!</f>
        <v>#REF!</v>
      </c>
      <c r="CIM1" t="e">
        <f>#REF!</f>
        <v>#REF!</v>
      </c>
      <c r="CIN1" t="e">
        <f>#REF!</f>
        <v>#REF!</v>
      </c>
      <c r="CIO1" t="e">
        <f>#REF!</f>
        <v>#REF!</v>
      </c>
      <c r="CIP1" t="e">
        <f>#REF!</f>
        <v>#REF!</v>
      </c>
      <c r="CIQ1" t="e">
        <f>#REF!</f>
        <v>#REF!</v>
      </c>
      <c r="CIR1" t="e">
        <f>#REF!</f>
        <v>#REF!</v>
      </c>
      <c r="CIS1" t="e">
        <f>#REF!</f>
        <v>#REF!</v>
      </c>
      <c r="CIT1" t="e">
        <f>#REF!</f>
        <v>#REF!</v>
      </c>
      <c r="CIU1" t="e">
        <f>#REF!</f>
        <v>#REF!</v>
      </c>
      <c r="CIV1" t="e">
        <f>#REF!</f>
        <v>#REF!</v>
      </c>
      <c r="CIW1" t="e">
        <f>#REF!</f>
        <v>#REF!</v>
      </c>
      <c r="CIX1" t="e">
        <f>#REF!</f>
        <v>#REF!</v>
      </c>
      <c r="CIY1" t="e">
        <f>#REF!</f>
        <v>#REF!</v>
      </c>
      <c r="CIZ1" t="e">
        <f>#REF!</f>
        <v>#REF!</v>
      </c>
      <c r="CJA1" t="e">
        <f>#REF!</f>
        <v>#REF!</v>
      </c>
      <c r="CJB1" t="e">
        <f>#REF!</f>
        <v>#REF!</v>
      </c>
      <c r="CJC1" t="e">
        <f>#REF!</f>
        <v>#REF!</v>
      </c>
      <c r="CJD1" t="e">
        <f>#REF!</f>
        <v>#REF!</v>
      </c>
      <c r="CJE1" t="e">
        <f>#REF!</f>
        <v>#REF!</v>
      </c>
      <c r="CJF1" t="e">
        <f>#REF!</f>
        <v>#REF!</v>
      </c>
      <c r="CJG1" t="e">
        <f>#REF!</f>
        <v>#REF!</v>
      </c>
      <c r="CJH1" t="e">
        <f>#REF!</f>
        <v>#REF!</v>
      </c>
      <c r="CJI1" t="e">
        <f>#REF!</f>
        <v>#REF!</v>
      </c>
      <c r="CJJ1" t="e">
        <f>#REF!</f>
        <v>#REF!</v>
      </c>
      <c r="CJK1" t="e">
        <f>#REF!</f>
        <v>#REF!</v>
      </c>
      <c r="CJL1" t="e">
        <f>#REF!</f>
        <v>#REF!</v>
      </c>
      <c r="CJM1" t="e">
        <f>#REF!</f>
        <v>#REF!</v>
      </c>
      <c r="CJN1" t="e">
        <f>#REF!</f>
        <v>#REF!</v>
      </c>
      <c r="CJO1" t="e">
        <f>#REF!</f>
        <v>#REF!</v>
      </c>
      <c r="CJP1" t="e">
        <f>#REF!</f>
        <v>#REF!</v>
      </c>
      <c r="CJQ1" t="e">
        <f>#REF!</f>
        <v>#REF!</v>
      </c>
      <c r="CJR1" t="e">
        <f>#REF!</f>
        <v>#REF!</v>
      </c>
      <c r="CJS1" t="e">
        <f>#REF!</f>
        <v>#REF!</v>
      </c>
      <c r="CJT1" t="e">
        <f>#REF!</f>
        <v>#REF!</v>
      </c>
      <c r="CJU1" t="e">
        <f>#REF!</f>
        <v>#REF!</v>
      </c>
      <c r="CJV1" t="e">
        <f>#REF!</f>
        <v>#REF!</v>
      </c>
      <c r="CJW1" t="e">
        <f>#REF!</f>
        <v>#REF!</v>
      </c>
      <c r="CJX1" t="e">
        <f>#REF!</f>
        <v>#REF!</v>
      </c>
      <c r="CJY1" t="e">
        <f>#REF!</f>
        <v>#REF!</v>
      </c>
      <c r="CJZ1" t="e">
        <f>#REF!</f>
        <v>#REF!</v>
      </c>
      <c r="CKA1" t="e">
        <f>#REF!</f>
        <v>#REF!</v>
      </c>
      <c r="CKB1" t="e">
        <f>#REF!</f>
        <v>#REF!</v>
      </c>
      <c r="CKC1" t="e">
        <f>#REF!</f>
        <v>#REF!</v>
      </c>
      <c r="CKD1" t="e">
        <f>#REF!</f>
        <v>#REF!</v>
      </c>
      <c r="CKE1" t="e">
        <f>#REF!</f>
        <v>#REF!</v>
      </c>
      <c r="CKF1" t="e">
        <f>#REF!</f>
        <v>#REF!</v>
      </c>
      <c r="CKG1" t="e">
        <f>#REF!</f>
        <v>#REF!</v>
      </c>
      <c r="CKH1" t="e">
        <f>#REF!</f>
        <v>#REF!</v>
      </c>
      <c r="CKI1" t="e">
        <f>#REF!</f>
        <v>#REF!</v>
      </c>
      <c r="CKJ1" t="e">
        <f>#REF!</f>
        <v>#REF!</v>
      </c>
      <c r="CKK1" t="e">
        <f>#REF!</f>
        <v>#REF!</v>
      </c>
      <c r="CKL1" t="e">
        <f>#REF!</f>
        <v>#REF!</v>
      </c>
      <c r="CKM1" t="e">
        <f>#REF!</f>
        <v>#REF!</v>
      </c>
      <c r="CKN1" t="e">
        <f>#REF!</f>
        <v>#REF!</v>
      </c>
      <c r="CKO1" t="e">
        <f>#REF!</f>
        <v>#REF!</v>
      </c>
      <c r="CKP1" t="e">
        <f>#REF!</f>
        <v>#REF!</v>
      </c>
      <c r="CKQ1" t="e">
        <f>#REF!</f>
        <v>#REF!</v>
      </c>
      <c r="CKR1" t="e">
        <f>#REF!</f>
        <v>#REF!</v>
      </c>
      <c r="CKS1" t="e">
        <f>#REF!</f>
        <v>#REF!</v>
      </c>
      <c r="CKT1" t="e">
        <f>#REF!</f>
        <v>#REF!</v>
      </c>
      <c r="CKU1" t="e">
        <f>#REF!</f>
        <v>#REF!</v>
      </c>
      <c r="CKV1" t="e">
        <f>#REF!</f>
        <v>#REF!</v>
      </c>
      <c r="CKW1" t="e">
        <f>#REF!</f>
        <v>#REF!</v>
      </c>
      <c r="CKX1" t="e">
        <f>#REF!</f>
        <v>#REF!</v>
      </c>
      <c r="CKY1" t="e">
        <f>#REF!</f>
        <v>#REF!</v>
      </c>
      <c r="CKZ1" t="e">
        <f>#REF!</f>
        <v>#REF!</v>
      </c>
      <c r="CLA1" t="e">
        <f>#REF!</f>
        <v>#REF!</v>
      </c>
      <c r="CLB1" t="e">
        <f>#REF!</f>
        <v>#REF!</v>
      </c>
      <c r="CLC1" t="e">
        <f>#REF!</f>
        <v>#REF!</v>
      </c>
      <c r="CLD1" t="e">
        <f>#REF!</f>
        <v>#REF!</v>
      </c>
      <c r="CLE1" t="e">
        <f>#REF!</f>
        <v>#REF!</v>
      </c>
      <c r="CLF1" t="e">
        <f>#REF!</f>
        <v>#REF!</v>
      </c>
      <c r="CLG1" t="e">
        <f>#REF!</f>
        <v>#REF!</v>
      </c>
      <c r="CLH1" t="e">
        <f>#REF!</f>
        <v>#REF!</v>
      </c>
      <c r="CLI1" t="e">
        <f>#REF!</f>
        <v>#REF!</v>
      </c>
      <c r="CLJ1" t="e">
        <f>#REF!</f>
        <v>#REF!</v>
      </c>
      <c r="CLK1" t="e">
        <f>#REF!</f>
        <v>#REF!</v>
      </c>
      <c r="CLL1" t="e">
        <f>#REF!</f>
        <v>#REF!</v>
      </c>
      <c r="CLM1" t="e">
        <f>#REF!</f>
        <v>#REF!</v>
      </c>
      <c r="CLN1" t="e">
        <f>#REF!</f>
        <v>#REF!</v>
      </c>
      <c r="CLO1" t="e">
        <f>#REF!</f>
        <v>#REF!</v>
      </c>
      <c r="CLP1" t="e">
        <f>#REF!</f>
        <v>#REF!</v>
      </c>
      <c r="CLQ1" t="e">
        <f>#REF!</f>
        <v>#REF!</v>
      </c>
      <c r="CLR1" t="e">
        <f>#REF!</f>
        <v>#REF!</v>
      </c>
      <c r="CLS1" t="e">
        <f>#REF!</f>
        <v>#REF!</v>
      </c>
      <c r="CLT1" t="e">
        <f>#REF!</f>
        <v>#REF!</v>
      </c>
      <c r="CLU1" t="e">
        <f>#REF!</f>
        <v>#REF!</v>
      </c>
      <c r="CLV1" t="e">
        <f>#REF!</f>
        <v>#REF!</v>
      </c>
      <c r="CLW1" t="e">
        <f>#REF!</f>
        <v>#REF!</v>
      </c>
      <c r="CLX1" t="e">
        <f>#REF!</f>
        <v>#REF!</v>
      </c>
      <c r="CLY1" t="e">
        <f>#REF!</f>
        <v>#REF!</v>
      </c>
      <c r="CLZ1" t="e">
        <f>#REF!</f>
        <v>#REF!</v>
      </c>
      <c r="CMA1" t="e">
        <f>#REF!</f>
        <v>#REF!</v>
      </c>
      <c r="CMB1" t="e">
        <f>#REF!</f>
        <v>#REF!</v>
      </c>
      <c r="CMC1" t="e">
        <f>#REF!</f>
        <v>#REF!</v>
      </c>
      <c r="CMD1" t="e">
        <f>#REF!</f>
        <v>#REF!</v>
      </c>
      <c r="CME1" t="e">
        <f>#REF!</f>
        <v>#REF!</v>
      </c>
      <c r="CMF1" t="e">
        <f>#REF!</f>
        <v>#REF!</v>
      </c>
      <c r="CMG1" t="e">
        <f>#REF!</f>
        <v>#REF!</v>
      </c>
      <c r="CMH1" t="e">
        <f>#REF!</f>
        <v>#REF!</v>
      </c>
      <c r="CMI1" t="e">
        <f>#REF!</f>
        <v>#REF!</v>
      </c>
      <c r="CMJ1" t="e">
        <f>#REF!</f>
        <v>#REF!</v>
      </c>
      <c r="CMK1" t="e">
        <f>#REF!</f>
        <v>#REF!</v>
      </c>
      <c r="CML1" t="e">
        <f>#REF!</f>
        <v>#REF!</v>
      </c>
      <c r="CMM1" t="e">
        <f>#REF!</f>
        <v>#REF!</v>
      </c>
      <c r="CMN1" t="e">
        <f>#REF!</f>
        <v>#REF!</v>
      </c>
      <c r="CMO1" t="e">
        <f>#REF!</f>
        <v>#REF!</v>
      </c>
      <c r="CMP1" t="e">
        <f>#REF!</f>
        <v>#REF!</v>
      </c>
      <c r="CMQ1" t="e">
        <f>#REF!</f>
        <v>#REF!</v>
      </c>
      <c r="CMR1" t="e">
        <f>#REF!</f>
        <v>#REF!</v>
      </c>
      <c r="CMS1" t="e">
        <f>#REF!</f>
        <v>#REF!</v>
      </c>
      <c r="CMT1" t="e">
        <f>#REF!</f>
        <v>#REF!</v>
      </c>
      <c r="CMU1" t="e">
        <f>#REF!</f>
        <v>#REF!</v>
      </c>
      <c r="CMV1" t="e">
        <f>#REF!</f>
        <v>#REF!</v>
      </c>
      <c r="CMW1" t="e">
        <f>#REF!</f>
        <v>#REF!</v>
      </c>
      <c r="CMX1" t="e">
        <f>#REF!</f>
        <v>#REF!</v>
      </c>
      <c r="CMY1" t="e">
        <f>#REF!</f>
        <v>#REF!</v>
      </c>
      <c r="CMZ1" t="e">
        <f>#REF!</f>
        <v>#REF!</v>
      </c>
      <c r="CNA1" t="e">
        <f>#REF!</f>
        <v>#REF!</v>
      </c>
      <c r="CNB1" t="e">
        <f>#REF!</f>
        <v>#REF!</v>
      </c>
      <c r="CNC1" t="e">
        <f>#REF!</f>
        <v>#REF!</v>
      </c>
      <c r="CND1" t="e">
        <f>#REF!</f>
        <v>#REF!</v>
      </c>
      <c r="CNE1" t="e">
        <f>#REF!</f>
        <v>#REF!</v>
      </c>
      <c r="CNF1" t="e">
        <f>#REF!</f>
        <v>#REF!</v>
      </c>
      <c r="CNG1" t="e">
        <f>#REF!</f>
        <v>#REF!</v>
      </c>
      <c r="CNH1" t="e">
        <f>#REF!</f>
        <v>#REF!</v>
      </c>
      <c r="CNI1" t="e">
        <f>#REF!</f>
        <v>#REF!</v>
      </c>
      <c r="CNJ1" t="e">
        <f>#REF!</f>
        <v>#REF!</v>
      </c>
      <c r="CNK1" t="e">
        <f>#REF!</f>
        <v>#REF!</v>
      </c>
      <c r="CNL1" t="e">
        <f>#REF!</f>
        <v>#REF!</v>
      </c>
      <c r="CNM1" t="e">
        <f>#REF!</f>
        <v>#REF!</v>
      </c>
      <c r="CNN1" t="e">
        <f>#REF!</f>
        <v>#REF!</v>
      </c>
      <c r="CNO1" t="e">
        <f>#REF!</f>
        <v>#REF!</v>
      </c>
      <c r="CNP1" t="e">
        <f>#REF!</f>
        <v>#REF!</v>
      </c>
      <c r="CNQ1" t="e">
        <f>#REF!</f>
        <v>#REF!</v>
      </c>
      <c r="CNR1" t="e">
        <f>#REF!</f>
        <v>#REF!</v>
      </c>
      <c r="CNS1" t="e">
        <f>#REF!</f>
        <v>#REF!</v>
      </c>
      <c r="CNT1" t="e">
        <f>#REF!</f>
        <v>#REF!</v>
      </c>
      <c r="CNU1" t="e">
        <f>#REF!</f>
        <v>#REF!</v>
      </c>
      <c r="CNV1" t="e">
        <f>#REF!</f>
        <v>#REF!</v>
      </c>
      <c r="CNW1" t="e">
        <f>#REF!</f>
        <v>#REF!</v>
      </c>
      <c r="CNX1" t="e">
        <f>#REF!</f>
        <v>#REF!</v>
      </c>
      <c r="CNY1" t="e">
        <f>#REF!</f>
        <v>#REF!</v>
      </c>
      <c r="CNZ1" t="e">
        <f>#REF!</f>
        <v>#REF!</v>
      </c>
      <c r="COA1" t="e">
        <f>#REF!</f>
        <v>#REF!</v>
      </c>
      <c r="COB1" t="e">
        <f>#REF!</f>
        <v>#REF!</v>
      </c>
      <c r="COC1" t="e">
        <f>#REF!</f>
        <v>#REF!</v>
      </c>
      <c r="COD1" t="e">
        <f>#REF!</f>
        <v>#REF!</v>
      </c>
      <c r="COE1" t="e">
        <f>#REF!</f>
        <v>#REF!</v>
      </c>
      <c r="COF1" t="e">
        <f>#REF!</f>
        <v>#REF!</v>
      </c>
      <c r="COG1" t="e">
        <f>#REF!</f>
        <v>#REF!</v>
      </c>
      <c r="COH1" t="e">
        <f>#REF!</f>
        <v>#REF!</v>
      </c>
      <c r="COI1" t="e">
        <f>#REF!</f>
        <v>#REF!</v>
      </c>
      <c r="COJ1" t="e">
        <f>#REF!</f>
        <v>#REF!</v>
      </c>
      <c r="COK1" t="e">
        <f>#REF!</f>
        <v>#REF!</v>
      </c>
      <c r="COL1" t="e">
        <f>#REF!</f>
        <v>#REF!</v>
      </c>
      <c r="COM1" t="e">
        <f>#REF!</f>
        <v>#REF!</v>
      </c>
      <c r="CON1" t="e">
        <f>#REF!</f>
        <v>#REF!</v>
      </c>
      <c r="COO1" t="e">
        <f>#REF!</f>
        <v>#REF!</v>
      </c>
      <c r="COP1" t="e">
        <f>#REF!</f>
        <v>#REF!</v>
      </c>
      <c r="COQ1" t="e">
        <f>#REF!</f>
        <v>#REF!</v>
      </c>
      <c r="COR1" t="e">
        <f>#REF!</f>
        <v>#REF!</v>
      </c>
      <c r="COS1" t="e">
        <f>#REF!</f>
        <v>#REF!</v>
      </c>
      <c r="COT1" t="e">
        <f>#REF!</f>
        <v>#REF!</v>
      </c>
      <c r="COU1" t="e">
        <f>#REF!</f>
        <v>#REF!</v>
      </c>
      <c r="COV1" t="e">
        <f>#REF!</f>
        <v>#REF!</v>
      </c>
      <c r="COW1" t="e">
        <f>#REF!</f>
        <v>#REF!</v>
      </c>
      <c r="COX1" t="e">
        <f>#REF!</f>
        <v>#REF!</v>
      </c>
      <c r="COY1" t="e">
        <f>#REF!</f>
        <v>#REF!</v>
      </c>
      <c r="COZ1" t="e">
        <f>#REF!</f>
        <v>#REF!</v>
      </c>
      <c r="CPA1" t="e">
        <f>#REF!</f>
        <v>#REF!</v>
      </c>
      <c r="CPB1" t="e">
        <f>#REF!</f>
        <v>#REF!</v>
      </c>
      <c r="CPC1" t="e">
        <f>#REF!</f>
        <v>#REF!</v>
      </c>
      <c r="CPD1" t="e">
        <f>#REF!</f>
        <v>#REF!</v>
      </c>
      <c r="CPE1" t="e">
        <f>#REF!</f>
        <v>#REF!</v>
      </c>
      <c r="CPF1" t="e">
        <f>#REF!</f>
        <v>#REF!</v>
      </c>
      <c r="CPG1" t="e">
        <f>#REF!</f>
        <v>#REF!</v>
      </c>
      <c r="CPH1" t="e">
        <f>#REF!</f>
        <v>#REF!</v>
      </c>
      <c r="CPI1" t="e">
        <f>#REF!</f>
        <v>#REF!</v>
      </c>
      <c r="CPJ1" t="e">
        <f>#REF!</f>
        <v>#REF!</v>
      </c>
      <c r="CPK1" t="e">
        <f>#REF!</f>
        <v>#REF!</v>
      </c>
      <c r="CPL1" t="e">
        <f>#REF!</f>
        <v>#REF!</v>
      </c>
      <c r="CPM1" t="e">
        <f>#REF!</f>
        <v>#REF!</v>
      </c>
      <c r="CPN1" t="e">
        <f>#REF!</f>
        <v>#REF!</v>
      </c>
      <c r="CPO1" t="e">
        <f>#REF!</f>
        <v>#REF!</v>
      </c>
      <c r="CPP1" t="e">
        <f>#REF!</f>
        <v>#REF!</v>
      </c>
      <c r="CPQ1" t="e">
        <f>#REF!</f>
        <v>#REF!</v>
      </c>
      <c r="CPR1" t="e">
        <f>#REF!</f>
        <v>#REF!</v>
      </c>
      <c r="CPS1" t="e">
        <f>#REF!</f>
        <v>#REF!</v>
      </c>
      <c r="CPT1" t="e">
        <f>#REF!</f>
        <v>#REF!</v>
      </c>
      <c r="CPU1" t="e">
        <f>#REF!</f>
        <v>#REF!</v>
      </c>
      <c r="CPV1" t="e">
        <f>#REF!</f>
        <v>#REF!</v>
      </c>
      <c r="CPW1" t="e">
        <f>#REF!</f>
        <v>#REF!</v>
      </c>
      <c r="CPX1" t="e">
        <f>#REF!</f>
        <v>#REF!</v>
      </c>
      <c r="CPY1" t="e">
        <f>#REF!</f>
        <v>#REF!</v>
      </c>
      <c r="CPZ1" t="e">
        <f>#REF!</f>
        <v>#REF!</v>
      </c>
      <c r="CQA1" t="e">
        <f>#REF!</f>
        <v>#REF!</v>
      </c>
      <c r="CQB1" t="e">
        <f>#REF!</f>
        <v>#REF!</v>
      </c>
      <c r="CQC1" t="e">
        <f>#REF!</f>
        <v>#REF!</v>
      </c>
      <c r="CQD1" t="e">
        <f>#REF!</f>
        <v>#REF!</v>
      </c>
      <c r="CQE1" t="e">
        <f>#REF!</f>
        <v>#REF!</v>
      </c>
      <c r="CQF1" t="e">
        <f>#REF!</f>
        <v>#REF!</v>
      </c>
      <c r="CQG1" t="e">
        <f>#REF!</f>
        <v>#REF!</v>
      </c>
      <c r="CQH1" t="e">
        <f>#REF!</f>
        <v>#REF!</v>
      </c>
      <c r="CQI1" t="e">
        <f>#REF!</f>
        <v>#REF!</v>
      </c>
      <c r="CQJ1" t="e">
        <f>#REF!</f>
        <v>#REF!</v>
      </c>
      <c r="CQK1" t="e">
        <f>#REF!</f>
        <v>#REF!</v>
      </c>
      <c r="CQL1" t="e">
        <f>#REF!</f>
        <v>#REF!</v>
      </c>
      <c r="CQM1" t="e">
        <f>#REF!</f>
        <v>#REF!</v>
      </c>
      <c r="CQN1" t="e">
        <f>#REF!</f>
        <v>#REF!</v>
      </c>
      <c r="CQO1" t="e">
        <f>#REF!</f>
        <v>#REF!</v>
      </c>
      <c r="CQP1" t="e">
        <f>#REF!</f>
        <v>#REF!</v>
      </c>
      <c r="CQQ1" t="e">
        <f>#REF!</f>
        <v>#REF!</v>
      </c>
      <c r="CQR1" t="e">
        <f>#REF!</f>
        <v>#REF!</v>
      </c>
      <c r="CQS1" t="e">
        <f>#REF!</f>
        <v>#REF!</v>
      </c>
      <c r="CQT1" t="e">
        <f>#REF!</f>
        <v>#REF!</v>
      </c>
      <c r="CQU1" t="e">
        <f>#REF!</f>
        <v>#REF!</v>
      </c>
      <c r="CQV1" t="e">
        <f>#REF!</f>
        <v>#REF!</v>
      </c>
      <c r="CQW1" t="e">
        <f>#REF!</f>
        <v>#REF!</v>
      </c>
      <c r="CQX1" t="e">
        <f>#REF!</f>
        <v>#REF!</v>
      </c>
      <c r="CQY1" t="e">
        <f>#REF!</f>
        <v>#REF!</v>
      </c>
      <c r="CQZ1" t="e">
        <f>#REF!</f>
        <v>#REF!</v>
      </c>
      <c r="CRA1" t="e">
        <f>#REF!</f>
        <v>#REF!</v>
      </c>
      <c r="CRB1" t="e">
        <f>#REF!</f>
        <v>#REF!</v>
      </c>
      <c r="CRC1" t="e">
        <f>#REF!</f>
        <v>#REF!</v>
      </c>
      <c r="CRD1" t="e">
        <f>#REF!</f>
        <v>#REF!</v>
      </c>
      <c r="CRE1" t="e">
        <f>#REF!</f>
        <v>#REF!</v>
      </c>
      <c r="CRF1" t="e">
        <f>#REF!</f>
        <v>#REF!</v>
      </c>
      <c r="CRG1" t="e">
        <f>#REF!</f>
        <v>#REF!</v>
      </c>
      <c r="CRH1" t="e">
        <f>#REF!</f>
        <v>#REF!</v>
      </c>
      <c r="CRI1" t="e">
        <f>#REF!</f>
        <v>#REF!</v>
      </c>
      <c r="CRJ1" t="e">
        <f>#REF!</f>
        <v>#REF!</v>
      </c>
      <c r="CRK1" t="e">
        <f>#REF!</f>
        <v>#REF!</v>
      </c>
      <c r="CRL1" t="e">
        <f>#REF!</f>
        <v>#REF!</v>
      </c>
      <c r="CRM1" t="e">
        <f>#REF!</f>
        <v>#REF!</v>
      </c>
      <c r="CRN1" t="e">
        <f>#REF!</f>
        <v>#REF!</v>
      </c>
      <c r="CRO1" t="e">
        <f>#REF!</f>
        <v>#REF!</v>
      </c>
      <c r="CRP1" t="e">
        <f>#REF!</f>
        <v>#REF!</v>
      </c>
      <c r="CRQ1" t="e">
        <f>#REF!</f>
        <v>#REF!</v>
      </c>
      <c r="CRR1" t="e">
        <f>#REF!</f>
        <v>#REF!</v>
      </c>
      <c r="CRS1" t="e">
        <f>#REF!</f>
        <v>#REF!</v>
      </c>
      <c r="CRT1" t="e">
        <f>#REF!</f>
        <v>#REF!</v>
      </c>
      <c r="CRU1" t="e">
        <f>#REF!</f>
        <v>#REF!</v>
      </c>
      <c r="CRV1" t="e">
        <f>#REF!</f>
        <v>#REF!</v>
      </c>
      <c r="CRW1" t="e">
        <f>#REF!</f>
        <v>#REF!</v>
      </c>
      <c r="CRX1" t="e">
        <f>#REF!</f>
        <v>#REF!</v>
      </c>
      <c r="CRY1" t="e">
        <f>#REF!</f>
        <v>#REF!</v>
      </c>
      <c r="CRZ1" t="e">
        <f>#REF!</f>
        <v>#REF!</v>
      </c>
      <c r="CSA1" t="e">
        <f>#REF!</f>
        <v>#REF!</v>
      </c>
      <c r="CSB1" t="e">
        <f>#REF!</f>
        <v>#REF!</v>
      </c>
      <c r="CSC1" t="e">
        <f>#REF!</f>
        <v>#REF!</v>
      </c>
      <c r="CSD1" t="e">
        <f>#REF!</f>
        <v>#REF!</v>
      </c>
      <c r="CSE1" t="e">
        <f>#REF!</f>
        <v>#REF!</v>
      </c>
      <c r="CSF1" t="e">
        <f>#REF!</f>
        <v>#REF!</v>
      </c>
      <c r="CSG1" t="e">
        <f>#REF!</f>
        <v>#REF!</v>
      </c>
      <c r="CSH1" t="e">
        <f>#REF!</f>
        <v>#REF!</v>
      </c>
      <c r="CSI1" t="e">
        <f>#REF!</f>
        <v>#REF!</v>
      </c>
      <c r="CSJ1" t="e">
        <f>#REF!</f>
        <v>#REF!</v>
      </c>
      <c r="CSK1" t="e">
        <f>#REF!</f>
        <v>#REF!</v>
      </c>
      <c r="CSL1" t="e">
        <f>#REF!</f>
        <v>#REF!</v>
      </c>
      <c r="CSM1" t="e">
        <f>#REF!</f>
        <v>#REF!</v>
      </c>
      <c r="CSN1" t="e">
        <f>#REF!</f>
        <v>#REF!</v>
      </c>
      <c r="CSO1" t="e">
        <f>#REF!</f>
        <v>#REF!</v>
      </c>
      <c r="CSP1" t="e">
        <f>#REF!</f>
        <v>#REF!</v>
      </c>
      <c r="CSQ1" t="e">
        <f>#REF!</f>
        <v>#REF!</v>
      </c>
      <c r="CSR1" t="e">
        <f>#REF!</f>
        <v>#REF!</v>
      </c>
      <c r="CSS1" t="e">
        <f>#REF!</f>
        <v>#REF!</v>
      </c>
      <c r="CST1" t="e">
        <f>#REF!</f>
        <v>#REF!</v>
      </c>
      <c r="CSU1" t="e">
        <f>#REF!</f>
        <v>#REF!</v>
      </c>
      <c r="CSV1" t="e">
        <f>#REF!</f>
        <v>#REF!</v>
      </c>
      <c r="CSW1" t="e">
        <f>#REF!</f>
        <v>#REF!</v>
      </c>
      <c r="CSX1" t="e">
        <f>#REF!</f>
        <v>#REF!</v>
      </c>
      <c r="CSY1" t="e">
        <f>#REF!</f>
        <v>#REF!</v>
      </c>
      <c r="CSZ1" t="e">
        <f>#REF!</f>
        <v>#REF!</v>
      </c>
      <c r="CTA1" t="e">
        <f>#REF!</f>
        <v>#REF!</v>
      </c>
      <c r="CTB1" t="e">
        <f>#REF!</f>
        <v>#REF!</v>
      </c>
      <c r="CTC1" t="e">
        <f>#REF!</f>
        <v>#REF!</v>
      </c>
      <c r="CTD1" t="e">
        <f>#REF!</f>
        <v>#REF!</v>
      </c>
      <c r="CTE1" t="e">
        <f>#REF!</f>
        <v>#REF!</v>
      </c>
      <c r="CTF1" t="e">
        <f>#REF!</f>
        <v>#REF!</v>
      </c>
      <c r="CTG1" t="e">
        <f>#REF!</f>
        <v>#REF!</v>
      </c>
      <c r="CTH1" t="e">
        <f>#REF!</f>
        <v>#REF!</v>
      </c>
      <c r="CTI1" t="e">
        <f>#REF!</f>
        <v>#REF!</v>
      </c>
      <c r="CTJ1" t="e">
        <f>#REF!</f>
        <v>#REF!</v>
      </c>
      <c r="CTK1" t="e">
        <f>#REF!</f>
        <v>#REF!</v>
      </c>
      <c r="CTL1" t="e">
        <f>#REF!</f>
        <v>#REF!</v>
      </c>
      <c r="CTM1" t="e">
        <f>#REF!</f>
        <v>#REF!</v>
      </c>
      <c r="CTN1" t="e">
        <f>#REF!</f>
        <v>#REF!</v>
      </c>
      <c r="CTO1" t="e">
        <f>#REF!</f>
        <v>#REF!</v>
      </c>
      <c r="CTP1" t="e">
        <f>#REF!</f>
        <v>#REF!</v>
      </c>
      <c r="CTQ1" t="e">
        <f>#REF!</f>
        <v>#REF!</v>
      </c>
      <c r="CTR1" t="e">
        <f>#REF!</f>
        <v>#REF!</v>
      </c>
      <c r="CTS1" t="e">
        <f>#REF!</f>
        <v>#REF!</v>
      </c>
      <c r="CTT1" t="e">
        <f>#REF!</f>
        <v>#REF!</v>
      </c>
      <c r="CTU1" t="e">
        <f>#REF!</f>
        <v>#REF!</v>
      </c>
      <c r="CTV1" t="e">
        <f>#REF!</f>
        <v>#REF!</v>
      </c>
      <c r="CTW1" t="e">
        <f>#REF!</f>
        <v>#REF!</v>
      </c>
      <c r="CTX1" t="e">
        <f>#REF!</f>
        <v>#REF!</v>
      </c>
      <c r="CTY1" t="e">
        <f>#REF!</f>
        <v>#REF!</v>
      </c>
      <c r="CTZ1" t="e">
        <f>#REF!</f>
        <v>#REF!</v>
      </c>
      <c r="CUA1" t="e">
        <f>#REF!</f>
        <v>#REF!</v>
      </c>
      <c r="CUB1" t="e">
        <f>#REF!</f>
        <v>#REF!</v>
      </c>
      <c r="CUC1" t="e">
        <f>#REF!</f>
        <v>#REF!</v>
      </c>
      <c r="CUD1" t="e">
        <f>#REF!</f>
        <v>#REF!</v>
      </c>
      <c r="CUE1" t="e">
        <f>#REF!</f>
        <v>#REF!</v>
      </c>
      <c r="CUF1" t="e">
        <f>#REF!</f>
        <v>#REF!</v>
      </c>
      <c r="CUG1" t="e">
        <f>#REF!</f>
        <v>#REF!</v>
      </c>
      <c r="CUH1" t="e">
        <f>#REF!</f>
        <v>#REF!</v>
      </c>
      <c r="CUI1" t="e">
        <f>#REF!</f>
        <v>#REF!</v>
      </c>
      <c r="CUJ1" t="e">
        <f>#REF!</f>
        <v>#REF!</v>
      </c>
      <c r="CUK1" t="e">
        <f>#REF!</f>
        <v>#REF!</v>
      </c>
      <c r="CUL1" t="e">
        <f>#REF!</f>
        <v>#REF!</v>
      </c>
      <c r="CUM1" t="e">
        <f>#REF!</f>
        <v>#REF!</v>
      </c>
      <c r="CUN1" t="e">
        <f>#REF!</f>
        <v>#REF!</v>
      </c>
      <c r="CUO1" t="e">
        <f>#REF!</f>
        <v>#REF!</v>
      </c>
      <c r="CUP1" t="e">
        <f>#REF!</f>
        <v>#REF!</v>
      </c>
      <c r="CUQ1" t="e">
        <f>#REF!</f>
        <v>#REF!</v>
      </c>
      <c r="CUR1" t="e">
        <f>#REF!</f>
        <v>#REF!</v>
      </c>
      <c r="CUS1" t="e">
        <f>#REF!</f>
        <v>#REF!</v>
      </c>
      <c r="CUT1" t="e">
        <f>#REF!</f>
        <v>#REF!</v>
      </c>
      <c r="CUU1" t="e">
        <f>#REF!</f>
        <v>#REF!</v>
      </c>
      <c r="CUV1" t="e">
        <f>#REF!</f>
        <v>#REF!</v>
      </c>
      <c r="CUW1" t="e">
        <f>#REF!</f>
        <v>#REF!</v>
      </c>
      <c r="CUX1" t="e">
        <f>#REF!</f>
        <v>#REF!</v>
      </c>
      <c r="CUY1" t="e">
        <f>#REF!</f>
        <v>#REF!</v>
      </c>
      <c r="CUZ1" t="e">
        <f>#REF!</f>
        <v>#REF!</v>
      </c>
      <c r="CVA1" t="e">
        <f>#REF!</f>
        <v>#REF!</v>
      </c>
      <c r="CVB1" t="e">
        <f>#REF!</f>
        <v>#REF!</v>
      </c>
      <c r="CVC1" t="e">
        <f>#REF!</f>
        <v>#REF!</v>
      </c>
      <c r="CVD1" t="e">
        <f>#REF!</f>
        <v>#REF!</v>
      </c>
      <c r="CVE1" t="e">
        <f>#REF!</f>
        <v>#REF!</v>
      </c>
      <c r="CVF1" t="e">
        <f>#REF!</f>
        <v>#REF!</v>
      </c>
      <c r="CVG1" t="e">
        <f>#REF!</f>
        <v>#REF!</v>
      </c>
      <c r="CVH1" t="e">
        <f>#REF!</f>
        <v>#REF!</v>
      </c>
      <c r="CVI1" t="e">
        <f>#REF!</f>
        <v>#REF!</v>
      </c>
      <c r="CVJ1" t="e">
        <f>#REF!</f>
        <v>#REF!</v>
      </c>
      <c r="CVK1" t="e">
        <f>#REF!</f>
        <v>#REF!</v>
      </c>
      <c r="CVL1" t="e">
        <f>#REF!</f>
        <v>#REF!</v>
      </c>
      <c r="CVM1" t="e">
        <f>#REF!</f>
        <v>#REF!</v>
      </c>
      <c r="CVN1" t="e">
        <f>#REF!</f>
        <v>#REF!</v>
      </c>
      <c r="CVO1" t="e">
        <f>#REF!</f>
        <v>#REF!</v>
      </c>
      <c r="CVP1" t="e">
        <f>#REF!</f>
        <v>#REF!</v>
      </c>
      <c r="CVQ1" t="e">
        <f>#REF!</f>
        <v>#REF!</v>
      </c>
      <c r="CVR1" t="e">
        <f>#REF!</f>
        <v>#REF!</v>
      </c>
      <c r="CVS1" t="e">
        <f>#REF!</f>
        <v>#REF!</v>
      </c>
      <c r="CVT1" t="e">
        <f>#REF!</f>
        <v>#REF!</v>
      </c>
      <c r="CVU1" t="e">
        <f>#REF!</f>
        <v>#REF!</v>
      </c>
      <c r="CVV1" t="e">
        <f>#REF!</f>
        <v>#REF!</v>
      </c>
      <c r="CVW1" t="e">
        <f>#REF!</f>
        <v>#REF!</v>
      </c>
      <c r="CVX1" t="e">
        <f>#REF!</f>
        <v>#REF!</v>
      </c>
      <c r="CVY1" t="e">
        <f>#REF!</f>
        <v>#REF!</v>
      </c>
      <c r="CVZ1" t="e">
        <f>#REF!</f>
        <v>#REF!</v>
      </c>
      <c r="CWA1" t="e">
        <f>#REF!</f>
        <v>#REF!</v>
      </c>
      <c r="CWB1" t="e">
        <f>#REF!</f>
        <v>#REF!</v>
      </c>
      <c r="CWC1" t="e">
        <f>#REF!</f>
        <v>#REF!</v>
      </c>
      <c r="CWD1" t="e">
        <f>#REF!</f>
        <v>#REF!</v>
      </c>
      <c r="CWE1" t="e">
        <f>#REF!</f>
        <v>#REF!</v>
      </c>
      <c r="CWF1" t="e">
        <f>#REF!</f>
        <v>#REF!</v>
      </c>
      <c r="CWG1" t="e">
        <f>#REF!</f>
        <v>#REF!</v>
      </c>
      <c r="CWH1" t="e">
        <f>#REF!</f>
        <v>#REF!</v>
      </c>
      <c r="CWI1" t="e">
        <f>#REF!</f>
        <v>#REF!</v>
      </c>
      <c r="CWJ1" t="e">
        <f>#REF!</f>
        <v>#REF!</v>
      </c>
      <c r="CWK1" t="e">
        <f>#REF!</f>
        <v>#REF!</v>
      </c>
      <c r="CWL1" t="e">
        <f>#REF!</f>
        <v>#REF!</v>
      </c>
      <c r="CWM1" t="e">
        <f>#REF!</f>
        <v>#REF!</v>
      </c>
      <c r="CWN1" t="e">
        <f>#REF!</f>
        <v>#REF!</v>
      </c>
      <c r="CWO1" t="e">
        <f>#REF!</f>
        <v>#REF!</v>
      </c>
      <c r="CWP1" t="e">
        <f>#REF!</f>
        <v>#REF!</v>
      </c>
      <c r="CWQ1" t="e">
        <f>#REF!</f>
        <v>#REF!</v>
      </c>
      <c r="CWR1" t="e">
        <f>#REF!</f>
        <v>#REF!</v>
      </c>
      <c r="CWS1" t="e">
        <f>#REF!</f>
        <v>#REF!</v>
      </c>
      <c r="CWT1" t="e">
        <f>#REF!</f>
        <v>#REF!</v>
      </c>
      <c r="CWU1" t="e">
        <f>#REF!</f>
        <v>#REF!</v>
      </c>
      <c r="CWV1" t="e">
        <f>#REF!</f>
        <v>#REF!</v>
      </c>
      <c r="CWW1" t="e">
        <f>#REF!</f>
        <v>#REF!</v>
      </c>
      <c r="CWX1" t="e">
        <f>#REF!</f>
        <v>#REF!</v>
      </c>
      <c r="CWY1" t="e">
        <f>#REF!</f>
        <v>#REF!</v>
      </c>
      <c r="CWZ1" t="e">
        <f>#REF!</f>
        <v>#REF!</v>
      </c>
      <c r="CXA1" t="e">
        <f>#REF!</f>
        <v>#REF!</v>
      </c>
      <c r="CXB1" t="e">
        <f>#REF!</f>
        <v>#REF!</v>
      </c>
      <c r="CXC1" t="e">
        <f>#REF!</f>
        <v>#REF!</v>
      </c>
      <c r="CXD1" t="e">
        <f>#REF!</f>
        <v>#REF!</v>
      </c>
      <c r="CXE1" t="e">
        <f>#REF!</f>
        <v>#REF!</v>
      </c>
      <c r="CXF1" t="e">
        <f>#REF!</f>
        <v>#REF!</v>
      </c>
      <c r="CXG1" t="e">
        <f>#REF!</f>
        <v>#REF!</v>
      </c>
      <c r="CXH1" t="e">
        <f>#REF!</f>
        <v>#REF!</v>
      </c>
      <c r="CXI1" t="e">
        <f>#REF!</f>
        <v>#REF!</v>
      </c>
      <c r="CXJ1" t="e">
        <f>#REF!</f>
        <v>#REF!</v>
      </c>
      <c r="CXK1" t="e">
        <f>#REF!</f>
        <v>#REF!</v>
      </c>
      <c r="CXL1" t="e">
        <f>#REF!</f>
        <v>#REF!</v>
      </c>
      <c r="CXM1" t="e">
        <f>#REF!</f>
        <v>#REF!</v>
      </c>
      <c r="CXN1" t="e">
        <f>#REF!</f>
        <v>#REF!</v>
      </c>
      <c r="CXO1" t="e">
        <f>#REF!</f>
        <v>#REF!</v>
      </c>
      <c r="CXP1" t="e">
        <f>#REF!</f>
        <v>#REF!</v>
      </c>
      <c r="CXQ1" t="e">
        <f>#REF!</f>
        <v>#REF!</v>
      </c>
      <c r="CXR1" t="e">
        <f>#REF!</f>
        <v>#REF!</v>
      </c>
      <c r="CXS1" t="e">
        <f>#REF!</f>
        <v>#REF!</v>
      </c>
      <c r="CXT1" t="e">
        <f>#REF!</f>
        <v>#REF!</v>
      </c>
      <c r="CXU1" t="e">
        <f>#REF!</f>
        <v>#REF!</v>
      </c>
      <c r="CXV1" t="e">
        <f>#REF!</f>
        <v>#REF!</v>
      </c>
      <c r="CXW1" t="e">
        <f>#REF!</f>
        <v>#REF!</v>
      </c>
      <c r="CXX1" t="e">
        <f>#REF!</f>
        <v>#REF!</v>
      </c>
      <c r="CXY1" t="e">
        <f>#REF!</f>
        <v>#REF!</v>
      </c>
      <c r="CXZ1" t="e">
        <f>#REF!</f>
        <v>#REF!</v>
      </c>
      <c r="CYA1" t="e">
        <f>#REF!</f>
        <v>#REF!</v>
      </c>
      <c r="CYB1" t="e">
        <f>#REF!</f>
        <v>#REF!</v>
      </c>
      <c r="CYC1" t="e">
        <f>#REF!</f>
        <v>#REF!</v>
      </c>
      <c r="CYD1" t="e">
        <f>#REF!</f>
        <v>#REF!</v>
      </c>
      <c r="CYE1" t="e">
        <f>#REF!</f>
        <v>#REF!</v>
      </c>
      <c r="CYF1" t="e">
        <f>#REF!</f>
        <v>#REF!</v>
      </c>
      <c r="CYG1" t="e">
        <f>#REF!</f>
        <v>#REF!</v>
      </c>
      <c r="CYH1" t="e">
        <f>#REF!</f>
        <v>#REF!</v>
      </c>
      <c r="CYI1" t="e">
        <f>#REF!</f>
        <v>#REF!</v>
      </c>
      <c r="CYJ1" t="e">
        <f>#REF!</f>
        <v>#REF!</v>
      </c>
      <c r="CYK1" t="e">
        <f>#REF!</f>
        <v>#REF!</v>
      </c>
      <c r="CYL1" t="e">
        <f>#REF!</f>
        <v>#REF!</v>
      </c>
      <c r="CYM1" t="e">
        <f>#REF!</f>
        <v>#REF!</v>
      </c>
      <c r="CYN1" t="e">
        <f>#REF!</f>
        <v>#REF!</v>
      </c>
      <c r="CYO1" t="e">
        <f>#REF!</f>
        <v>#REF!</v>
      </c>
      <c r="CYP1" t="e">
        <f>#REF!</f>
        <v>#REF!</v>
      </c>
      <c r="CYQ1" t="e">
        <f>#REF!</f>
        <v>#REF!</v>
      </c>
      <c r="CYR1" t="e">
        <f>#REF!</f>
        <v>#REF!</v>
      </c>
      <c r="CYS1" t="e">
        <f>#REF!</f>
        <v>#REF!</v>
      </c>
      <c r="CYT1" t="e">
        <f>#REF!</f>
        <v>#REF!</v>
      </c>
      <c r="CYU1" t="e">
        <f>#REF!</f>
        <v>#REF!</v>
      </c>
      <c r="CYV1" t="e">
        <f>#REF!</f>
        <v>#REF!</v>
      </c>
      <c r="CYW1" t="e">
        <f>#REF!</f>
        <v>#REF!</v>
      </c>
      <c r="CYX1" t="e">
        <f>#REF!</f>
        <v>#REF!</v>
      </c>
      <c r="CYY1" t="e">
        <f>#REF!</f>
        <v>#REF!</v>
      </c>
      <c r="CYZ1" t="e">
        <f>#REF!</f>
        <v>#REF!</v>
      </c>
      <c r="CZA1" t="e">
        <f>#REF!</f>
        <v>#REF!</v>
      </c>
      <c r="CZB1" t="e">
        <f>#REF!</f>
        <v>#REF!</v>
      </c>
      <c r="CZC1" t="e">
        <f>#REF!</f>
        <v>#REF!</v>
      </c>
      <c r="CZD1" t="e">
        <f>#REF!</f>
        <v>#REF!</v>
      </c>
      <c r="CZE1" t="e">
        <f>#REF!</f>
        <v>#REF!</v>
      </c>
      <c r="CZF1" t="e">
        <f>#REF!</f>
        <v>#REF!</v>
      </c>
      <c r="CZG1" t="e">
        <f>#REF!</f>
        <v>#REF!</v>
      </c>
      <c r="CZH1" t="e">
        <f>#REF!</f>
        <v>#REF!</v>
      </c>
      <c r="CZI1" t="e">
        <f>#REF!</f>
        <v>#REF!</v>
      </c>
      <c r="CZJ1" t="e">
        <f>#REF!</f>
        <v>#REF!</v>
      </c>
      <c r="CZK1" t="e">
        <f>#REF!</f>
        <v>#REF!</v>
      </c>
      <c r="CZL1" t="e">
        <f>#REF!</f>
        <v>#REF!</v>
      </c>
      <c r="CZM1" t="e">
        <f>#REF!</f>
        <v>#REF!</v>
      </c>
      <c r="CZN1" t="e">
        <f>#REF!</f>
        <v>#REF!</v>
      </c>
      <c r="CZO1" t="e">
        <f>#REF!</f>
        <v>#REF!</v>
      </c>
      <c r="CZP1" t="e">
        <f>#REF!</f>
        <v>#REF!</v>
      </c>
      <c r="CZQ1" t="e">
        <f>#REF!</f>
        <v>#REF!</v>
      </c>
      <c r="CZR1" t="e">
        <f>#REF!</f>
        <v>#REF!</v>
      </c>
      <c r="CZS1" t="e">
        <f>#REF!</f>
        <v>#REF!</v>
      </c>
      <c r="CZT1" t="e">
        <f>#REF!</f>
        <v>#REF!</v>
      </c>
      <c r="CZU1" t="e">
        <f>#REF!</f>
        <v>#REF!</v>
      </c>
      <c r="CZV1" t="e">
        <f>#REF!</f>
        <v>#REF!</v>
      </c>
      <c r="CZW1" t="e">
        <f>#REF!</f>
        <v>#REF!</v>
      </c>
      <c r="CZX1" t="e">
        <f>#REF!</f>
        <v>#REF!</v>
      </c>
      <c r="CZY1" t="e">
        <f>#REF!</f>
        <v>#REF!</v>
      </c>
      <c r="CZZ1" t="e">
        <f>#REF!</f>
        <v>#REF!</v>
      </c>
      <c r="DAA1" t="e">
        <f>#REF!</f>
        <v>#REF!</v>
      </c>
      <c r="DAB1" t="e">
        <f>#REF!</f>
        <v>#REF!</v>
      </c>
      <c r="DAC1" t="e">
        <f>#REF!</f>
        <v>#REF!</v>
      </c>
      <c r="DAD1" t="e">
        <f>#REF!</f>
        <v>#REF!</v>
      </c>
      <c r="DAE1" t="e">
        <f>#REF!</f>
        <v>#REF!</v>
      </c>
      <c r="DAF1" t="e">
        <f>#REF!</f>
        <v>#REF!</v>
      </c>
      <c r="DAG1" t="e">
        <f>#REF!</f>
        <v>#REF!</v>
      </c>
      <c r="DAH1" t="e">
        <f>#REF!</f>
        <v>#REF!</v>
      </c>
      <c r="DAI1" t="e">
        <f>#REF!</f>
        <v>#REF!</v>
      </c>
      <c r="DAJ1" t="e">
        <f>#REF!</f>
        <v>#REF!</v>
      </c>
      <c r="DAK1" t="e">
        <f>#REF!</f>
        <v>#REF!</v>
      </c>
      <c r="DAL1" t="e">
        <f>#REF!</f>
        <v>#REF!</v>
      </c>
      <c r="DAM1" t="e">
        <f>#REF!</f>
        <v>#REF!</v>
      </c>
      <c r="DAN1" t="e">
        <f>#REF!</f>
        <v>#REF!</v>
      </c>
      <c r="DAO1" t="e">
        <f>#REF!</f>
        <v>#REF!</v>
      </c>
      <c r="DAP1" t="e">
        <f>#REF!</f>
        <v>#REF!</v>
      </c>
      <c r="DAQ1" t="e">
        <f>#REF!</f>
        <v>#REF!</v>
      </c>
      <c r="DAR1" t="e">
        <f>#REF!</f>
        <v>#REF!</v>
      </c>
      <c r="DAS1" t="e">
        <f>#REF!</f>
        <v>#REF!</v>
      </c>
      <c r="DAT1" t="e">
        <f>#REF!</f>
        <v>#REF!</v>
      </c>
      <c r="DAU1" t="e">
        <f>#REF!</f>
        <v>#REF!</v>
      </c>
      <c r="DAV1" t="e">
        <f>#REF!</f>
        <v>#REF!</v>
      </c>
      <c r="DAW1" t="e">
        <f>#REF!</f>
        <v>#REF!</v>
      </c>
      <c r="DAX1" t="e">
        <f>#REF!</f>
        <v>#REF!</v>
      </c>
      <c r="DAY1" t="e">
        <f>#REF!</f>
        <v>#REF!</v>
      </c>
      <c r="DAZ1" t="e">
        <f>#REF!</f>
        <v>#REF!</v>
      </c>
      <c r="DBA1" t="e">
        <f>#REF!</f>
        <v>#REF!</v>
      </c>
      <c r="DBB1" t="e">
        <f>#REF!</f>
        <v>#REF!</v>
      </c>
      <c r="DBC1" t="e">
        <f>#REF!</f>
        <v>#REF!</v>
      </c>
      <c r="DBD1" t="e">
        <f>#REF!</f>
        <v>#REF!</v>
      </c>
      <c r="DBE1" t="e">
        <f>#REF!</f>
        <v>#REF!</v>
      </c>
      <c r="DBF1" t="e">
        <f>#REF!</f>
        <v>#REF!</v>
      </c>
      <c r="DBG1" t="e">
        <f>#REF!</f>
        <v>#REF!</v>
      </c>
      <c r="DBH1" t="e">
        <f>#REF!</f>
        <v>#REF!</v>
      </c>
      <c r="DBI1" t="e">
        <f>#REF!</f>
        <v>#REF!</v>
      </c>
      <c r="DBJ1" t="e">
        <f>#REF!</f>
        <v>#REF!</v>
      </c>
      <c r="DBK1" t="e">
        <f>#REF!</f>
        <v>#REF!</v>
      </c>
      <c r="DBL1" t="e">
        <f>#REF!</f>
        <v>#REF!</v>
      </c>
      <c r="DBM1" t="e">
        <f>#REF!</f>
        <v>#REF!</v>
      </c>
      <c r="DBN1" t="e">
        <f>#REF!</f>
        <v>#REF!</v>
      </c>
      <c r="DBO1" t="e">
        <f>#REF!</f>
        <v>#REF!</v>
      </c>
      <c r="DBP1" t="e">
        <f>#REF!</f>
        <v>#REF!</v>
      </c>
      <c r="DBQ1" t="e">
        <f>#REF!</f>
        <v>#REF!</v>
      </c>
      <c r="DBR1" t="e">
        <f>#REF!</f>
        <v>#REF!</v>
      </c>
      <c r="DBS1" t="e">
        <f>#REF!</f>
        <v>#REF!</v>
      </c>
      <c r="DBT1" t="e">
        <f>#REF!</f>
        <v>#REF!</v>
      </c>
      <c r="DBU1" t="e">
        <f>#REF!</f>
        <v>#REF!</v>
      </c>
      <c r="DBV1" t="e">
        <f>#REF!</f>
        <v>#REF!</v>
      </c>
      <c r="DBW1" t="e">
        <f>#REF!</f>
        <v>#REF!</v>
      </c>
      <c r="DBX1" t="e">
        <f>#REF!</f>
        <v>#REF!</v>
      </c>
      <c r="DBY1" t="e">
        <f>#REF!</f>
        <v>#REF!</v>
      </c>
      <c r="DBZ1" t="e">
        <f>#REF!</f>
        <v>#REF!</v>
      </c>
      <c r="DCA1" t="e">
        <f>#REF!</f>
        <v>#REF!</v>
      </c>
      <c r="DCB1" t="e">
        <f>#REF!</f>
        <v>#REF!</v>
      </c>
      <c r="DCC1" t="e">
        <f>#REF!</f>
        <v>#REF!</v>
      </c>
      <c r="DCD1" t="e">
        <f>#REF!</f>
        <v>#REF!</v>
      </c>
      <c r="DCE1" t="e">
        <f>#REF!</f>
        <v>#REF!</v>
      </c>
      <c r="DCF1" t="e">
        <f>#REF!</f>
        <v>#REF!</v>
      </c>
      <c r="DCG1" t="e">
        <f>#REF!</f>
        <v>#REF!</v>
      </c>
      <c r="DCH1" t="e">
        <f>#REF!</f>
        <v>#REF!</v>
      </c>
      <c r="DCI1" t="e">
        <f>#REF!</f>
        <v>#REF!</v>
      </c>
      <c r="DCJ1" t="e">
        <f>#REF!</f>
        <v>#REF!</v>
      </c>
      <c r="DCK1" t="e">
        <f>#REF!</f>
        <v>#REF!</v>
      </c>
      <c r="DCL1" t="e">
        <f>#REF!</f>
        <v>#REF!</v>
      </c>
      <c r="DCM1" t="e">
        <f>#REF!</f>
        <v>#REF!</v>
      </c>
      <c r="DCN1" t="e">
        <f>#REF!</f>
        <v>#REF!</v>
      </c>
      <c r="DCO1" t="e">
        <f>#REF!</f>
        <v>#REF!</v>
      </c>
      <c r="DCP1" t="e">
        <f>#REF!</f>
        <v>#REF!</v>
      </c>
      <c r="DCQ1" t="e">
        <f>#REF!</f>
        <v>#REF!</v>
      </c>
      <c r="DCR1" t="e">
        <f>#REF!</f>
        <v>#REF!</v>
      </c>
      <c r="DCS1" t="e">
        <f>#REF!</f>
        <v>#REF!</v>
      </c>
      <c r="DCT1" t="e">
        <f>#REF!</f>
        <v>#REF!</v>
      </c>
      <c r="DCU1" t="e">
        <f>#REF!</f>
        <v>#REF!</v>
      </c>
      <c r="DCV1" t="e">
        <f>#REF!</f>
        <v>#REF!</v>
      </c>
      <c r="DCW1" t="e">
        <f>#REF!</f>
        <v>#REF!</v>
      </c>
      <c r="DCX1" t="e">
        <f>#REF!</f>
        <v>#REF!</v>
      </c>
      <c r="DCY1" t="e">
        <f>#REF!</f>
        <v>#REF!</v>
      </c>
      <c r="DCZ1" t="e">
        <f>#REF!</f>
        <v>#REF!</v>
      </c>
      <c r="DDA1" t="e">
        <f>#REF!</f>
        <v>#REF!</v>
      </c>
      <c r="DDB1" t="e">
        <f>#REF!</f>
        <v>#REF!</v>
      </c>
      <c r="DDC1" t="e">
        <f>#REF!</f>
        <v>#REF!</v>
      </c>
      <c r="DDD1" t="e">
        <f>#REF!</f>
        <v>#REF!</v>
      </c>
      <c r="DDE1" t="e">
        <f>#REF!</f>
        <v>#REF!</v>
      </c>
      <c r="DDF1" t="e">
        <f>#REF!</f>
        <v>#REF!</v>
      </c>
      <c r="DDG1" t="e">
        <f>#REF!</f>
        <v>#REF!</v>
      </c>
      <c r="DDH1" t="e">
        <f>#REF!</f>
        <v>#REF!</v>
      </c>
      <c r="DDI1" t="e">
        <f>#REF!</f>
        <v>#REF!</v>
      </c>
      <c r="DDJ1" t="e">
        <f>#REF!</f>
        <v>#REF!</v>
      </c>
      <c r="DDK1" t="e">
        <f>#REF!</f>
        <v>#REF!</v>
      </c>
      <c r="DDL1" t="e">
        <f>#REF!</f>
        <v>#REF!</v>
      </c>
      <c r="DDM1" t="e">
        <f>#REF!</f>
        <v>#REF!</v>
      </c>
      <c r="DDN1" t="e">
        <f>#REF!</f>
        <v>#REF!</v>
      </c>
      <c r="DDO1" t="e">
        <f>#REF!</f>
        <v>#REF!</v>
      </c>
      <c r="DDP1" t="e">
        <f>#REF!</f>
        <v>#REF!</v>
      </c>
      <c r="DDQ1" t="e">
        <f>#REF!</f>
        <v>#REF!</v>
      </c>
      <c r="DDR1" t="e">
        <f>#REF!</f>
        <v>#REF!</v>
      </c>
      <c r="DDS1" t="e">
        <f>#REF!</f>
        <v>#REF!</v>
      </c>
      <c r="DDT1" t="e">
        <f>#REF!</f>
        <v>#REF!</v>
      </c>
      <c r="DDU1" t="e">
        <f>#REF!</f>
        <v>#REF!</v>
      </c>
      <c r="DDV1" t="e">
        <f>#REF!</f>
        <v>#REF!</v>
      </c>
      <c r="DDW1" t="e">
        <f>#REF!</f>
        <v>#REF!</v>
      </c>
      <c r="DDX1" t="e">
        <f>#REF!</f>
        <v>#REF!</v>
      </c>
      <c r="DDY1" t="e">
        <f>#REF!</f>
        <v>#REF!</v>
      </c>
      <c r="DDZ1" t="e">
        <f>#REF!</f>
        <v>#REF!</v>
      </c>
      <c r="DEA1" t="e">
        <f>#REF!</f>
        <v>#REF!</v>
      </c>
      <c r="DEB1" t="e">
        <f>#REF!</f>
        <v>#REF!</v>
      </c>
      <c r="DEC1" t="e">
        <f>#REF!</f>
        <v>#REF!</v>
      </c>
      <c r="DED1" t="e">
        <f>#REF!</f>
        <v>#REF!</v>
      </c>
      <c r="DEE1" t="e">
        <f>#REF!</f>
        <v>#REF!</v>
      </c>
      <c r="DEF1" t="e">
        <f>#REF!</f>
        <v>#REF!</v>
      </c>
      <c r="DEG1" t="e">
        <f>#REF!</f>
        <v>#REF!</v>
      </c>
      <c r="DEH1" t="e">
        <f>#REF!</f>
        <v>#REF!</v>
      </c>
      <c r="DEI1" t="e">
        <f>#REF!</f>
        <v>#REF!</v>
      </c>
      <c r="DEJ1" t="e">
        <f>#REF!</f>
        <v>#REF!</v>
      </c>
      <c r="DEK1" t="e">
        <f>#REF!</f>
        <v>#REF!</v>
      </c>
      <c r="DEL1" t="e">
        <f>#REF!</f>
        <v>#REF!</v>
      </c>
      <c r="DEM1" t="e">
        <f>#REF!</f>
        <v>#REF!</v>
      </c>
      <c r="DEN1" t="e">
        <f>#REF!</f>
        <v>#REF!</v>
      </c>
      <c r="DEO1" t="e">
        <f>#REF!</f>
        <v>#REF!</v>
      </c>
      <c r="DEP1" t="e">
        <f>#REF!</f>
        <v>#REF!</v>
      </c>
      <c r="DEQ1" t="e">
        <f>#REF!</f>
        <v>#REF!</v>
      </c>
      <c r="DER1" t="e">
        <f>#REF!</f>
        <v>#REF!</v>
      </c>
      <c r="DES1" t="e">
        <f>#REF!</f>
        <v>#REF!</v>
      </c>
      <c r="DET1" t="e">
        <f>#REF!</f>
        <v>#REF!</v>
      </c>
      <c r="DEU1" t="e">
        <f>#REF!</f>
        <v>#REF!</v>
      </c>
      <c r="DEV1" t="e">
        <f>#REF!</f>
        <v>#REF!</v>
      </c>
      <c r="DEW1" t="e">
        <f>#REF!</f>
        <v>#REF!</v>
      </c>
      <c r="DEX1" t="e">
        <f>#REF!</f>
        <v>#REF!</v>
      </c>
      <c r="DEY1" t="e">
        <f>#REF!</f>
        <v>#REF!</v>
      </c>
      <c r="DEZ1" t="e">
        <f>#REF!</f>
        <v>#REF!</v>
      </c>
      <c r="DFA1" t="e">
        <f>#REF!</f>
        <v>#REF!</v>
      </c>
      <c r="DFB1" t="e">
        <f>#REF!</f>
        <v>#REF!</v>
      </c>
      <c r="DFC1" t="e">
        <f>#REF!</f>
        <v>#REF!</v>
      </c>
      <c r="DFD1" t="e">
        <f>#REF!</f>
        <v>#REF!</v>
      </c>
      <c r="DFE1" t="e">
        <f>#REF!</f>
        <v>#REF!</v>
      </c>
      <c r="DFF1" t="e">
        <f>#REF!</f>
        <v>#REF!</v>
      </c>
      <c r="DFG1" t="e">
        <f>#REF!</f>
        <v>#REF!</v>
      </c>
      <c r="DFH1" t="e">
        <f>#REF!</f>
        <v>#REF!</v>
      </c>
      <c r="DFI1" t="e">
        <f>#REF!</f>
        <v>#REF!</v>
      </c>
      <c r="DFJ1" t="e">
        <f>#REF!</f>
        <v>#REF!</v>
      </c>
      <c r="DFK1" t="e">
        <f>#REF!</f>
        <v>#REF!</v>
      </c>
      <c r="DFL1" t="e">
        <f>#REF!</f>
        <v>#REF!</v>
      </c>
      <c r="DFM1" t="e">
        <f>#REF!</f>
        <v>#REF!</v>
      </c>
      <c r="DFN1" t="e">
        <f>#REF!</f>
        <v>#REF!</v>
      </c>
      <c r="DFO1" t="e">
        <f>#REF!</f>
        <v>#REF!</v>
      </c>
      <c r="DFP1" t="e">
        <f>#REF!</f>
        <v>#REF!</v>
      </c>
      <c r="DFQ1" t="e">
        <f>#REF!</f>
        <v>#REF!</v>
      </c>
      <c r="DFR1" t="e">
        <f>#REF!</f>
        <v>#REF!</v>
      </c>
      <c r="DFS1" t="e">
        <f>#REF!</f>
        <v>#REF!</v>
      </c>
      <c r="DFT1" t="e">
        <f>#REF!</f>
        <v>#REF!</v>
      </c>
      <c r="DFU1" t="e">
        <f>#REF!</f>
        <v>#REF!</v>
      </c>
      <c r="DFV1" t="e">
        <f>#REF!</f>
        <v>#REF!</v>
      </c>
      <c r="DFW1" t="e">
        <f>#REF!</f>
        <v>#REF!</v>
      </c>
      <c r="DFX1" t="e">
        <f>#REF!</f>
        <v>#REF!</v>
      </c>
      <c r="DFY1" t="e">
        <f>#REF!</f>
        <v>#REF!</v>
      </c>
      <c r="DFZ1" t="e">
        <f>#REF!</f>
        <v>#REF!</v>
      </c>
      <c r="DGA1" t="e">
        <f>#REF!</f>
        <v>#REF!</v>
      </c>
      <c r="DGB1" t="e">
        <f>#REF!</f>
        <v>#REF!</v>
      </c>
      <c r="DGC1" t="e">
        <f>#REF!</f>
        <v>#REF!</v>
      </c>
      <c r="DGD1" t="e">
        <f>#REF!</f>
        <v>#REF!</v>
      </c>
      <c r="DGE1" t="e">
        <f>#REF!</f>
        <v>#REF!</v>
      </c>
      <c r="DGF1" t="e">
        <f>#REF!</f>
        <v>#REF!</v>
      </c>
      <c r="DGG1" t="e">
        <f>#REF!</f>
        <v>#REF!</v>
      </c>
      <c r="DGH1" t="e">
        <f>#REF!</f>
        <v>#REF!</v>
      </c>
      <c r="DGI1" t="e">
        <f>#REF!</f>
        <v>#REF!</v>
      </c>
      <c r="DGJ1" t="e">
        <f>#REF!</f>
        <v>#REF!</v>
      </c>
      <c r="DGK1" t="e">
        <f>#REF!</f>
        <v>#REF!</v>
      </c>
      <c r="DGL1" t="e">
        <f>#REF!</f>
        <v>#REF!</v>
      </c>
      <c r="DGM1" t="e">
        <f>#REF!</f>
        <v>#REF!</v>
      </c>
      <c r="DGN1" t="e">
        <f>#REF!</f>
        <v>#REF!</v>
      </c>
      <c r="DGO1" t="e">
        <f>#REF!</f>
        <v>#REF!</v>
      </c>
      <c r="DGP1" t="e">
        <f>#REF!</f>
        <v>#REF!</v>
      </c>
      <c r="DGQ1" t="e">
        <f>#REF!</f>
        <v>#REF!</v>
      </c>
      <c r="DGR1" t="e">
        <f>#REF!</f>
        <v>#REF!</v>
      </c>
      <c r="DGS1" t="e">
        <f>#REF!</f>
        <v>#REF!</v>
      </c>
      <c r="DGT1" t="e">
        <f>#REF!</f>
        <v>#REF!</v>
      </c>
      <c r="DGU1" t="e">
        <f>#REF!</f>
        <v>#REF!</v>
      </c>
      <c r="DGV1" t="e">
        <f>#REF!</f>
        <v>#REF!</v>
      </c>
      <c r="DGW1" t="e">
        <f>#REF!</f>
        <v>#REF!</v>
      </c>
      <c r="DGX1" t="e">
        <f>#REF!</f>
        <v>#REF!</v>
      </c>
      <c r="DGY1" t="e">
        <f>#REF!</f>
        <v>#REF!</v>
      </c>
      <c r="DGZ1" t="e">
        <f>#REF!</f>
        <v>#REF!</v>
      </c>
      <c r="DHA1" t="e">
        <f>#REF!</f>
        <v>#REF!</v>
      </c>
      <c r="DHB1" t="e">
        <f>#REF!</f>
        <v>#REF!</v>
      </c>
      <c r="DHC1" t="e">
        <f>#REF!</f>
        <v>#REF!</v>
      </c>
      <c r="DHD1" t="e">
        <f>#REF!</f>
        <v>#REF!</v>
      </c>
      <c r="DHE1" t="e">
        <f>#REF!</f>
        <v>#REF!</v>
      </c>
      <c r="DHF1" t="e">
        <f>#REF!</f>
        <v>#REF!</v>
      </c>
      <c r="DHG1" t="e">
        <f>#REF!</f>
        <v>#REF!</v>
      </c>
      <c r="DHH1" t="e">
        <f>#REF!</f>
        <v>#REF!</v>
      </c>
      <c r="DHI1" t="e">
        <f>#REF!</f>
        <v>#REF!</v>
      </c>
      <c r="DHJ1" t="e">
        <f>#REF!</f>
        <v>#REF!</v>
      </c>
      <c r="DHK1" t="e">
        <f>#REF!</f>
        <v>#REF!</v>
      </c>
      <c r="DHL1" t="e">
        <f>#REF!</f>
        <v>#REF!</v>
      </c>
      <c r="DHM1" t="e">
        <f>#REF!</f>
        <v>#REF!</v>
      </c>
      <c r="DHN1" t="e">
        <f>#REF!</f>
        <v>#REF!</v>
      </c>
      <c r="DHO1" t="e">
        <f>#REF!</f>
        <v>#REF!</v>
      </c>
      <c r="DHP1" t="e">
        <f>#REF!</f>
        <v>#REF!</v>
      </c>
      <c r="DHQ1" t="e">
        <f>#REF!</f>
        <v>#REF!</v>
      </c>
      <c r="DHR1" t="e">
        <f>#REF!</f>
        <v>#REF!</v>
      </c>
      <c r="DHS1" t="e">
        <f>#REF!</f>
        <v>#REF!</v>
      </c>
      <c r="DHT1" t="e">
        <f>#REF!</f>
        <v>#REF!</v>
      </c>
      <c r="DHU1" t="e">
        <f>#REF!</f>
        <v>#REF!</v>
      </c>
      <c r="DHV1" t="e">
        <f>#REF!</f>
        <v>#REF!</v>
      </c>
      <c r="DHW1" t="e">
        <f>#REF!</f>
        <v>#REF!</v>
      </c>
      <c r="DHX1" t="e">
        <f>#REF!</f>
        <v>#REF!</v>
      </c>
      <c r="DHY1" t="e">
        <f>#REF!</f>
        <v>#REF!</v>
      </c>
      <c r="DHZ1" t="e">
        <f>#REF!</f>
        <v>#REF!</v>
      </c>
      <c r="DIA1" t="e">
        <f>#REF!</f>
        <v>#REF!</v>
      </c>
      <c r="DIB1" t="e">
        <f>#REF!</f>
        <v>#REF!</v>
      </c>
      <c r="DIC1" t="e">
        <f>#REF!</f>
        <v>#REF!</v>
      </c>
      <c r="DID1" t="e">
        <f>#REF!</f>
        <v>#REF!</v>
      </c>
      <c r="DIE1" t="e">
        <f>#REF!</f>
        <v>#REF!</v>
      </c>
      <c r="DIF1" t="e">
        <f>#REF!</f>
        <v>#REF!</v>
      </c>
      <c r="DIG1" t="e">
        <f>#REF!</f>
        <v>#REF!</v>
      </c>
      <c r="DIH1" t="e">
        <f>#REF!</f>
        <v>#REF!</v>
      </c>
      <c r="DII1" t="e">
        <f>#REF!</f>
        <v>#REF!</v>
      </c>
      <c r="DIJ1" t="e">
        <f>#REF!</f>
        <v>#REF!</v>
      </c>
      <c r="DIK1" t="e">
        <f>#REF!</f>
        <v>#REF!</v>
      </c>
      <c r="DIL1" t="e">
        <f>#REF!</f>
        <v>#REF!</v>
      </c>
      <c r="DIM1" t="e">
        <f>#REF!</f>
        <v>#REF!</v>
      </c>
      <c r="DIN1" t="e">
        <f>#REF!</f>
        <v>#REF!</v>
      </c>
      <c r="DIO1" t="e">
        <f>#REF!</f>
        <v>#REF!</v>
      </c>
      <c r="DIP1" t="e">
        <f>#REF!</f>
        <v>#REF!</v>
      </c>
      <c r="DIQ1" t="e">
        <f>#REF!</f>
        <v>#REF!</v>
      </c>
      <c r="DIR1" t="e">
        <f>#REF!</f>
        <v>#REF!</v>
      </c>
      <c r="DIS1" t="e">
        <f>#REF!</f>
        <v>#REF!</v>
      </c>
      <c r="DIT1" t="e">
        <f>#REF!</f>
        <v>#REF!</v>
      </c>
      <c r="DIU1" t="e">
        <f>#REF!</f>
        <v>#REF!</v>
      </c>
      <c r="DIV1" t="e">
        <f>#REF!</f>
        <v>#REF!</v>
      </c>
      <c r="DIW1" t="e">
        <f>#REF!</f>
        <v>#REF!</v>
      </c>
      <c r="DIX1" t="e">
        <f>#REF!</f>
        <v>#REF!</v>
      </c>
      <c r="DIY1" t="e">
        <f>#REF!</f>
        <v>#REF!</v>
      </c>
      <c r="DIZ1" t="e">
        <f>#REF!</f>
        <v>#REF!</v>
      </c>
      <c r="DJA1" t="e">
        <f>#REF!</f>
        <v>#REF!</v>
      </c>
      <c r="DJB1" t="e">
        <f>#REF!</f>
        <v>#REF!</v>
      </c>
      <c r="DJC1" t="e">
        <f>#REF!</f>
        <v>#REF!</v>
      </c>
      <c r="DJD1" t="e">
        <f>#REF!</f>
        <v>#REF!</v>
      </c>
      <c r="DJE1" t="e">
        <f>#REF!</f>
        <v>#REF!</v>
      </c>
      <c r="DJF1" t="e">
        <f>#REF!</f>
        <v>#REF!</v>
      </c>
      <c r="DJG1" t="e">
        <f>#REF!</f>
        <v>#REF!</v>
      </c>
      <c r="DJH1" t="e">
        <f>#REF!</f>
        <v>#REF!</v>
      </c>
      <c r="DJI1" t="e">
        <f>#REF!</f>
        <v>#REF!</v>
      </c>
      <c r="DJJ1" t="e">
        <f>#REF!</f>
        <v>#REF!</v>
      </c>
      <c r="DJK1" t="e">
        <f>#REF!</f>
        <v>#REF!</v>
      </c>
      <c r="DJL1" t="e">
        <f>#REF!</f>
        <v>#REF!</v>
      </c>
      <c r="DJM1" t="e">
        <f>#REF!</f>
        <v>#REF!</v>
      </c>
      <c r="DJN1" t="e">
        <f>#REF!</f>
        <v>#REF!</v>
      </c>
      <c r="DJO1" t="e">
        <f>#REF!</f>
        <v>#REF!</v>
      </c>
      <c r="DJP1" t="e">
        <f>#REF!</f>
        <v>#REF!</v>
      </c>
      <c r="DJQ1" t="e">
        <f>#REF!</f>
        <v>#REF!</v>
      </c>
      <c r="DJR1" t="e">
        <f>#REF!</f>
        <v>#REF!</v>
      </c>
      <c r="DJS1" t="e">
        <f>#REF!</f>
        <v>#REF!</v>
      </c>
      <c r="DJT1" t="e">
        <f>#REF!</f>
        <v>#REF!</v>
      </c>
      <c r="DJU1" t="e">
        <f>#REF!</f>
        <v>#REF!</v>
      </c>
      <c r="DJV1" t="e">
        <f>#REF!</f>
        <v>#REF!</v>
      </c>
      <c r="DJW1" t="e">
        <f>#REF!</f>
        <v>#REF!</v>
      </c>
      <c r="DJX1" t="e">
        <f>#REF!</f>
        <v>#REF!</v>
      </c>
      <c r="DJY1" t="e">
        <f>#REF!</f>
        <v>#REF!</v>
      </c>
      <c r="DJZ1" t="e">
        <f>#REF!</f>
        <v>#REF!</v>
      </c>
      <c r="DKA1" t="e">
        <f>#REF!</f>
        <v>#REF!</v>
      </c>
      <c r="DKB1" t="e">
        <f>#REF!</f>
        <v>#REF!</v>
      </c>
      <c r="DKC1" t="e">
        <f>#REF!</f>
        <v>#REF!</v>
      </c>
      <c r="DKD1" t="e">
        <f>#REF!</f>
        <v>#REF!</v>
      </c>
      <c r="DKE1" t="e">
        <f>#REF!</f>
        <v>#REF!</v>
      </c>
      <c r="DKF1" t="e">
        <f>#REF!</f>
        <v>#REF!</v>
      </c>
      <c r="DKG1" t="e">
        <f>#REF!</f>
        <v>#REF!</v>
      </c>
      <c r="DKH1" t="e">
        <f>#REF!</f>
        <v>#REF!</v>
      </c>
      <c r="DKI1" t="e">
        <f>#REF!</f>
        <v>#REF!</v>
      </c>
      <c r="DKJ1" t="e">
        <f>#REF!</f>
        <v>#REF!</v>
      </c>
      <c r="DKK1" t="e">
        <f>#REF!</f>
        <v>#REF!</v>
      </c>
      <c r="DKL1" t="e">
        <f>#REF!</f>
        <v>#REF!</v>
      </c>
      <c r="DKM1" t="e">
        <f>#REF!</f>
        <v>#REF!</v>
      </c>
      <c r="DKN1" t="e">
        <f>#REF!</f>
        <v>#REF!</v>
      </c>
      <c r="DKO1" t="e">
        <f>#REF!</f>
        <v>#REF!</v>
      </c>
      <c r="DKP1" t="e">
        <f>#REF!</f>
        <v>#REF!</v>
      </c>
      <c r="DKQ1" t="e">
        <f>#REF!</f>
        <v>#REF!</v>
      </c>
      <c r="DKR1" t="e">
        <f>#REF!</f>
        <v>#REF!</v>
      </c>
      <c r="DKS1" t="e">
        <f>#REF!</f>
        <v>#REF!</v>
      </c>
      <c r="DKT1" t="e">
        <f>#REF!</f>
        <v>#REF!</v>
      </c>
      <c r="DKU1" t="e">
        <f>#REF!</f>
        <v>#REF!</v>
      </c>
      <c r="DKV1" t="e">
        <f>#REF!</f>
        <v>#REF!</v>
      </c>
      <c r="DKW1" t="e">
        <f>#REF!</f>
        <v>#REF!</v>
      </c>
      <c r="DKX1" t="e">
        <f>#REF!</f>
        <v>#REF!</v>
      </c>
      <c r="DKY1" t="e">
        <f>#REF!</f>
        <v>#REF!</v>
      </c>
      <c r="DKZ1" t="e">
        <f>#REF!</f>
        <v>#REF!</v>
      </c>
      <c r="DLA1" t="e">
        <f>#REF!</f>
        <v>#REF!</v>
      </c>
      <c r="DLB1" t="e">
        <f>#REF!</f>
        <v>#REF!</v>
      </c>
      <c r="DLC1" t="e">
        <f>#REF!</f>
        <v>#REF!</v>
      </c>
      <c r="DLD1" t="e">
        <f>#REF!</f>
        <v>#REF!</v>
      </c>
      <c r="DLE1" t="e">
        <f>#REF!</f>
        <v>#REF!</v>
      </c>
      <c r="DLF1" t="e">
        <f>#REF!</f>
        <v>#REF!</v>
      </c>
      <c r="DLG1" t="e">
        <f>#REF!</f>
        <v>#REF!</v>
      </c>
      <c r="DLH1" t="e">
        <f>#REF!</f>
        <v>#REF!</v>
      </c>
      <c r="DLI1" t="e">
        <f>#REF!</f>
        <v>#REF!</v>
      </c>
      <c r="DLJ1" t="e">
        <f>#REF!</f>
        <v>#REF!</v>
      </c>
      <c r="DLK1" t="e">
        <f>#REF!</f>
        <v>#REF!</v>
      </c>
      <c r="DLL1" t="e">
        <f>#REF!</f>
        <v>#REF!</v>
      </c>
      <c r="DLM1" t="e">
        <f>#REF!</f>
        <v>#REF!</v>
      </c>
      <c r="DLN1" t="e">
        <f>#REF!</f>
        <v>#REF!</v>
      </c>
      <c r="DLO1" t="e">
        <f>#REF!</f>
        <v>#REF!</v>
      </c>
      <c r="DLP1" t="e">
        <f>#REF!</f>
        <v>#REF!</v>
      </c>
      <c r="DLQ1" t="e">
        <f>#REF!</f>
        <v>#REF!</v>
      </c>
      <c r="DLR1" t="e">
        <f>#REF!</f>
        <v>#REF!</v>
      </c>
      <c r="DLS1" t="e">
        <f>#REF!</f>
        <v>#REF!</v>
      </c>
      <c r="DLT1" t="e">
        <f>#REF!</f>
        <v>#REF!</v>
      </c>
      <c r="DLU1" t="e">
        <f>#REF!</f>
        <v>#REF!</v>
      </c>
      <c r="DLV1" t="e">
        <f>#REF!</f>
        <v>#REF!</v>
      </c>
      <c r="DLW1" t="e">
        <f>#REF!</f>
        <v>#REF!</v>
      </c>
      <c r="DLX1" t="e">
        <f>#REF!</f>
        <v>#REF!</v>
      </c>
      <c r="DLY1" t="e">
        <f>#REF!</f>
        <v>#REF!</v>
      </c>
      <c r="DLZ1" t="e">
        <f>#REF!</f>
        <v>#REF!</v>
      </c>
      <c r="DMA1" t="e">
        <f>#REF!</f>
        <v>#REF!</v>
      </c>
      <c r="DMB1" t="e">
        <f>#REF!</f>
        <v>#REF!</v>
      </c>
      <c r="DMC1" t="e">
        <f>#REF!</f>
        <v>#REF!</v>
      </c>
      <c r="DMD1" t="e">
        <f>#REF!</f>
        <v>#REF!</v>
      </c>
      <c r="DME1" t="e">
        <f>#REF!</f>
        <v>#REF!</v>
      </c>
      <c r="DMF1" t="e">
        <f>#REF!</f>
        <v>#REF!</v>
      </c>
      <c r="DMG1" t="e">
        <f>#REF!</f>
        <v>#REF!</v>
      </c>
      <c r="DMH1" t="e">
        <f>#REF!</f>
        <v>#REF!</v>
      </c>
      <c r="DMI1" t="e">
        <f>#REF!</f>
        <v>#REF!</v>
      </c>
      <c r="DMJ1" t="e">
        <f>#REF!</f>
        <v>#REF!</v>
      </c>
      <c r="DMK1" t="e">
        <f>#REF!</f>
        <v>#REF!</v>
      </c>
      <c r="DML1" t="e">
        <f>#REF!</f>
        <v>#REF!</v>
      </c>
      <c r="DMM1" t="e">
        <f>#REF!</f>
        <v>#REF!</v>
      </c>
      <c r="DMN1" t="e">
        <f>#REF!</f>
        <v>#REF!</v>
      </c>
      <c r="DMO1" t="e">
        <f>#REF!</f>
        <v>#REF!</v>
      </c>
      <c r="DMP1" t="e">
        <f>#REF!</f>
        <v>#REF!</v>
      </c>
      <c r="DMQ1" t="e">
        <f>#REF!</f>
        <v>#REF!</v>
      </c>
      <c r="DMR1" t="e">
        <f>#REF!</f>
        <v>#REF!</v>
      </c>
      <c r="DMS1" t="e">
        <f>#REF!</f>
        <v>#REF!</v>
      </c>
      <c r="DMT1" t="e">
        <f>#REF!</f>
        <v>#REF!</v>
      </c>
      <c r="DMU1" t="e">
        <f>#REF!</f>
        <v>#REF!</v>
      </c>
      <c r="DMV1" t="e">
        <f>#REF!</f>
        <v>#REF!</v>
      </c>
      <c r="DMW1" t="e">
        <f>#REF!</f>
        <v>#REF!</v>
      </c>
      <c r="DMX1" t="e">
        <f>#REF!</f>
        <v>#REF!</v>
      </c>
      <c r="DMY1" t="e">
        <f>#REF!</f>
        <v>#REF!</v>
      </c>
      <c r="DMZ1" t="e">
        <f>#REF!</f>
        <v>#REF!</v>
      </c>
      <c r="DNA1" t="e">
        <f>#REF!</f>
        <v>#REF!</v>
      </c>
      <c r="DNB1" t="e">
        <f>#REF!</f>
        <v>#REF!</v>
      </c>
      <c r="DNC1" t="e">
        <f>#REF!</f>
        <v>#REF!</v>
      </c>
      <c r="DND1" t="e">
        <f>#REF!</f>
        <v>#REF!</v>
      </c>
      <c r="DNE1" t="e">
        <f>#REF!</f>
        <v>#REF!</v>
      </c>
      <c r="DNF1" t="e">
        <f>#REF!</f>
        <v>#REF!</v>
      </c>
      <c r="DNG1" t="e">
        <f>#REF!</f>
        <v>#REF!</v>
      </c>
      <c r="DNH1" t="e">
        <f>#REF!</f>
        <v>#REF!</v>
      </c>
      <c r="DNI1" t="e">
        <f>#REF!</f>
        <v>#REF!</v>
      </c>
      <c r="DNJ1" t="e">
        <f>#REF!</f>
        <v>#REF!</v>
      </c>
      <c r="DNK1" t="e">
        <f>#REF!</f>
        <v>#REF!</v>
      </c>
      <c r="DNL1" t="e">
        <f>#REF!</f>
        <v>#REF!</v>
      </c>
      <c r="DNM1" t="e">
        <f>#REF!</f>
        <v>#REF!</v>
      </c>
      <c r="DNN1" t="e">
        <f>#REF!</f>
        <v>#REF!</v>
      </c>
      <c r="DNO1" t="e">
        <f>#REF!</f>
        <v>#REF!</v>
      </c>
      <c r="DNP1" t="e">
        <f>#REF!</f>
        <v>#REF!</v>
      </c>
      <c r="DNQ1" t="e">
        <f>#REF!</f>
        <v>#REF!</v>
      </c>
      <c r="DNR1" t="e">
        <f>#REF!</f>
        <v>#REF!</v>
      </c>
      <c r="DNS1" t="e">
        <f>#REF!</f>
        <v>#REF!</v>
      </c>
      <c r="DNT1" t="e">
        <f>#REF!</f>
        <v>#REF!</v>
      </c>
      <c r="DNU1" t="e">
        <f>#REF!</f>
        <v>#REF!</v>
      </c>
      <c r="DNV1" t="e">
        <f>#REF!</f>
        <v>#REF!</v>
      </c>
      <c r="DNW1" t="e">
        <f>#REF!</f>
        <v>#REF!</v>
      </c>
      <c r="DNX1" t="e">
        <f>#REF!</f>
        <v>#REF!</v>
      </c>
      <c r="DNY1" t="e">
        <f>#REF!</f>
        <v>#REF!</v>
      </c>
      <c r="DNZ1" t="e">
        <f>#REF!</f>
        <v>#REF!</v>
      </c>
      <c r="DOA1" t="e">
        <f>#REF!</f>
        <v>#REF!</v>
      </c>
      <c r="DOB1" t="e">
        <f>#REF!</f>
        <v>#REF!</v>
      </c>
      <c r="DOC1" t="e">
        <f>#REF!</f>
        <v>#REF!</v>
      </c>
      <c r="DOD1" t="e">
        <f>#REF!</f>
        <v>#REF!</v>
      </c>
      <c r="DOE1" t="e">
        <f>#REF!</f>
        <v>#REF!</v>
      </c>
      <c r="DOF1" t="e">
        <f>#REF!</f>
        <v>#REF!</v>
      </c>
      <c r="DOG1" t="e">
        <f>#REF!</f>
        <v>#REF!</v>
      </c>
      <c r="DOH1" t="e">
        <f>#REF!</f>
        <v>#REF!</v>
      </c>
      <c r="DOI1" t="e">
        <f>#REF!</f>
        <v>#REF!</v>
      </c>
      <c r="DOJ1" t="e">
        <f>#REF!</f>
        <v>#REF!</v>
      </c>
      <c r="DOK1" t="e">
        <f>#REF!</f>
        <v>#REF!</v>
      </c>
      <c r="DOL1" t="e">
        <f>#REF!</f>
        <v>#REF!</v>
      </c>
      <c r="DOM1" t="e">
        <f>#REF!</f>
        <v>#REF!</v>
      </c>
      <c r="DON1" t="e">
        <f>#REF!</f>
        <v>#REF!</v>
      </c>
      <c r="DOO1" t="e">
        <f>#REF!</f>
        <v>#REF!</v>
      </c>
      <c r="DOP1" t="e">
        <f>#REF!</f>
        <v>#REF!</v>
      </c>
      <c r="DOQ1" t="e">
        <f>#REF!</f>
        <v>#REF!</v>
      </c>
      <c r="DOR1" t="e">
        <f>#REF!</f>
        <v>#REF!</v>
      </c>
      <c r="DOS1" t="e">
        <f>#REF!</f>
        <v>#REF!</v>
      </c>
      <c r="DOT1" t="e">
        <f>#REF!</f>
        <v>#REF!</v>
      </c>
      <c r="DOU1" t="e">
        <f>#REF!</f>
        <v>#REF!</v>
      </c>
      <c r="DOV1" t="e">
        <f>#REF!</f>
        <v>#REF!</v>
      </c>
      <c r="DOW1" t="e">
        <f>#REF!</f>
        <v>#REF!</v>
      </c>
      <c r="DOX1" t="e">
        <f>#REF!</f>
        <v>#REF!</v>
      </c>
      <c r="DOY1" t="e">
        <f>#REF!</f>
        <v>#REF!</v>
      </c>
      <c r="DOZ1" t="e">
        <f>#REF!</f>
        <v>#REF!</v>
      </c>
      <c r="DPA1" t="e">
        <f>#REF!</f>
        <v>#REF!</v>
      </c>
      <c r="DPB1" t="e">
        <f>#REF!</f>
        <v>#REF!</v>
      </c>
      <c r="DPC1" t="e">
        <f>#REF!</f>
        <v>#REF!</v>
      </c>
      <c r="DPD1" t="e">
        <f>#REF!</f>
        <v>#REF!</v>
      </c>
      <c r="DPE1" t="e">
        <f>#REF!</f>
        <v>#REF!</v>
      </c>
      <c r="DPF1" t="e">
        <f>#REF!</f>
        <v>#REF!</v>
      </c>
      <c r="DPG1" t="e">
        <f>#REF!</f>
        <v>#REF!</v>
      </c>
      <c r="DPH1" t="e">
        <f>#REF!</f>
        <v>#REF!</v>
      </c>
      <c r="DPI1" t="e">
        <f>#REF!</f>
        <v>#REF!</v>
      </c>
      <c r="DPJ1" t="e">
        <f>#REF!</f>
        <v>#REF!</v>
      </c>
      <c r="DPK1" t="e">
        <f>#REF!</f>
        <v>#REF!</v>
      </c>
      <c r="DPL1" t="e">
        <f>#REF!</f>
        <v>#REF!</v>
      </c>
      <c r="DPM1" t="e">
        <f>#REF!</f>
        <v>#REF!</v>
      </c>
      <c r="DPN1" t="e">
        <f>#REF!</f>
        <v>#REF!</v>
      </c>
      <c r="DPO1" t="e">
        <f>#REF!</f>
        <v>#REF!</v>
      </c>
      <c r="DPP1" t="e">
        <f>#REF!</f>
        <v>#REF!</v>
      </c>
      <c r="DPQ1" t="e">
        <f>#REF!</f>
        <v>#REF!</v>
      </c>
      <c r="DPR1" t="e">
        <f>#REF!</f>
        <v>#REF!</v>
      </c>
      <c r="DPS1" t="e">
        <f>#REF!</f>
        <v>#REF!</v>
      </c>
      <c r="DPT1" t="e">
        <f>#REF!</f>
        <v>#REF!</v>
      </c>
      <c r="DPU1" t="e">
        <f>#REF!</f>
        <v>#REF!</v>
      </c>
      <c r="DPV1" t="e">
        <f>#REF!</f>
        <v>#REF!</v>
      </c>
      <c r="DPW1" t="e">
        <f>#REF!</f>
        <v>#REF!</v>
      </c>
      <c r="DPX1" t="e">
        <f>#REF!</f>
        <v>#REF!</v>
      </c>
      <c r="DPY1" t="e">
        <f>#REF!</f>
        <v>#REF!</v>
      </c>
      <c r="DPZ1" t="e">
        <f>#REF!</f>
        <v>#REF!</v>
      </c>
      <c r="DQA1" t="e">
        <f>#REF!</f>
        <v>#REF!</v>
      </c>
      <c r="DQB1" t="e">
        <f>#REF!</f>
        <v>#REF!</v>
      </c>
      <c r="DQC1" t="e">
        <f>#REF!</f>
        <v>#REF!</v>
      </c>
      <c r="DQD1" t="e">
        <f>#REF!</f>
        <v>#REF!</v>
      </c>
      <c r="DQE1" t="e">
        <f>#REF!</f>
        <v>#REF!</v>
      </c>
      <c r="DQF1" t="e">
        <f>#REF!</f>
        <v>#REF!</v>
      </c>
      <c r="DQG1" t="e">
        <f>#REF!</f>
        <v>#REF!</v>
      </c>
      <c r="DQH1" t="e">
        <f>#REF!</f>
        <v>#REF!</v>
      </c>
      <c r="DQI1" t="e">
        <f>#REF!</f>
        <v>#REF!</v>
      </c>
      <c r="DQJ1" t="e">
        <f>#REF!</f>
        <v>#REF!</v>
      </c>
      <c r="DQK1" t="e">
        <f>#REF!</f>
        <v>#REF!</v>
      </c>
      <c r="DQL1" t="e">
        <f>#REF!</f>
        <v>#REF!</v>
      </c>
      <c r="DQM1" t="e">
        <f>#REF!</f>
        <v>#REF!</v>
      </c>
      <c r="DQN1" t="e">
        <f>#REF!</f>
        <v>#REF!</v>
      </c>
      <c r="DQO1" t="e">
        <f>#REF!</f>
        <v>#REF!</v>
      </c>
      <c r="DQP1" t="e">
        <f>#REF!</f>
        <v>#REF!</v>
      </c>
      <c r="DQQ1" t="e">
        <f>#REF!</f>
        <v>#REF!</v>
      </c>
      <c r="DQR1" t="e">
        <f>#REF!</f>
        <v>#REF!</v>
      </c>
      <c r="DQS1" t="e">
        <f>#REF!</f>
        <v>#REF!</v>
      </c>
      <c r="DQT1" t="e">
        <f>#REF!</f>
        <v>#REF!</v>
      </c>
      <c r="DQU1" t="e">
        <f>#REF!</f>
        <v>#REF!</v>
      </c>
      <c r="DQV1" t="e">
        <f>#REF!</f>
        <v>#REF!</v>
      </c>
      <c r="DQW1" t="e">
        <f>#REF!</f>
        <v>#REF!</v>
      </c>
      <c r="DQX1" t="e">
        <f>#REF!</f>
        <v>#REF!</v>
      </c>
      <c r="DQY1" t="e">
        <f>#REF!</f>
        <v>#REF!</v>
      </c>
      <c r="DQZ1" t="e">
        <f>#REF!</f>
        <v>#REF!</v>
      </c>
      <c r="DRA1" t="e">
        <f>#REF!</f>
        <v>#REF!</v>
      </c>
      <c r="DRB1" t="e">
        <f>#REF!</f>
        <v>#REF!</v>
      </c>
      <c r="DRC1" t="e">
        <f>#REF!</f>
        <v>#REF!</v>
      </c>
      <c r="DRD1" t="e">
        <f>#REF!</f>
        <v>#REF!</v>
      </c>
      <c r="DRE1" t="e">
        <f>#REF!</f>
        <v>#REF!</v>
      </c>
      <c r="DRF1" t="e">
        <f>#REF!</f>
        <v>#REF!</v>
      </c>
      <c r="DRG1" t="e">
        <f>#REF!</f>
        <v>#REF!</v>
      </c>
      <c r="DRH1" t="e">
        <f>#REF!</f>
        <v>#REF!</v>
      </c>
      <c r="DRI1" t="e">
        <f>#REF!</f>
        <v>#REF!</v>
      </c>
      <c r="DRJ1" t="e">
        <f>#REF!</f>
        <v>#REF!</v>
      </c>
      <c r="DRK1" t="e">
        <f>#REF!</f>
        <v>#REF!</v>
      </c>
      <c r="DRL1" t="e">
        <f>#REF!</f>
        <v>#REF!</v>
      </c>
      <c r="DRM1" t="e">
        <f>#REF!</f>
        <v>#REF!</v>
      </c>
      <c r="DRN1" t="e">
        <f>#REF!</f>
        <v>#REF!</v>
      </c>
      <c r="DRO1" t="e">
        <f>#REF!</f>
        <v>#REF!</v>
      </c>
      <c r="DRP1" t="e">
        <f>#REF!</f>
        <v>#REF!</v>
      </c>
      <c r="DRQ1" t="e">
        <f>#REF!</f>
        <v>#REF!</v>
      </c>
      <c r="DRR1" t="e">
        <f>#REF!</f>
        <v>#REF!</v>
      </c>
      <c r="DRS1" t="e">
        <f>#REF!</f>
        <v>#REF!</v>
      </c>
      <c r="DRT1" t="e">
        <f>#REF!</f>
        <v>#REF!</v>
      </c>
      <c r="DRU1" t="e">
        <f>#REF!</f>
        <v>#REF!</v>
      </c>
      <c r="DRV1" t="e">
        <f>#REF!</f>
        <v>#REF!</v>
      </c>
      <c r="DRW1" t="e">
        <f>#REF!</f>
        <v>#REF!</v>
      </c>
      <c r="DRX1" t="e">
        <f>#REF!</f>
        <v>#REF!</v>
      </c>
      <c r="DRY1" t="e">
        <f>#REF!</f>
        <v>#REF!</v>
      </c>
      <c r="DRZ1" t="e">
        <f>#REF!</f>
        <v>#REF!</v>
      </c>
      <c r="DSA1" t="e">
        <f>#REF!</f>
        <v>#REF!</v>
      </c>
      <c r="DSB1" t="e">
        <f>#REF!</f>
        <v>#REF!</v>
      </c>
      <c r="DSC1" t="e">
        <f>#REF!</f>
        <v>#REF!</v>
      </c>
      <c r="DSD1" t="e">
        <f>#REF!</f>
        <v>#REF!</v>
      </c>
      <c r="DSE1" t="e">
        <f>#REF!</f>
        <v>#REF!</v>
      </c>
      <c r="DSF1" t="e">
        <f>#REF!</f>
        <v>#REF!</v>
      </c>
      <c r="DSG1" t="e">
        <f>#REF!</f>
        <v>#REF!</v>
      </c>
      <c r="DSH1" t="e">
        <f>#REF!</f>
        <v>#REF!</v>
      </c>
      <c r="DSI1" t="e">
        <f>#REF!</f>
        <v>#REF!</v>
      </c>
      <c r="DSJ1" t="e">
        <f>#REF!</f>
        <v>#REF!</v>
      </c>
      <c r="DSK1" t="e">
        <f>#REF!</f>
        <v>#REF!</v>
      </c>
      <c r="DSL1" t="e">
        <f>#REF!</f>
        <v>#REF!</v>
      </c>
      <c r="DSM1" t="e">
        <f>#REF!</f>
        <v>#REF!</v>
      </c>
      <c r="DSN1" t="e">
        <f>#REF!</f>
        <v>#REF!</v>
      </c>
      <c r="DSO1" t="e">
        <f>#REF!</f>
        <v>#REF!</v>
      </c>
      <c r="DSP1" t="e">
        <f>#REF!</f>
        <v>#REF!</v>
      </c>
      <c r="DSQ1" t="e">
        <f>#REF!</f>
        <v>#REF!</v>
      </c>
      <c r="DSR1" t="e">
        <f>#REF!</f>
        <v>#REF!</v>
      </c>
      <c r="DSS1" t="e">
        <f>#REF!</f>
        <v>#REF!</v>
      </c>
      <c r="DST1" t="e">
        <f>#REF!</f>
        <v>#REF!</v>
      </c>
      <c r="DSU1" t="e">
        <f>#REF!</f>
        <v>#REF!</v>
      </c>
      <c r="DSV1" t="e">
        <f>#REF!</f>
        <v>#REF!</v>
      </c>
      <c r="DSW1" t="e">
        <f>#REF!</f>
        <v>#REF!</v>
      </c>
      <c r="DSX1" t="e">
        <f>#REF!</f>
        <v>#REF!</v>
      </c>
      <c r="DSY1" t="e">
        <f>#REF!</f>
        <v>#REF!</v>
      </c>
      <c r="DSZ1" t="e">
        <f>#REF!</f>
        <v>#REF!</v>
      </c>
      <c r="DTA1" t="e">
        <f>#REF!</f>
        <v>#REF!</v>
      </c>
      <c r="DTB1" t="e">
        <f>#REF!</f>
        <v>#REF!</v>
      </c>
      <c r="DTC1" t="e">
        <f>#REF!</f>
        <v>#REF!</v>
      </c>
      <c r="DTD1" t="e">
        <f>#REF!</f>
        <v>#REF!</v>
      </c>
      <c r="DTE1" t="e">
        <f>#REF!</f>
        <v>#REF!</v>
      </c>
      <c r="DTF1" t="e">
        <f>#REF!</f>
        <v>#REF!</v>
      </c>
      <c r="DTG1" t="e">
        <f>#REF!</f>
        <v>#REF!</v>
      </c>
      <c r="DTH1" t="e">
        <f>#REF!</f>
        <v>#REF!</v>
      </c>
      <c r="DTI1" t="e">
        <f>#REF!</f>
        <v>#REF!</v>
      </c>
      <c r="DTJ1" t="e">
        <f>#REF!</f>
        <v>#REF!</v>
      </c>
      <c r="DTK1" t="e">
        <f>#REF!</f>
        <v>#REF!</v>
      </c>
      <c r="DTL1" t="e">
        <f>#REF!</f>
        <v>#REF!</v>
      </c>
      <c r="DTM1" t="e">
        <f>#REF!</f>
        <v>#REF!</v>
      </c>
      <c r="DTN1" t="e">
        <f>#REF!</f>
        <v>#REF!</v>
      </c>
      <c r="DTO1" t="e">
        <f>#REF!</f>
        <v>#REF!</v>
      </c>
      <c r="DTP1" t="e">
        <f>#REF!</f>
        <v>#REF!</v>
      </c>
      <c r="DTQ1" t="e">
        <f>#REF!</f>
        <v>#REF!</v>
      </c>
      <c r="DTR1" t="e">
        <f>#REF!</f>
        <v>#REF!</v>
      </c>
      <c r="DTS1" t="e">
        <f>#REF!</f>
        <v>#REF!</v>
      </c>
      <c r="DTT1" t="e">
        <f>#REF!</f>
        <v>#REF!</v>
      </c>
      <c r="DTU1" t="e">
        <f>#REF!</f>
        <v>#REF!</v>
      </c>
      <c r="DTV1" t="e">
        <f>#REF!</f>
        <v>#REF!</v>
      </c>
      <c r="DTW1" t="e">
        <f>#REF!</f>
        <v>#REF!</v>
      </c>
      <c r="DTX1" t="e">
        <f>#REF!</f>
        <v>#REF!</v>
      </c>
      <c r="DTY1" t="e">
        <f>#REF!</f>
        <v>#REF!</v>
      </c>
      <c r="DTZ1" t="e">
        <f>#REF!</f>
        <v>#REF!</v>
      </c>
      <c r="DUA1" t="e">
        <f>#REF!</f>
        <v>#REF!</v>
      </c>
      <c r="DUB1" t="e">
        <f>#REF!</f>
        <v>#REF!</v>
      </c>
      <c r="DUC1" t="e">
        <f>#REF!</f>
        <v>#REF!</v>
      </c>
      <c r="DUD1" t="e">
        <f>#REF!</f>
        <v>#REF!</v>
      </c>
      <c r="DUE1" t="e">
        <f>#REF!</f>
        <v>#REF!</v>
      </c>
      <c r="DUF1" t="e">
        <f>#REF!</f>
        <v>#REF!</v>
      </c>
      <c r="DUG1" t="e">
        <f>#REF!</f>
        <v>#REF!</v>
      </c>
      <c r="DUH1" t="e">
        <f>#REF!</f>
        <v>#REF!</v>
      </c>
      <c r="DUI1" t="e">
        <f>#REF!</f>
        <v>#REF!</v>
      </c>
      <c r="DUJ1" t="e">
        <f>#REF!</f>
        <v>#REF!</v>
      </c>
      <c r="DUK1" t="e">
        <f>#REF!</f>
        <v>#REF!</v>
      </c>
      <c r="DUL1" t="e">
        <f>#REF!</f>
        <v>#REF!</v>
      </c>
      <c r="DUM1" t="e">
        <f>#REF!</f>
        <v>#REF!</v>
      </c>
      <c r="DUN1" t="e">
        <f>#REF!</f>
        <v>#REF!</v>
      </c>
      <c r="DUO1" t="e">
        <f>#REF!</f>
        <v>#REF!</v>
      </c>
      <c r="DUP1" t="e">
        <f>#REF!</f>
        <v>#REF!</v>
      </c>
      <c r="DUQ1" t="e">
        <f>#REF!</f>
        <v>#REF!</v>
      </c>
      <c r="DUR1" t="e">
        <f>#REF!</f>
        <v>#REF!</v>
      </c>
      <c r="DUS1" t="e">
        <f>#REF!</f>
        <v>#REF!</v>
      </c>
      <c r="DUT1" t="e">
        <f>#REF!</f>
        <v>#REF!</v>
      </c>
      <c r="DUU1" t="e">
        <f>#REF!</f>
        <v>#REF!</v>
      </c>
      <c r="DUV1" t="e">
        <f>#REF!</f>
        <v>#REF!</v>
      </c>
      <c r="DUW1" t="e">
        <f>#REF!</f>
        <v>#REF!</v>
      </c>
      <c r="DUX1" t="e">
        <f>#REF!</f>
        <v>#REF!</v>
      </c>
      <c r="DUY1" t="e">
        <f>#REF!</f>
        <v>#REF!</v>
      </c>
      <c r="DUZ1" t="e">
        <f>#REF!</f>
        <v>#REF!</v>
      </c>
      <c r="DVA1" t="e">
        <f>#REF!</f>
        <v>#REF!</v>
      </c>
      <c r="DVB1" t="e">
        <f>#REF!</f>
        <v>#REF!</v>
      </c>
      <c r="DVC1" t="e">
        <f>#REF!</f>
        <v>#REF!</v>
      </c>
      <c r="DVD1" t="e">
        <f>#REF!</f>
        <v>#REF!</v>
      </c>
      <c r="DVE1" t="e">
        <f>#REF!</f>
        <v>#REF!</v>
      </c>
      <c r="DVF1" t="e">
        <f>#REF!</f>
        <v>#REF!</v>
      </c>
      <c r="DVG1" t="e">
        <f>#REF!</f>
        <v>#REF!</v>
      </c>
      <c r="DVH1" t="e">
        <f>#REF!</f>
        <v>#REF!</v>
      </c>
      <c r="DVI1" t="e">
        <f>#REF!</f>
        <v>#REF!</v>
      </c>
      <c r="DVJ1" t="e">
        <f>#REF!</f>
        <v>#REF!</v>
      </c>
      <c r="DVK1" t="e">
        <f>#REF!</f>
        <v>#REF!</v>
      </c>
      <c r="DVL1" t="e">
        <f>#REF!</f>
        <v>#REF!</v>
      </c>
      <c r="DVM1" t="e">
        <f>#REF!</f>
        <v>#REF!</v>
      </c>
      <c r="DVN1" t="e">
        <f>#REF!</f>
        <v>#REF!</v>
      </c>
      <c r="DVO1" t="e">
        <f>#REF!</f>
        <v>#REF!</v>
      </c>
      <c r="DVP1" t="e">
        <f>#REF!</f>
        <v>#REF!</v>
      </c>
      <c r="DVQ1" t="e">
        <f>#REF!</f>
        <v>#REF!</v>
      </c>
      <c r="DVR1" t="e">
        <f>#REF!</f>
        <v>#REF!</v>
      </c>
      <c r="DVS1" t="e">
        <f>#REF!</f>
        <v>#REF!</v>
      </c>
      <c r="DVT1" t="e">
        <f>#REF!</f>
        <v>#REF!</v>
      </c>
      <c r="DVU1" t="e">
        <f>#REF!</f>
        <v>#REF!</v>
      </c>
      <c r="DVV1" t="e">
        <f>#REF!</f>
        <v>#REF!</v>
      </c>
      <c r="DVW1" t="e">
        <f>#REF!</f>
        <v>#REF!</v>
      </c>
      <c r="DVX1" t="e">
        <f>#REF!</f>
        <v>#REF!</v>
      </c>
      <c r="DVY1" t="e">
        <f>#REF!</f>
        <v>#REF!</v>
      </c>
      <c r="DVZ1" t="e">
        <f>#REF!</f>
        <v>#REF!</v>
      </c>
      <c r="DWA1" t="e">
        <f>#REF!</f>
        <v>#REF!</v>
      </c>
      <c r="DWB1" t="e">
        <f>#REF!</f>
        <v>#REF!</v>
      </c>
      <c r="DWC1" t="e">
        <f>#REF!</f>
        <v>#REF!</v>
      </c>
      <c r="DWD1" t="e">
        <f>#REF!</f>
        <v>#REF!</v>
      </c>
      <c r="DWE1" t="e">
        <f>#REF!</f>
        <v>#REF!</v>
      </c>
      <c r="DWF1" t="e">
        <f>#REF!</f>
        <v>#REF!</v>
      </c>
      <c r="DWG1" t="e">
        <f>#REF!</f>
        <v>#REF!</v>
      </c>
      <c r="DWH1" t="e">
        <f>#REF!</f>
        <v>#REF!</v>
      </c>
      <c r="DWI1" t="e">
        <f>#REF!</f>
        <v>#REF!</v>
      </c>
      <c r="DWJ1" t="e">
        <f>#REF!</f>
        <v>#REF!</v>
      </c>
      <c r="DWK1" t="e">
        <f>#REF!</f>
        <v>#REF!</v>
      </c>
      <c r="DWL1" t="e">
        <f>#REF!</f>
        <v>#REF!</v>
      </c>
      <c r="DWM1" t="e">
        <f>#REF!</f>
        <v>#REF!</v>
      </c>
      <c r="DWN1" t="e">
        <f>#REF!</f>
        <v>#REF!</v>
      </c>
      <c r="DWO1" t="e">
        <f>#REF!</f>
        <v>#REF!</v>
      </c>
      <c r="DWP1" t="e">
        <f>#REF!</f>
        <v>#REF!</v>
      </c>
      <c r="DWQ1" t="e">
        <f>#REF!</f>
        <v>#REF!</v>
      </c>
      <c r="DWR1" t="e">
        <f>#REF!</f>
        <v>#REF!</v>
      </c>
      <c r="DWS1" t="e">
        <f>#REF!</f>
        <v>#REF!</v>
      </c>
      <c r="DWT1" t="e">
        <f>#REF!</f>
        <v>#REF!</v>
      </c>
      <c r="DWU1" t="e">
        <f>#REF!</f>
        <v>#REF!</v>
      </c>
      <c r="DWV1" t="e">
        <f>#REF!</f>
        <v>#REF!</v>
      </c>
      <c r="DWW1" t="e">
        <f>#REF!</f>
        <v>#REF!</v>
      </c>
      <c r="DWX1" t="e">
        <f>#REF!</f>
        <v>#REF!</v>
      </c>
      <c r="DWY1" t="e">
        <f>#REF!</f>
        <v>#REF!</v>
      </c>
      <c r="DWZ1" t="e">
        <f>#REF!</f>
        <v>#REF!</v>
      </c>
      <c r="DXA1" t="e">
        <f>#REF!</f>
        <v>#REF!</v>
      </c>
      <c r="DXB1" t="e">
        <f>#REF!</f>
        <v>#REF!</v>
      </c>
      <c r="DXC1" t="e">
        <f>#REF!</f>
        <v>#REF!</v>
      </c>
      <c r="DXD1" t="e">
        <f>#REF!</f>
        <v>#REF!</v>
      </c>
      <c r="DXE1" t="e">
        <f>#REF!</f>
        <v>#REF!</v>
      </c>
      <c r="DXF1" t="e">
        <f>#REF!</f>
        <v>#REF!</v>
      </c>
      <c r="DXG1" t="e">
        <f>#REF!</f>
        <v>#REF!</v>
      </c>
      <c r="DXH1" t="e">
        <f>#REF!</f>
        <v>#REF!</v>
      </c>
      <c r="DXI1" t="e">
        <f>#REF!</f>
        <v>#REF!</v>
      </c>
      <c r="DXJ1" t="e">
        <f>#REF!</f>
        <v>#REF!</v>
      </c>
      <c r="DXK1" t="e">
        <f>#REF!</f>
        <v>#REF!</v>
      </c>
      <c r="DXL1" t="e">
        <f>#REF!</f>
        <v>#REF!</v>
      </c>
      <c r="DXM1" t="e">
        <f>#REF!</f>
        <v>#REF!</v>
      </c>
      <c r="DXN1" t="e">
        <f>#REF!</f>
        <v>#REF!</v>
      </c>
      <c r="DXO1" t="e">
        <f>#REF!</f>
        <v>#REF!</v>
      </c>
      <c r="DXP1" t="e">
        <f>#REF!</f>
        <v>#REF!</v>
      </c>
      <c r="DXQ1" t="e">
        <f>#REF!</f>
        <v>#REF!</v>
      </c>
      <c r="DXR1" t="e">
        <f>#REF!</f>
        <v>#REF!</v>
      </c>
      <c r="DXS1" t="e">
        <f>#REF!</f>
        <v>#REF!</v>
      </c>
      <c r="DXT1" t="e">
        <f>#REF!</f>
        <v>#REF!</v>
      </c>
      <c r="DXU1" t="e">
        <f>#REF!</f>
        <v>#REF!</v>
      </c>
      <c r="DXV1" t="e">
        <f>#REF!</f>
        <v>#REF!</v>
      </c>
      <c r="DXW1" t="e">
        <f>#REF!</f>
        <v>#REF!</v>
      </c>
      <c r="DXX1" t="e">
        <f>#REF!</f>
        <v>#REF!</v>
      </c>
      <c r="DXY1" t="e">
        <f>#REF!</f>
        <v>#REF!</v>
      </c>
      <c r="DXZ1" t="e">
        <f>#REF!</f>
        <v>#REF!</v>
      </c>
      <c r="DYA1" t="e">
        <f>#REF!</f>
        <v>#REF!</v>
      </c>
      <c r="DYB1" t="e">
        <f>#REF!</f>
        <v>#REF!</v>
      </c>
      <c r="DYC1" t="e">
        <f>#REF!</f>
        <v>#REF!</v>
      </c>
      <c r="DYD1" t="e">
        <f>#REF!</f>
        <v>#REF!</v>
      </c>
      <c r="DYE1" t="e">
        <f>#REF!</f>
        <v>#REF!</v>
      </c>
      <c r="DYF1" t="e">
        <f>#REF!</f>
        <v>#REF!</v>
      </c>
      <c r="DYG1" t="e">
        <f>#REF!</f>
        <v>#REF!</v>
      </c>
      <c r="DYH1" t="e">
        <f>#REF!</f>
        <v>#REF!</v>
      </c>
      <c r="DYI1" t="e">
        <f>#REF!</f>
        <v>#REF!</v>
      </c>
      <c r="DYJ1" t="e">
        <f>#REF!</f>
        <v>#REF!</v>
      </c>
      <c r="DYK1" t="e">
        <f>#REF!</f>
        <v>#REF!</v>
      </c>
      <c r="DYL1" t="e">
        <f>#REF!</f>
        <v>#REF!</v>
      </c>
      <c r="DYM1" t="e">
        <f>#REF!</f>
        <v>#REF!</v>
      </c>
      <c r="DYN1" t="e">
        <f>#REF!</f>
        <v>#REF!</v>
      </c>
      <c r="DYO1" t="e">
        <f>#REF!</f>
        <v>#REF!</v>
      </c>
      <c r="DYP1" t="e">
        <f>#REF!</f>
        <v>#REF!</v>
      </c>
      <c r="DYQ1" t="e">
        <f>#REF!</f>
        <v>#REF!</v>
      </c>
      <c r="DYR1" t="e">
        <f>#REF!</f>
        <v>#REF!</v>
      </c>
      <c r="DYS1" t="e">
        <f>#REF!</f>
        <v>#REF!</v>
      </c>
      <c r="DYT1" t="e">
        <f>#REF!</f>
        <v>#REF!</v>
      </c>
      <c r="DYU1" t="e">
        <f>#REF!</f>
        <v>#REF!</v>
      </c>
      <c r="DYV1" t="e">
        <f>#REF!</f>
        <v>#REF!</v>
      </c>
      <c r="DYW1" t="e">
        <f>#REF!</f>
        <v>#REF!</v>
      </c>
      <c r="DYX1" t="e">
        <f>#REF!</f>
        <v>#REF!</v>
      </c>
      <c r="DYY1" t="e">
        <f>#REF!</f>
        <v>#REF!</v>
      </c>
      <c r="DYZ1" t="e">
        <f>#REF!</f>
        <v>#REF!</v>
      </c>
      <c r="DZA1" t="e">
        <f>#REF!</f>
        <v>#REF!</v>
      </c>
      <c r="DZB1" t="e">
        <f>#REF!</f>
        <v>#REF!</v>
      </c>
      <c r="DZC1" t="e">
        <f>#REF!</f>
        <v>#REF!</v>
      </c>
      <c r="DZD1" t="e">
        <f>#REF!</f>
        <v>#REF!</v>
      </c>
      <c r="DZE1" t="e">
        <f>#REF!</f>
        <v>#REF!</v>
      </c>
      <c r="DZF1" t="e">
        <f>#REF!</f>
        <v>#REF!</v>
      </c>
      <c r="DZG1" t="e">
        <f>#REF!</f>
        <v>#REF!</v>
      </c>
      <c r="DZH1" t="e">
        <f>#REF!</f>
        <v>#REF!</v>
      </c>
      <c r="DZI1" t="e">
        <f>#REF!</f>
        <v>#REF!</v>
      </c>
      <c r="DZJ1" t="e">
        <f>#REF!</f>
        <v>#REF!</v>
      </c>
      <c r="DZK1" t="e">
        <f>#REF!</f>
        <v>#REF!</v>
      </c>
      <c r="DZL1" t="e">
        <f>#REF!</f>
        <v>#REF!</v>
      </c>
      <c r="DZM1" t="e">
        <f>#REF!</f>
        <v>#REF!</v>
      </c>
      <c r="DZN1" t="e">
        <f>#REF!</f>
        <v>#REF!</v>
      </c>
      <c r="DZO1" t="e">
        <f>#REF!</f>
        <v>#REF!</v>
      </c>
      <c r="DZP1" t="e">
        <f>#REF!</f>
        <v>#REF!</v>
      </c>
      <c r="DZQ1" t="e">
        <f>#REF!</f>
        <v>#REF!</v>
      </c>
      <c r="DZR1" t="e">
        <f>#REF!</f>
        <v>#REF!</v>
      </c>
      <c r="DZS1" t="e">
        <f>#REF!</f>
        <v>#REF!</v>
      </c>
      <c r="DZT1" t="e">
        <f>#REF!</f>
        <v>#REF!</v>
      </c>
      <c r="DZU1" t="e">
        <f>#REF!</f>
        <v>#REF!</v>
      </c>
      <c r="DZV1" t="e">
        <f>#REF!</f>
        <v>#REF!</v>
      </c>
      <c r="DZW1" t="e">
        <f>#REF!</f>
        <v>#REF!</v>
      </c>
      <c r="DZX1" t="e">
        <f>#REF!</f>
        <v>#REF!</v>
      </c>
      <c r="DZY1" t="e">
        <f>#REF!</f>
        <v>#REF!</v>
      </c>
      <c r="DZZ1" t="e">
        <f>#REF!</f>
        <v>#REF!</v>
      </c>
      <c r="EAA1" t="e">
        <f>#REF!</f>
        <v>#REF!</v>
      </c>
      <c r="EAB1" t="e">
        <f>#REF!</f>
        <v>#REF!</v>
      </c>
      <c r="EAC1" t="e">
        <f>#REF!</f>
        <v>#REF!</v>
      </c>
      <c r="EAD1" t="e">
        <f>#REF!</f>
        <v>#REF!</v>
      </c>
      <c r="EAE1" t="e">
        <f>#REF!</f>
        <v>#REF!</v>
      </c>
      <c r="EAF1" t="e">
        <f>#REF!</f>
        <v>#REF!</v>
      </c>
      <c r="EAG1" t="e">
        <f>#REF!</f>
        <v>#REF!</v>
      </c>
      <c r="EAH1" t="e">
        <f>#REF!</f>
        <v>#REF!</v>
      </c>
      <c r="EAI1" t="e">
        <f>#REF!</f>
        <v>#REF!</v>
      </c>
      <c r="EAJ1" t="e">
        <f>#REF!</f>
        <v>#REF!</v>
      </c>
      <c r="EAK1" t="e">
        <f>#REF!</f>
        <v>#REF!</v>
      </c>
      <c r="EAL1" t="e">
        <f>#REF!</f>
        <v>#REF!</v>
      </c>
      <c r="EAM1" t="e">
        <f>#REF!</f>
        <v>#REF!</v>
      </c>
      <c r="EAN1" t="e">
        <f>#REF!</f>
        <v>#REF!</v>
      </c>
      <c r="EAO1" t="e">
        <f>#REF!</f>
        <v>#REF!</v>
      </c>
      <c r="EAP1" t="e">
        <f>#REF!</f>
        <v>#REF!</v>
      </c>
      <c r="EAQ1" t="e">
        <f>#REF!</f>
        <v>#REF!</v>
      </c>
      <c r="EAR1" t="e">
        <f>#REF!</f>
        <v>#REF!</v>
      </c>
      <c r="EAS1" t="e">
        <f>#REF!</f>
        <v>#REF!</v>
      </c>
      <c r="EAT1" t="e">
        <f>#REF!</f>
        <v>#REF!</v>
      </c>
      <c r="EAU1" t="e">
        <f>#REF!</f>
        <v>#REF!</v>
      </c>
      <c r="EAV1" t="e">
        <f>#REF!</f>
        <v>#REF!</v>
      </c>
      <c r="EAW1" t="e">
        <f>#REF!</f>
        <v>#REF!</v>
      </c>
      <c r="EAX1" t="e">
        <f>#REF!</f>
        <v>#REF!</v>
      </c>
      <c r="EAY1" t="e">
        <f>#REF!</f>
        <v>#REF!</v>
      </c>
      <c r="EAZ1" t="e">
        <f>#REF!</f>
        <v>#REF!</v>
      </c>
      <c r="EBA1" t="e">
        <f>#REF!</f>
        <v>#REF!</v>
      </c>
      <c r="EBB1" t="e">
        <f>#REF!</f>
        <v>#REF!</v>
      </c>
      <c r="EBC1" t="e">
        <f>#REF!</f>
        <v>#REF!</v>
      </c>
      <c r="EBD1" t="e">
        <f>#REF!</f>
        <v>#REF!</v>
      </c>
      <c r="EBE1" t="e">
        <f>#REF!</f>
        <v>#REF!</v>
      </c>
      <c r="EBF1" t="e">
        <f>#REF!</f>
        <v>#REF!</v>
      </c>
      <c r="EBG1" t="e">
        <f>#REF!</f>
        <v>#REF!</v>
      </c>
      <c r="EBH1" t="e">
        <f>#REF!</f>
        <v>#REF!</v>
      </c>
      <c r="EBI1" t="e">
        <f>#REF!</f>
        <v>#REF!</v>
      </c>
      <c r="EBJ1" t="e">
        <f>#REF!</f>
        <v>#REF!</v>
      </c>
      <c r="EBK1" t="e">
        <f>#REF!</f>
        <v>#REF!</v>
      </c>
      <c r="EBL1" t="e">
        <f>#REF!</f>
        <v>#REF!</v>
      </c>
      <c r="EBM1" t="e">
        <f>#REF!</f>
        <v>#REF!</v>
      </c>
      <c r="EBN1" t="e">
        <f>#REF!</f>
        <v>#REF!</v>
      </c>
      <c r="EBO1" t="e">
        <f>#REF!</f>
        <v>#REF!</v>
      </c>
      <c r="EBP1" t="e">
        <f>#REF!</f>
        <v>#REF!</v>
      </c>
      <c r="EBQ1" t="e">
        <f>#REF!</f>
        <v>#REF!</v>
      </c>
      <c r="EBR1" t="e">
        <f>#REF!</f>
        <v>#REF!</v>
      </c>
      <c r="EBS1" t="e">
        <f>#REF!</f>
        <v>#REF!</v>
      </c>
      <c r="EBT1" t="e">
        <f>#REF!</f>
        <v>#REF!</v>
      </c>
      <c r="EBU1" t="e">
        <f>#REF!</f>
        <v>#REF!</v>
      </c>
      <c r="EBV1" t="e">
        <f>#REF!</f>
        <v>#REF!</v>
      </c>
      <c r="EBW1" t="e">
        <f>#REF!</f>
        <v>#REF!</v>
      </c>
      <c r="EBX1" t="e">
        <f>#REF!</f>
        <v>#REF!</v>
      </c>
      <c r="EBY1" t="e">
        <f>#REF!</f>
        <v>#REF!</v>
      </c>
      <c r="EBZ1" t="e">
        <f>#REF!</f>
        <v>#REF!</v>
      </c>
      <c r="ECA1" t="e">
        <f>#REF!</f>
        <v>#REF!</v>
      </c>
      <c r="ECB1" t="e">
        <f>#REF!</f>
        <v>#REF!</v>
      </c>
      <c r="ECC1" t="e">
        <f>#REF!</f>
        <v>#REF!</v>
      </c>
      <c r="ECD1" t="e">
        <f>#REF!</f>
        <v>#REF!</v>
      </c>
      <c r="ECE1" t="e">
        <f>#REF!</f>
        <v>#REF!</v>
      </c>
      <c r="ECF1" t="e">
        <f>#REF!</f>
        <v>#REF!</v>
      </c>
      <c r="ECG1" t="e">
        <f>#REF!</f>
        <v>#REF!</v>
      </c>
      <c r="ECH1" t="e">
        <f>#REF!</f>
        <v>#REF!</v>
      </c>
      <c r="ECI1" t="e">
        <f>#REF!</f>
        <v>#REF!</v>
      </c>
      <c r="ECJ1" t="e">
        <f>#REF!</f>
        <v>#REF!</v>
      </c>
      <c r="ECK1" t="e">
        <f>#REF!</f>
        <v>#REF!</v>
      </c>
      <c r="ECL1" t="e">
        <f>#REF!</f>
        <v>#REF!</v>
      </c>
      <c r="ECM1" t="e">
        <f>#REF!</f>
        <v>#REF!</v>
      </c>
      <c r="ECN1" t="e">
        <f>#REF!</f>
        <v>#REF!</v>
      </c>
      <c r="ECO1" t="e">
        <f>#REF!</f>
        <v>#REF!</v>
      </c>
      <c r="ECP1" t="e">
        <f>#REF!</f>
        <v>#REF!</v>
      </c>
      <c r="ECQ1" t="e">
        <f>#REF!</f>
        <v>#REF!</v>
      </c>
      <c r="ECR1" t="e">
        <f>#REF!</f>
        <v>#REF!</v>
      </c>
      <c r="ECS1" t="e">
        <f>#REF!</f>
        <v>#REF!</v>
      </c>
      <c r="ECT1" t="e">
        <f>#REF!</f>
        <v>#REF!</v>
      </c>
      <c r="ECU1" t="e">
        <f>#REF!</f>
        <v>#REF!</v>
      </c>
      <c r="ECV1" t="e">
        <f>#REF!</f>
        <v>#REF!</v>
      </c>
      <c r="ECW1" t="e">
        <f>#REF!</f>
        <v>#REF!</v>
      </c>
      <c r="ECX1" t="e">
        <f>#REF!</f>
        <v>#REF!</v>
      </c>
      <c r="ECY1" t="e">
        <f>#REF!</f>
        <v>#REF!</v>
      </c>
      <c r="ECZ1" t="e">
        <f>#REF!</f>
        <v>#REF!</v>
      </c>
      <c r="EDA1" t="e">
        <f>#REF!</f>
        <v>#REF!</v>
      </c>
      <c r="EDB1" t="e">
        <f>#REF!</f>
        <v>#REF!</v>
      </c>
      <c r="EDC1" t="e">
        <f>#REF!</f>
        <v>#REF!</v>
      </c>
      <c r="EDD1" t="e">
        <f>#REF!</f>
        <v>#REF!</v>
      </c>
      <c r="EDE1" t="e">
        <f>#REF!</f>
        <v>#REF!</v>
      </c>
      <c r="EDF1" t="e">
        <f>#REF!</f>
        <v>#REF!</v>
      </c>
      <c r="EDG1" t="e">
        <f>#REF!</f>
        <v>#REF!</v>
      </c>
      <c r="EDH1" t="e">
        <f>#REF!</f>
        <v>#REF!</v>
      </c>
      <c r="EDI1" t="e">
        <f>#REF!</f>
        <v>#REF!</v>
      </c>
      <c r="EDJ1" t="e">
        <f>#REF!</f>
        <v>#REF!</v>
      </c>
      <c r="EDK1" t="e">
        <f>#REF!</f>
        <v>#REF!</v>
      </c>
      <c r="EDL1" t="e">
        <f>#REF!</f>
        <v>#REF!</v>
      </c>
      <c r="EDM1" t="e">
        <f>#REF!</f>
        <v>#REF!</v>
      </c>
      <c r="EDN1" t="e">
        <f>#REF!</f>
        <v>#REF!</v>
      </c>
      <c r="EDO1" t="e">
        <f>#REF!</f>
        <v>#REF!</v>
      </c>
      <c r="EDP1" t="e">
        <f>#REF!</f>
        <v>#REF!</v>
      </c>
      <c r="EDQ1" t="e">
        <f>#REF!</f>
        <v>#REF!</v>
      </c>
      <c r="EDR1" t="e">
        <f>#REF!</f>
        <v>#REF!</v>
      </c>
      <c r="EDS1" t="e">
        <f>#REF!</f>
        <v>#REF!</v>
      </c>
      <c r="EDT1" t="e">
        <f>#REF!</f>
        <v>#REF!</v>
      </c>
      <c r="EDU1" t="e">
        <f>#REF!</f>
        <v>#REF!</v>
      </c>
      <c r="EDV1" t="e">
        <f>#REF!</f>
        <v>#REF!</v>
      </c>
      <c r="EDW1" t="e">
        <f>#REF!</f>
        <v>#REF!</v>
      </c>
      <c r="EDX1" t="e">
        <f>#REF!</f>
        <v>#REF!</v>
      </c>
      <c r="EDY1" t="e">
        <f>#REF!</f>
        <v>#REF!</v>
      </c>
      <c r="EDZ1" t="e">
        <f>#REF!</f>
        <v>#REF!</v>
      </c>
      <c r="EEA1" t="e">
        <f>#REF!</f>
        <v>#REF!</v>
      </c>
      <c r="EEB1" t="e">
        <f>#REF!</f>
        <v>#REF!</v>
      </c>
      <c r="EEC1" t="e">
        <f>#REF!</f>
        <v>#REF!</v>
      </c>
      <c r="EED1" t="e">
        <f>#REF!</f>
        <v>#REF!</v>
      </c>
      <c r="EEE1" t="e">
        <f>#REF!</f>
        <v>#REF!</v>
      </c>
      <c r="EEF1" t="e">
        <f>#REF!</f>
        <v>#REF!</v>
      </c>
      <c r="EEG1" t="e">
        <f>#REF!</f>
        <v>#REF!</v>
      </c>
      <c r="EEH1" t="e">
        <f>#REF!</f>
        <v>#REF!</v>
      </c>
      <c r="EEI1" t="e">
        <f>#REF!</f>
        <v>#REF!</v>
      </c>
      <c r="EEJ1" t="e">
        <f>#REF!</f>
        <v>#REF!</v>
      </c>
      <c r="EEK1" t="e">
        <f>#REF!</f>
        <v>#REF!</v>
      </c>
      <c r="EEL1" t="e">
        <f>#REF!</f>
        <v>#REF!</v>
      </c>
      <c r="EEM1" t="e">
        <f>#REF!</f>
        <v>#REF!</v>
      </c>
      <c r="EEN1" t="e">
        <f>#REF!</f>
        <v>#REF!</v>
      </c>
      <c r="EEO1" t="e">
        <f>#REF!</f>
        <v>#REF!</v>
      </c>
      <c r="EEP1" t="e">
        <f>#REF!</f>
        <v>#REF!</v>
      </c>
      <c r="EEQ1" t="e">
        <f>#REF!</f>
        <v>#REF!</v>
      </c>
      <c r="EER1" t="e">
        <f>#REF!</f>
        <v>#REF!</v>
      </c>
      <c r="EES1" t="e">
        <f>#REF!</f>
        <v>#REF!</v>
      </c>
      <c r="EET1" t="e">
        <f>#REF!</f>
        <v>#REF!</v>
      </c>
      <c r="EEU1" t="e">
        <f>#REF!</f>
        <v>#REF!</v>
      </c>
      <c r="EEV1" t="e">
        <f>#REF!</f>
        <v>#REF!</v>
      </c>
      <c r="EEW1" t="e">
        <f>#REF!</f>
        <v>#REF!</v>
      </c>
      <c r="EEX1" t="e">
        <f>#REF!</f>
        <v>#REF!</v>
      </c>
      <c r="EEY1" t="e">
        <f>#REF!</f>
        <v>#REF!</v>
      </c>
      <c r="EEZ1" t="e">
        <f>#REF!</f>
        <v>#REF!</v>
      </c>
      <c r="EFA1" t="e">
        <f>#REF!</f>
        <v>#REF!</v>
      </c>
      <c r="EFB1" t="e">
        <f>#REF!</f>
        <v>#REF!</v>
      </c>
      <c r="EFC1" t="e">
        <f>#REF!</f>
        <v>#REF!</v>
      </c>
      <c r="EFD1" t="e">
        <f>#REF!</f>
        <v>#REF!</v>
      </c>
      <c r="EFE1" t="e">
        <f>#REF!</f>
        <v>#REF!</v>
      </c>
      <c r="EFF1" t="e">
        <f>#REF!</f>
        <v>#REF!</v>
      </c>
      <c r="EFG1" t="e">
        <f>#REF!</f>
        <v>#REF!</v>
      </c>
      <c r="EFH1" t="e">
        <f>#REF!</f>
        <v>#REF!</v>
      </c>
      <c r="EFI1" t="e">
        <f>#REF!</f>
        <v>#REF!</v>
      </c>
      <c r="EFJ1" t="e">
        <f>#REF!</f>
        <v>#REF!</v>
      </c>
      <c r="EFK1" t="e">
        <f>#REF!</f>
        <v>#REF!</v>
      </c>
      <c r="EFL1" t="e">
        <f>#REF!</f>
        <v>#REF!</v>
      </c>
      <c r="EFM1" t="e">
        <f>#REF!</f>
        <v>#REF!</v>
      </c>
      <c r="EFN1" t="e">
        <f>#REF!</f>
        <v>#REF!</v>
      </c>
      <c r="EFO1" t="e">
        <f>#REF!</f>
        <v>#REF!</v>
      </c>
      <c r="EFP1" t="e">
        <f>#REF!</f>
        <v>#REF!</v>
      </c>
      <c r="EFQ1" t="e">
        <f>#REF!</f>
        <v>#REF!</v>
      </c>
      <c r="EFR1" t="e">
        <f>#REF!</f>
        <v>#REF!</v>
      </c>
      <c r="EFS1" t="e">
        <f>#REF!</f>
        <v>#REF!</v>
      </c>
      <c r="EFT1" t="e">
        <f>#REF!</f>
        <v>#REF!</v>
      </c>
      <c r="EFU1" t="e">
        <f>#REF!</f>
        <v>#REF!</v>
      </c>
      <c r="EFV1" t="e">
        <f>#REF!</f>
        <v>#REF!</v>
      </c>
      <c r="EFW1" t="e">
        <f>#REF!</f>
        <v>#REF!</v>
      </c>
      <c r="EFX1" t="e">
        <f>#REF!</f>
        <v>#REF!</v>
      </c>
      <c r="EFY1" t="e">
        <f>#REF!</f>
        <v>#REF!</v>
      </c>
      <c r="EFZ1" t="e">
        <f>#REF!</f>
        <v>#REF!</v>
      </c>
      <c r="EGA1" t="e">
        <f>#REF!</f>
        <v>#REF!</v>
      </c>
      <c r="EGB1" t="e">
        <f>#REF!</f>
        <v>#REF!</v>
      </c>
      <c r="EGC1" t="e">
        <f>#REF!</f>
        <v>#REF!</v>
      </c>
      <c r="EGD1" t="e">
        <f>#REF!</f>
        <v>#REF!</v>
      </c>
      <c r="EGE1" t="e">
        <f>#REF!</f>
        <v>#REF!</v>
      </c>
      <c r="EGF1" t="e">
        <f>#REF!</f>
        <v>#REF!</v>
      </c>
      <c r="EGG1" t="e">
        <f>#REF!</f>
        <v>#REF!</v>
      </c>
      <c r="EGH1" t="e">
        <f>#REF!</f>
        <v>#REF!</v>
      </c>
      <c r="EGI1" t="e">
        <f>#REF!</f>
        <v>#REF!</v>
      </c>
      <c r="EGJ1" t="e">
        <f>#REF!</f>
        <v>#REF!</v>
      </c>
      <c r="EGK1" t="e">
        <f>#REF!</f>
        <v>#REF!</v>
      </c>
      <c r="EGL1" t="e">
        <f>#REF!</f>
        <v>#REF!</v>
      </c>
      <c r="EGM1" t="e">
        <f>#REF!</f>
        <v>#REF!</v>
      </c>
      <c r="EGN1" t="e">
        <f>#REF!</f>
        <v>#REF!</v>
      </c>
      <c r="EGO1" t="e">
        <f>#REF!</f>
        <v>#REF!</v>
      </c>
      <c r="EGP1" t="e">
        <f>#REF!</f>
        <v>#REF!</v>
      </c>
      <c r="EGQ1" t="e">
        <f>#REF!</f>
        <v>#REF!</v>
      </c>
      <c r="EGR1" t="e">
        <f>#REF!</f>
        <v>#REF!</v>
      </c>
      <c r="EGS1" t="e">
        <f>#REF!</f>
        <v>#REF!</v>
      </c>
      <c r="EGT1" t="e">
        <f>#REF!</f>
        <v>#REF!</v>
      </c>
      <c r="EGU1" t="e">
        <f>#REF!</f>
        <v>#REF!</v>
      </c>
      <c r="EGV1" t="e">
        <f>#REF!</f>
        <v>#REF!</v>
      </c>
      <c r="EGW1" t="e">
        <f>#REF!</f>
        <v>#REF!</v>
      </c>
      <c r="EGX1" t="e">
        <f>#REF!</f>
        <v>#REF!</v>
      </c>
      <c r="EGY1" t="e">
        <f>#REF!</f>
        <v>#REF!</v>
      </c>
      <c r="EGZ1" t="e">
        <f>#REF!</f>
        <v>#REF!</v>
      </c>
      <c r="EHA1" t="e">
        <f>#REF!</f>
        <v>#REF!</v>
      </c>
      <c r="EHB1" t="e">
        <f>#REF!</f>
        <v>#REF!</v>
      </c>
      <c r="EHC1" t="e">
        <f>#REF!</f>
        <v>#REF!</v>
      </c>
      <c r="EHD1" t="e">
        <f>#REF!</f>
        <v>#REF!</v>
      </c>
      <c r="EHE1" t="e">
        <f>#REF!</f>
        <v>#REF!</v>
      </c>
      <c r="EHF1" t="e">
        <f>#REF!</f>
        <v>#REF!</v>
      </c>
      <c r="EHG1" t="e">
        <f>#REF!</f>
        <v>#REF!</v>
      </c>
      <c r="EHH1" t="e">
        <f>#REF!</f>
        <v>#REF!</v>
      </c>
      <c r="EHI1" t="e">
        <f>#REF!</f>
        <v>#REF!</v>
      </c>
      <c r="EHJ1" t="e">
        <f>#REF!</f>
        <v>#REF!</v>
      </c>
      <c r="EHK1" t="e">
        <f>#REF!</f>
        <v>#REF!</v>
      </c>
      <c r="EHL1" t="e">
        <f>#REF!</f>
        <v>#REF!</v>
      </c>
      <c r="EHM1" t="e">
        <f>#REF!</f>
        <v>#REF!</v>
      </c>
      <c r="EHN1" t="e">
        <f>#REF!</f>
        <v>#REF!</v>
      </c>
      <c r="EHO1" t="e">
        <f>#REF!</f>
        <v>#REF!</v>
      </c>
      <c r="EHP1" t="e">
        <f>#REF!</f>
        <v>#REF!</v>
      </c>
      <c r="EHQ1" t="e">
        <f>#REF!</f>
        <v>#REF!</v>
      </c>
      <c r="EHR1" t="e">
        <f>#REF!</f>
        <v>#REF!</v>
      </c>
      <c r="EHS1" t="e">
        <f>#REF!</f>
        <v>#REF!</v>
      </c>
      <c r="EHT1" t="e">
        <f>#REF!</f>
        <v>#REF!</v>
      </c>
      <c r="EHU1" t="e">
        <f>#REF!</f>
        <v>#REF!</v>
      </c>
      <c r="EHV1" t="e">
        <f>#REF!</f>
        <v>#REF!</v>
      </c>
      <c r="EHW1" t="e">
        <f>#REF!</f>
        <v>#REF!</v>
      </c>
      <c r="EHX1" t="e">
        <f>#REF!</f>
        <v>#REF!</v>
      </c>
      <c r="EHY1" t="e">
        <f>#REF!</f>
        <v>#REF!</v>
      </c>
      <c r="EHZ1" t="e">
        <f>#REF!</f>
        <v>#REF!</v>
      </c>
      <c r="EIA1" t="e">
        <f>#REF!</f>
        <v>#REF!</v>
      </c>
      <c r="EIB1" t="e">
        <f>#REF!</f>
        <v>#REF!</v>
      </c>
      <c r="EIC1" t="e">
        <f>#REF!</f>
        <v>#REF!</v>
      </c>
      <c r="EID1" t="e">
        <f>#REF!</f>
        <v>#REF!</v>
      </c>
      <c r="EIE1" t="e">
        <f>#REF!</f>
        <v>#REF!</v>
      </c>
      <c r="EIF1" t="e">
        <f>#REF!</f>
        <v>#REF!</v>
      </c>
      <c r="EIG1" t="e">
        <f>#REF!</f>
        <v>#REF!</v>
      </c>
      <c r="EIH1" t="e">
        <f>#REF!</f>
        <v>#REF!</v>
      </c>
      <c r="EII1" t="e">
        <f>#REF!</f>
        <v>#REF!</v>
      </c>
      <c r="EIJ1" t="e">
        <f>#REF!</f>
        <v>#REF!</v>
      </c>
      <c r="EIK1" t="e">
        <f>#REF!</f>
        <v>#REF!</v>
      </c>
      <c r="EIL1" t="e">
        <f>#REF!</f>
        <v>#REF!</v>
      </c>
      <c r="EIM1" t="e">
        <f>#REF!</f>
        <v>#REF!</v>
      </c>
      <c r="EIN1" t="e">
        <f>#REF!</f>
        <v>#REF!</v>
      </c>
      <c r="EIO1" t="e">
        <f>#REF!</f>
        <v>#REF!</v>
      </c>
      <c r="EIP1" t="e">
        <f>#REF!</f>
        <v>#REF!</v>
      </c>
      <c r="EIQ1" t="e">
        <f>#REF!</f>
        <v>#REF!</v>
      </c>
      <c r="EIR1" t="e">
        <f>#REF!</f>
        <v>#REF!</v>
      </c>
      <c r="EIS1" t="e">
        <f>#REF!</f>
        <v>#REF!</v>
      </c>
      <c r="EIT1" t="e">
        <f>#REF!</f>
        <v>#REF!</v>
      </c>
      <c r="EIU1" t="e">
        <f>#REF!</f>
        <v>#REF!</v>
      </c>
      <c r="EIV1" t="e">
        <f>#REF!</f>
        <v>#REF!</v>
      </c>
      <c r="EIW1" t="e">
        <f>#REF!</f>
        <v>#REF!</v>
      </c>
      <c r="EIX1" t="e">
        <f>#REF!</f>
        <v>#REF!</v>
      </c>
      <c r="EIY1" t="e">
        <f>#REF!</f>
        <v>#REF!</v>
      </c>
      <c r="EIZ1" t="e">
        <f>#REF!</f>
        <v>#REF!</v>
      </c>
      <c r="EJA1" t="e">
        <f>#REF!</f>
        <v>#REF!</v>
      </c>
      <c r="EJB1" t="e">
        <f>#REF!</f>
        <v>#REF!</v>
      </c>
      <c r="EJC1" t="e">
        <f>#REF!</f>
        <v>#REF!</v>
      </c>
      <c r="EJD1" t="e">
        <f>#REF!</f>
        <v>#REF!</v>
      </c>
      <c r="EJE1" t="e">
        <f>#REF!</f>
        <v>#REF!</v>
      </c>
      <c r="EJF1" t="e">
        <f>#REF!</f>
        <v>#REF!</v>
      </c>
      <c r="EJG1" t="e">
        <f>#REF!</f>
        <v>#REF!</v>
      </c>
      <c r="EJH1" t="e">
        <f>#REF!</f>
        <v>#REF!</v>
      </c>
      <c r="EJI1" t="e">
        <f>#REF!</f>
        <v>#REF!</v>
      </c>
      <c r="EJJ1" t="e">
        <f>#REF!</f>
        <v>#REF!</v>
      </c>
      <c r="EJK1" t="e">
        <f>#REF!</f>
        <v>#REF!</v>
      </c>
      <c r="EJL1" t="e">
        <f>#REF!</f>
        <v>#REF!</v>
      </c>
      <c r="EJM1" t="e">
        <f>#REF!</f>
        <v>#REF!</v>
      </c>
      <c r="EJN1" t="e">
        <f>#REF!</f>
        <v>#REF!</v>
      </c>
      <c r="EJO1" t="e">
        <f>#REF!</f>
        <v>#REF!</v>
      </c>
      <c r="EJP1" t="e">
        <f>#REF!</f>
        <v>#REF!</v>
      </c>
      <c r="EJQ1" t="e">
        <f>#REF!</f>
        <v>#REF!</v>
      </c>
      <c r="EJR1" t="e">
        <f>#REF!</f>
        <v>#REF!</v>
      </c>
      <c r="EJS1" t="e">
        <f>#REF!</f>
        <v>#REF!</v>
      </c>
      <c r="EJT1" t="e">
        <f>#REF!</f>
        <v>#REF!</v>
      </c>
      <c r="EJU1" t="e">
        <f>#REF!</f>
        <v>#REF!</v>
      </c>
      <c r="EJV1" t="e">
        <f>#REF!</f>
        <v>#REF!</v>
      </c>
      <c r="EJW1" t="e">
        <f>#REF!</f>
        <v>#REF!</v>
      </c>
      <c r="EJX1" t="e">
        <f>#REF!</f>
        <v>#REF!</v>
      </c>
      <c r="EJY1" t="e">
        <f>#REF!</f>
        <v>#REF!</v>
      </c>
      <c r="EJZ1" t="e">
        <f>#REF!</f>
        <v>#REF!</v>
      </c>
      <c r="EKA1" t="e">
        <f>#REF!</f>
        <v>#REF!</v>
      </c>
      <c r="EKB1" t="e">
        <f>#REF!</f>
        <v>#REF!</v>
      </c>
      <c r="EKC1" t="e">
        <f>#REF!</f>
        <v>#REF!</v>
      </c>
      <c r="EKD1" t="e">
        <f>#REF!</f>
        <v>#REF!</v>
      </c>
      <c r="EKE1" t="e">
        <f>#REF!</f>
        <v>#REF!</v>
      </c>
      <c r="EKF1" t="e">
        <f>#REF!</f>
        <v>#REF!</v>
      </c>
      <c r="EKG1" t="e">
        <f>#REF!</f>
        <v>#REF!</v>
      </c>
      <c r="EKH1" t="e">
        <f>#REF!</f>
        <v>#REF!</v>
      </c>
      <c r="EKI1" t="e">
        <f>#REF!</f>
        <v>#REF!</v>
      </c>
      <c r="EKJ1" t="e">
        <f>#REF!</f>
        <v>#REF!</v>
      </c>
      <c r="EKK1" t="e">
        <f>#REF!</f>
        <v>#REF!</v>
      </c>
      <c r="EKL1" t="e">
        <f>#REF!</f>
        <v>#REF!</v>
      </c>
      <c r="EKM1" t="e">
        <f>#REF!</f>
        <v>#REF!</v>
      </c>
      <c r="EKN1" t="e">
        <f>#REF!</f>
        <v>#REF!</v>
      </c>
      <c r="EKO1" t="e">
        <f>#REF!</f>
        <v>#REF!</v>
      </c>
      <c r="EKP1" t="e">
        <f>#REF!</f>
        <v>#REF!</v>
      </c>
      <c r="EKQ1" t="e">
        <f>#REF!</f>
        <v>#REF!</v>
      </c>
      <c r="EKR1" t="e">
        <f>#REF!</f>
        <v>#REF!</v>
      </c>
      <c r="EKS1" t="e">
        <f>#REF!</f>
        <v>#REF!</v>
      </c>
      <c r="EKT1" t="e">
        <f>#REF!</f>
        <v>#REF!</v>
      </c>
      <c r="EKU1" t="e">
        <f>#REF!</f>
        <v>#REF!</v>
      </c>
      <c r="EKV1" t="e">
        <f>#REF!</f>
        <v>#REF!</v>
      </c>
      <c r="EKW1" t="e">
        <f>#REF!</f>
        <v>#REF!</v>
      </c>
      <c r="EKX1" t="e">
        <f>#REF!</f>
        <v>#REF!</v>
      </c>
      <c r="EKY1" t="e">
        <f>#REF!</f>
        <v>#REF!</v>
      </c>
      <c r="EKZ1" t="e">
        <f>#REF!</f>
        <v>#REF!</v>
      </c>
      <c r="ELA1" t="e">
        <f>#REF!</f>
        <v>#REF!</v>
      </c>
      <c r="ELB1" t="e">
        <f>#REF!</f>
        <v>#REF!</v>
      </c>
      <c r="ELC1" t="e">
        <f>#REF!</f>
        <v>#REF!</v>
      </c>
      <c r="ELD1" t="e">
        <f>#REF!</f>
        <v>#REF!</v>
      </c>
      <c r="ELE1" t="e">
        <f>#REF!</f>
        <v>#REF!</v>
      </c>
      <c r="ELF1" t="e">
        <f>#REF!</f>
        <v>#REF!</v>
      </c>
      <c r="ELG1" t="e">
        <f>#REF!</f>
        <v>#REF!</v>
      </c>
      <c r="ELH1" t="e">
        <f>#REF!</f>
        <v>#REF!</v>
      </c>
      <c r="ELI1" t="e">
        <f>#REF!</f>
        <v>#REF!</v>
      </c>
      <c r="ELJ1" t="e">
        <f>#REF!</f>
        <v>#REF!</v>
      </c>
      <c r="ELK1" t="e">
        <f>#REF!</f>
        <v>#REF!</v>
      </c>
      <c r="ELL1" t="e">
        <f>#REF!</f>
        <v>#REF!</v>
      </c>
      <c r="ELM1" t="e">
        <f>#REF!</f>
        <v>#REF!</v>
      </c>
      <c r="ELN1" t="e">
        <f>#REF!</f>
        <v>#REF!</v>
      </c>
      <c r="ELO1" t="e">
        <f>#REF!</f>
        <v>#REF!</v>
      </c>
      <c r="ELP1" t="e">
        <f>#REF!</f>
        <v>#REF!</v>
      </c>
      <c r="ELQ1" t="e">
        <f>#REF!</f>
        <v>#REF!</v>
      </c>
      <c r="ELR1" t="e">
        <f>#REF!</f>
        <v>#REF!</v>
      </c>
      <c r="ELS1" t="e">
        <f>#REF!</f>
        <v>#REF!</v>
      </c>
      <c r="ELT1" t="e">
        <f>#REF!</f>
        <v>#REF!</v>
      </c>
      <c r="ELU1" t="e">
        <f>#REF!</f>
        <v>#REF!</v>
      </c>
      <c r="ELV1" t="e">
        <f>#REF!</f>
        <v>#REF!</v>
      </c>
      <c r="ELW1" t="e">
        <f>#REF!</f>
        <v>#REF!</v>
      </c>
      <c r="ELX1" t="e">
        <f>#REF!</f>
        <v>#REF!</v>
      </c>
      <c r="ELY1" t="e">
        <f>#REF!</f>
        <v>#REF!</v>
      </c>
      <c r="ELZ1" t="e">
        <f>#REF!</f>
        <v>#REF!</v>
      </c>
      <c r="EMA1" t="e">
        <f>#REF!</f>
        <v>#REF!</v>
      </c>
      <c r="EMB1" t="e">
        <f>#REF!</f>
        <v>#REF!</v>
      </c>
      <c r="EMC1" t="e">
        <f>#REF!</f>
        <v>#REF!</v>
      </c>
      <c r="EMD1" t="e">
        <f>#REF!</f>
        <v>#REF!</v>
      </c>
      <c r="EME1" t="e">
        <f>#REF!</f>
        <v>#REF!</v>
      </c>
      <c r="EMF1" t="e">
        <f>#REF!</f>
        <v>#REF!</v>
      </c>
      <c r="EMG1" t="e">
        <f>#REF!</f>
        <v>#REF!</v>
      </c>
      <c r="EMH1" t="e">
        <f>#REF!</f>
        <v>#REF!</v>
      </c>
      <c r="EMI1" t="e">
        <f>#REF!</f>
        <v>#REF!</v>
      </c>
      <c r="EMJ1" t="e">
        <f>#REF!</f>
        <v>#REF!</v>
      </c>
      <c r="EMK1" t="e">
        <f>#REF!</f>
        <v>#REF!</v>
      </c>
      <c r="EML1" t="e">
        <f>#REF!</f>
        <v>#REF!</v>
      </c>
      <c r="EMM1" t="e">
        <f>#REF!</f>
        <v>#REF!</v>
      </c>
      <c r="EMN1" t="e">
        <f>#REF!</f>
        <v>#REF!</v>
      </c>
      <c r="EMO1" t="e">
        <f>#REF!</f>
        <v>#REF!</v>
      </c>
      <c r="EMP1" t="e">
        <f>#REF!</f>
        <v>#REF!</v>
      </c>
      <c r="EMQ1" t="e">
        <f>#REF!</f>
        <v>#REF!</v>
      </c>
      <c r="EMR1" t="e">
        <f>#REF!</f>
        <v>#REF!</v>
      </c>
      <c r="EMS1" t="e">
        <f>#REF!</f>
        <v>#REF!</v>
      </c>
      <c r="EMT1" t="e">
        <f>#REF!</f>
        <v>#REF!</v>
      </c>
      <c r="EMU1" t="e">
        <f>#REF!</f>
        <v>#REF!</v>
      </c>
      <c r="EMV1" t="e">
        <f>#REF!</f>
        <v>#REF!</v>
      </c>
      <c r="EMW1" t="e">
        <f>#REF!</f>
        <v>#REF!</v>
      </c>
      <c r="EMX1" t="e">
        <f>#REF!</f>
        <v>#REF!</v>
      </c>
      <c r="EMY1" t="e">
        <f>#REF!</f>
        <v>#REF!</v>
      </c>
      <c r="EMZ1" t="e">
        <f>#REF!</f>
        <v>#REF!</v>
      </c>
      <c r="ENA1" t="e">
        <f>#REF!</f>
        <v>#REF!</v>
      </c>
      <c r="ENB1" t="e">
        <f>#REF!</f>
        <v>#REF!</v>
      </c>
      <c r="ENC1" t="e">
        <f>#REF!</f>
        <v>#REF!</v>
      </c>
      <c r="END1" t="e">
        <f>#REF!</f>
        <v>#REF!</v>
      </c>
      <c r="ENE1" t="e">
        <f>#REF!</f>
        <v>#REF!</v>
      </c>
      <c r="ENF1" t="e">
        <f>#REF!</f>
        <v>#REF!</v>
      </c>
      <c r="ENG1" t="e">
        <f>#REF!</f>
        <v>#REF!</v>
      </c>
      <c r="ENH1" t="e">
        <f>#REF!</f>
        <v>#REF!</v>
      </c>
      <c r="ENI1" t="e">
        <f>#REF!</f>
        <v>#REF!</v>
      </c>
      <c r="ENJ1" t="e">
        <f>#REF!</f>
        <v>#REF!</v>
      </c>
      <c r="ENK1" t="e">
        <f>#REF!</f>
        <v>#REF!</v>
      </c>
      <c r="ENL1" t="e">
        <f>#REF!</f>
        <v>#REF!</v>
      </c>
      <c r="ENM1" t="e">
        <f>#REF!</f>
        <v>#REF!</v>
      </c>
      <c r="ENN1" t="e">
        <f>#REF!</f>
        <v>#REF!</v>
      </c>
      <c r="ENO1" t="e">
        <f>#REF!</f>
        <v>#REF!</v>
      </c>
      <c r="ENP1" t="e">
        <f>#REF!</f>
        <v>#REF!</v>
      </c>
      <c r="ENQ1" t="e">
        <f>#REF!</f>
        <v>#REF!</v>
      </c>
      <c r="ENR1" t="e">
        <f>#REF!</f>
        <v>#REF!</v>
      </c>
      <c r="ENS1" t="e">
        <f>#REF!</f>
        <v>#REF!</v>
      </c>
      <c r="ENT1" t="e">
        <f>#REF!</f>
        <v>#REF!</v>
      </c>
      <c r="ENU1" t="e">
        <f>#REF!</f>
        <v>#REF!</v>
      </c>
      <c r="ENV1" t="e">
        <f>#REF!</f>
        <v>#REF!</v>
      </c>
      <c r="ENW1" t="e">
        <f>#REF!</f>
        <v>#REF!</v>
      </c>
      <c r="ENX1" t="e">
        <f>#REF!</f>
        <v>#REF!</v>
      </c>
      <c r="ENY1" t="e">
        <f>#REF!</f>
        <v>#REF!</v>
      </c>
      <c r="ENZ1" t="e">
        <f>#REF!</f>
        <v>#REF!</v>
      </c>
      <c r="EOA1" t="e">
        <f>#REF!</f>
        <v>#REF!</v>
      </c>
      <c r="EOB1" t="e">
        <f>#REF!</f>
        <v>#REF!</v>
      </c>
      <c r="EOC1" t="e">
        <f>#REF!</f>
        <v>#REF!</v>
      </c>
      <c r="EOD1" t="e">
        <f>#REF!</f>
        <v>#REF!</v>
      </c>
      <c r="EOE1" t="e">
        <f>#REF!</f>
        <v>#REF!</v>
      </c>
      <c r="EOF1" t="e">
        <f>#REF!</f>
        <v>#REF!</v>
      </c>
      <c r="EOG1" t="e">
        <f>#REF!</f>
        <v>#REF!</v>
      </c>
      <c r="EOH1" t="e">
        <f>#REF!</f>
        <v>#REF!</v>
      </c>
      <c r="EOI1" t="e">
        <f>#REF!</f>
        <v>#REF!</v>
      </c>
      <c r="EOJ1" t="e">
        <f>#REF!</f>
        <v>#REF!</v>
      </c>
      <c r="EOK1" t="e">
        <f>#REF!</f>
        <v>#REF!</v>
      </c>
      <c r="EOL1" t="e">
        <f>#REF!</f>
        <v>#REF!</v>
      </c>
      <c r="EOM1" t="e">
        <f>#REF!</f>
        <v>#REF!</v>
      </c>
      <c r="EON1" t="e">
        <f>#REF!</f>
        <v>#REF!</v>
      </c>
      <c r="EOO1" t="e">
        <f>#REF!</f>
        <v>#REF!</v>
      </c>
      <c r="EOP1" t="e">
        <f>#REF!</f>
        <v>#REF!</v>
      </c>
      <c r="EOQ1" t="e">
        <f>#REF!</f>
        <v>#REF!</v>
      </c>
      <c r="EOR1" t="e">
        <f>#REF!</f>
        <v>#REF!</v>
      </c>
      <c r="EOS1" t="e">
        <f>#REF!</f>
        <v>#REF!</v>
      </c>
      <c r="EOT1" t="e">
        <f>#REF!</f>
        <v>#REF!</v>
      </c>
      <c r="EOU1" t="e">
        <f>#REF!</f>
        <v>#REF!</v>
      </c>
      <c r="EOV1" t="e">
        <f>#REF!</f>
        <v>#REF!</v>
      </c>
      <c r="EOW1" t="e">
        <f>#REF!</f>
        <v>#REF!</v>
      </c>
      <c r="EOX1" t="e">
        <f>#REF!</f>
        <v>#REF!</v>
      </c>
      <c r="EOY1" t="e">
        <f>#REF!</f>
        <v>#REF!</v>
      </c>
      <c r="EOZ1" t="e">
        <f>#REF!</f>
        <v>#REF!</v>
      </c>
      <c r="EPA1" t="e">
        <f>#REF!</f>
        <v>#REF!</v>
      </c>
      <c r="EPB1" t="e">
        <f>#REF!</f>
        <v>#REF!</v>
      </c>
      <c r="EPC1" t="e">
        <f>#REF!</f>
        <v>#REF!</v>
      </c>
      <c r="EPD1" t="e">
        <f>#REF!</f>
        <v>#REF!</v>
      </c>
      <c r="EPE1" t="e">
        <f>#REF!</f>
        <v>#REF!</v>
      </c>
      <c r="EPF1" t="e">
        <f>#REF!</f>
        <v>#REF!</v>
      </c>
      <c r="EPG1" t="e">
        <f>#REF!</f>
        <v>#REF!</v>
      </c>
      <c r="EPH1" t="e">
        <f>#REF!</f>
        <v>#REF!</v>
      </c>
      <c r="EPI1" t="e">
        <f>#REF!</f>
        <v>#REF!</v>
      </c>
      <c r="EPJ1" t="e">
        <f>#REF!</f>
        <v>#REF!</v>
      </c>
      <c r="EPK1" t="e">
        <f>#REF!</f>
        <v>#REF!</v>
      </c>
      <c r="EPL1" t="e">
        <f>#REF!</f>
        <v>#REF!</v>
      </c>
      <c r="EPM1" t="e">
        <f>#REF!</f>
        <v>#REF!</v>
      </c>
      <c r="EPN1" t="e">
        <f>#REF!</f>
        <v>#REF!</v>
      </c>
      <c r="EPO1" t="e">
        <f>#REF!</f>
        <v>#REF!</v>
      </c>
      <c r="EPP1" t="e">
        <f>#REF!</f>
        <v>#REF!</v>
      </c>
      <c r="EPQ1" t="e">
        <f>#REF!</f>
        <v>#REF!</v>
      </c>
      <c r="EPR1" t="e">
        <f>#REF!</f>
        <v>#REF!</v>
      </c>
      <c r="EPS1" t="e">
        <f>#REF!</f>
        <v>#REF!</v>
      </c>
      <c r="EPT1" t="e">
        <f>#REF!</f>
        <v>#REF!</v>
      </c>
      <c r="EPU1" t="e">
        <f>#REF!</f>
        <v>#REF!</v>
      </c>
      <c r="EPV1" t="e">
        <f>#REF!</f>
        <v>#REF!</v>
      </c>
      <c r="EPW1" t="e">
        <f>#REF!</f>
        <v>#REF!</v>
      </c>
      <c r="EPX1" t="e">
        <f>#REF!</f>
        <v>#REF!</v>
      </c>
      <c r="EPY1" t="e">
        <f>#REF!</f>
        <v>#REF!</v>
      </c>
      <c r="EPZ1" t="e">
        <f>#REF!</f>
        <v>#REF!</v>
      </c>
      <c r="EQA1" t="e">
        <f>#REF!</f>
        <v>#REF!</v>
      </c>
      <c r="EQB1" t="e">
        <f>#REF!</f>
        <v>#REF!</v>
      </c>
      <c r="EQC1" t="e">
        <f>#REF!</f>
        <v>#REF!</v>
      </c>
      <c r="EQD1" t="e">
        <f>#REF!</f>
        <v>#REF!</v>
      </c>
      <c r="EQE1" t="e">
        <f>#REF!</f>
        <v>#REF!</v>
      </c>
      <c r="EQF1" t="e">
        <f>#REF!</f>
        <v>#REF!</v>
      </c>
      <c r="EQG1" t="e">
        <f>#REF!</f>
        <v>#REF!</v>
      </c>
      <c r="EQH1" t="e">
        <f>#REF!</f>
        <v>#REF!</v>
      </c>
      <c r="EQI1" t="e">
        <f>#REF!</f>
        <v>#REF!</v>
      </c>
      <c r="EQJ1" t="e">
        <f>#REF!</f>
        <v>#REF!</v>
      </c>
      <c r="EQK1" t="e">
        <f>#REF!</f>
        <v>#REF!</v>
      </c>
      <c r="EQL1" t="e">
        <f>#REF!</f>
        <v>#REF!</v>
      </c>
      <c r="EQM1" t="e">
        <f>#REF!</f>
        <v>#REF!</v>
      </c>
      <c r="EQN1" t="e">
        <f>#REF!</f>
        <v>#REF!</v>
      </c>
      <c r="EQO1" t="e">
        <f>#REF!</f>
        <v>#REF!</v>
      </c>
      <c r="EQP1" t="e">
        <f>#REF!</f>
        <v>#REF!</v>
      </c>
      <c r="EQQ1" t="e">
        <f>#REF!</f>
        <v>#REF!</v>
      </c>
      <c r="EQR1" t="e">
        <f>#REF!</f>
        <v>#REF!</v>
      </c>
      <c r="EQS1" t="e">
        <f>#REF!</f>
        <v>#REF!</v>
      </c>
      <c r="EQT1" t="e">
        <f>#REF!</f>
        <v>#REF!</v>
      </c>
      <c r="EQU1" t="e">
        <f>#REF!</f>
        <v>#REF!</v>
      </c>
      <c r="EQV1" t="e">
        <f>#REF!</f>
        <v>#REF!</v>
      </c>
      <c r="EQW1" t="e">
        <f>#REF!</f>
        <v>#REF!</v>
      </c>
      <c r="EQX1" t="e">
        <f>#REF!</f>
        <v>#REF!</v>
      </c>
      <c r="EQY1" t="e">
        <f>#REF!</f>
        <v>#REF!</v>
      </c>
      <c r="EQZ1" t="e">
        <f>#REF!</f>
        <v>#REF!</v>
      </c>
      <c r="ERA1" t="e">
        <f>#REF!</f>
        <v>#REF!</v>
      </c>
      <c r="ERB1" t="e">
        <f>#REF!</f>
        <v>#REF!</v>
      </c>
      <c r="ERC1" t="e">
        <f>#REF!</f>
        <v>#REF!</v>
      </c>
      <c r="ERD1" t="e">
        <f>#REF!</f>
        <v>#REF!</v>
      </c>
      <c r="ERE1" t="e">
        <f>#REF!</f>
        <v>#REF!</v>
      </c>
      <c r="ERF1" t="e">
        <f>#REF!</f>
        <v>#REF!</v>
      </c>
      <c r="ERG1" t="e">
        <f>#REF!</f>
        <v>#REF!</v>
      </c>
      <c r="ERH1" t="e">
        <f>#REF!</f>
        <v>#REF!</v>
      </c>
      <c r="ERI1" t="e">
        <f>#REF!</f>
        <v>#REF!</v>
      </c>
      <c r="ERJ1" t="e">
        <f>#REF!</f>
        <v>#REF!</v>
      </c>
      <c r="ERK1" t="e">
        <f>#REF!</f>
        <v>#REF!</v>
      </c>
      <c r="ERL1" t="e">
        <f>#REF!</f>
        <v>#REF!</v>
      </c>
      <c r="ERM1" t="e">
        <f>#REF!</f>
        <v>#REF!</v>
      </c>
      <c r="ERN1" t="e">
        <f>#REF!</f>
        <v>#REF!</v>
      </c>
      <c r="ERO1" t="e">
        <f>#REF!</f>
        <v>#REF!</v>
      </c>
      <c r="ERP1" t="e">
        <f>#REF!</f>
        <v>#REF!</v>
      </c>
      <c r="ERQ1" t="e">
        <f>#REF!</f>
        <v>#REF!</v>
      </c>
      <c r="ERR1" t="e">
        <f>#REF!</f>
        <v>#REF!</v>
      </c>
      <c r="ERS1" t="e">
        <f>#REF!</f>
        <v>#REF!</v>
      </c>
      <c r="ERT1" t="e">
        <f>#REF!</f>
        <v>#REF!</v>
      </c>
      <c r="ERU1" t="e">
        <f>#REF!</f>
        <v>#REF!</v>
      </c>
      <c r="ERV1" t="e">
        <f>#REF!</f>
        <v>#REF!</v>
      </c>
      <c r="ERW1" t="e">
        <f>#REF!</f>
        <v>#REF!</v>
      </c>
      <c r="ERX1" t="e">
        <f>#REF!</f>
        <v>#REF!</v>
      </c>
      <c r="ERY1" t="e">
        <f>#REF!</f>
        <v>#REF!</v>
      </c>
      <c r="ERZ1" t="e">
        <f>#REF!</f>
        <v>#REF!</v>
      </c>
      <c r="ESA1" t="e">
        <f>#REF!</f>
        <v>#REF!</v>
      </c>
      <c r="ESB1" t="e">
        <f>#REF!</f>
        <v>#REF!</v>
      </c>
      <c r="ESC1" t="e">
        <f>#REF!</f>
        <v>#REF!</v>
      </c>
      <c r="ESD1" t="e">
        <f>#REF!</f>
        <v>#REF!</v>
      </c>
      <c r="ESE1" t="e">
        <f>#REF!</f>
        <v>#REF!</v>
      </c>
      <c r="ESF1" t="e">
        <f>#REF!</f>
        <v>#REF!</v>
      </c>
      <c r="ESG1" t="e">
        <f>#REF!</f>
        <v>#REF!</v>
      </c>
      <c r="ESH1" t="e">
        <f>#REF!</f>
        <v>#REF!</v>
      </c>
      <c r="ESI1" t="e">
        <f>#REF!</f>
        <v>#REF!</v>
      </c>
      <c r="ESJ1" t="e">
        <f>#REF!</f>
        <v>#REF!</v>
      </c>
      <c r="ESK1" t="e">
        <f>#REF!</f>
        <v>#REF!</v>
      </c>
      <c r="ESL1" t="e">
        <f>#REF!</f>
        <v>#REF!</v>
      </c>
      <c r="ESM1" t="e">
        <f>#REF!</f>
        <v>#REF!</v>
      </c>
      <c r="ESN1" t="e">
        <f>#REF!</f>
        <v>#REF!</v>
      </c>
      <c r="ESO1" t="e">
        <f>#REF!</f>
        <v>#REF!</v>
      </c>
      <c r="ESP1" t="e">
        <f>#REF!</f>
        <v>#REF!</v>
      </c>
      <c r="ESQ1" t="e">
        <f>#REF!</f>
        <v>#REF!</v>
      </c>
      <c r="ESR1" t="e">
        <f>#REF!</f>
        <v>#REF!</v>
      </c>
      <c r="ESS1" t="e">
        <f>#REF!</f>
        <v>#REF!</v>
      </c>
      <c r="EST1" t="e">
        <f>#REF!</f>
        <v>#REF!</v>
      </c>
      <c r="ESU1" t="e">
        <f>#REF!</f>
        <v>#REF!</v>
      </c>
      <c r="ESV1" t="e">
        <f>#REF!</f>
        <v>#REF!</v>
      </c>
      <c r="ESW1" t="e">
        <f>#REF!</f>
        <v>#REF!</v>
      </c>
      <c r="ESX1" t="e">
        <f>#REF!</f>
        <v>#REF!</v>
      </c>
      <c r="ESY1" t="e">
        <f>#REF!</f>
        <v>#REF!</v>
      </c>
      <c r="ESZ1" t="e">
        <f>#REF!</f>
        <v>#REF!</v>
      </c>
      <c r="ETA1" t="e">
        <f>#REF!</f>
        <v>#REF!</v>
      </c>
      <c r="ETB1" t="e">
        <f>#REF!</f>
        <v>#REF!</v>
      </c>
      <c r="ETC1" t="e">
        <f>#REF!</f>
        <v>#REF!</v>
      </c>
      <c r="ETD1" t="e">
        <f>#REF!</f>
        <v>#REF!</v>
      </c>
      <c r="ETE1" t="e">
        <f>#REF!</f>
        <v>#REF!</v>
      </c>
      <c r="ETF1" t="e">
        <f>#REF!</f>
        <v>#REF!</v>
      </c>
      <c r="ETG1" t="e">
        <f>#REF!</f>
        <v>#REF!</v>
      </c>
      <c r="ETH1" t="e">
        <f>#REF!</f>
        <v>#REF!</v>
      </c>
      <c r="ETI1" t="e">
        <f>#REF!</f>
        <v>#REF!</v>
      </c>
      <c r="ETJ1" t="e">
        <f>#REF!</f>
        <v>#REF!</v>
      </c>
      <c r="ETK1" t="e">
        <f>#REF!</f>
        <v>#REF!</v>
      </c>
      <c r="ETL1" t="e">
        <f>#REF!</f>
        <v>#REF!</v>
      </c>
      <c r="ETM1" t="e">
        <f>#REF!</f>
        <v>#REF!</v>
      </c>
      <c r="ETN1" t="e">
        <f>#REF!</f>
        <v>#REF!</v>
      </c>
      <c r="ETO1" t="e">
        <f>#REF!</f>
        <v>#REF!</v>
      </c>
      <c r="ETP1" t="e">
        <f>#REF!</f>
        <v>#REF!</v>
      </c>
      <c r="ETQ1" t="e">
        <f>#REF!</f>
        <v>#REF!</v>
      </c>
      <c r="ETR1" t="e">
        <f>#REF!</f>
        <v>#REF!</v>
      </c>
      <c r="ETS1" t="e">
        <f>#REF!</f>
        <v>#REF!</v>
      </c>
      <c r="ETT1" t="e">
        <f>#REF!</f>
        <v>#REF!</v>
      </c>
      <c r="ETU1" t="e">
        <f>#REF!</f>
        <v>#REF!</v>
      </c>
      <c r="ETV1" t="e">
        <f>#REF!</f>
        <v>#REF!</v>
      </c>
      <c r="ETW1" t="e">
        <f>#REF!</f>
        <v>#REF!</v>
      </c>
      <c r="ETX1" t="e">
        <f>#REF!</f>
        <v>#REF!</v>
      </c>
      <c r="ETY1" t="e">
        <f>#REF!</f>
        <v>#REF!</v>
      </c>
      <c r="ETZ1" t="e">
        <f>#REF!</f>
        <v>#REF!</v>
      </c>
      <c r="EUA1" t="e">
        <f>#REF!</f>
        <v>#REF!</v>
      </c>
      <c r="EUB1" t="e">
        <f>#REF!</f>
        <v>#REF!</v>
      </c>
      <c r="EUC1" t="e">
        <f>#REF!</f>
        <v>#REF!</v>
      </c>
      <c r="EUD1" t="e">
        <f>#REF!</f>
        <v>#REF!</v>
      </c>
      <c r="EUE1" t="e">
        <f>#REF!</f>
        <v>#REF!</v>
      </c>
      <c r="EUF1" t="e">
        <f>#REF!</f>
        <v>#REF!</v>
      </c>
      <c r="EUG1" t="e">
        <f>#REF!</f>
        <v>#REF!</v>
      </c>
      <c r="EUH1" t="e">
        <f>#REF!</f>
        <v>#REF!</v>
      </c>
      <c r="EUI1" t="e">
        <f>#REF!</f>
        <v>#REF!</v>
      </c>
      <c r="EUJ1" t="e">
        <f>#REF!</f>
        <v>#REF!</v>
      </c>
      <c r="EUK1" t="e">
        <f>#REF!</f>
        <v>#REF!</v>
      </c>
      <c r="EUL1" t="e">
        <f>#REF!</f>
        <v>#REF!</v>
      </c>
      <c r="EUM1" t="e">
        <f>#REF!</f>
        <v>#REF!</v>
      </c>
      <c r="EUN1" t="e">
        <f>#REF!</f>
        <v>#REF!</v>
      </c>
      <c r="EUO1" t="e">
        <f>#REF!</f>
        <v>#REF!</v>
      </c>
      <c r="EUP1" t="e">
        <f>#REF!</f>
        <v>#REF!</v>
      </c>
      <c r="EUQ1" t="e">
        <f>#REF!</f>
        <v>#REF!</v>
      </c>
      <c r="EUR1" t="e">
        <f>#REF!</f>
        <v>#REF!</v>
      </c>
      <c r="EUS1" t="e">
        <f>#REF!</f>
        <v>#REF!</v>
      </c>
      <c r="EUT1" t="e">
        <f>#REF!</f>
        <v>#REF!</v>
      </c>
      <c r="EUU1" t="e">
        <f>#REF!</f>
        <v>#REF!</v>
      </c>
      <c r="EUV1" t="e">
        <f>#REF!</f>
        <v>#REF!</v>
      </c>
      <c r="EUW1" t="e">
        <f>#REF!</f>
        <v>#REF!</v>
      </c>
      <c r="EUX1" t="e">
        <f>#REF!</f>
        <v>#REF!</v>
      </c>
      <c r="EUY1" t="e">
        <f>#REF!</f>
        <v>#REF!</v>
      </c>
      <c r="EUZ1" t="e">
        <f>#REF!</f>
        <v>#REF!</v>
      </c>
      <c r="EVA1" t="e">
        <f>#REF!</f>
        <v>#REF!</v>
      </c>
      <c r="EVB1" t="e">
        <f>#REF!</f>
        <v>#REF!</v>
      </c>
      <c r="EVC1" t="e">
        <f>#REF!</f>
        <v>#REF!</v>
      </c>
      <c r="EVD1" t="e">
        <f>#REF!</f>
        <v>#REF!</v>
      </c>
      <c r="EVE1" t="e">
        <f>#REF!</f>
        <v>#REF!</v>
      </c>
      <c r="EVF1" t="e">
        <f>#REF!</f>
        <v>#REF!</v>
      </c>
      <c r="EVG1" t="e">
        <f>#REF!</f>
        <v>#REF!</v>
      </c>
      <c r="EVH1" t="e">
        <f>#REF!</f>
        <v>#REF!</v>
      </c>
      <c r="EVI1" t="e">
        <f>#REF!</f>
        <v>#REF!</v>
      </c>
      <c r="EVJ1" t="e">
        <f>#REF!</f>
        <v>#REF!</v>
      </c>
      <c r="EVK1" t="e">
        <f>#REF!</f>
        <v>#REF!</v>
      </c>
      <c r="EVL1" t="e">
        <f>#REF!</f>
        <v>#REF!</v>
      </c>
      <c r="EVM1" t="e">
        <f>#REF!</f>
        <v>#REF!</v>
      </c>
      <c r="EVN1" t="e">
        <f>#REF!</f>
        <v>#REF!</v>
      </c>
      <c r="EVO1" t="e">
        <f>#REF!</f>
        <v>#REF!</v>
      </c>
      <c r="EVP1" t="e">
        <f>#REF!</f>
        <v>#REF!</v>
      </c>
      <c r="EVQ1" t="e">
        <f>#REF!</f>
        <v>#REF!</v>
      </c>
      <c r="EVR1" t="e">
        <f>#REF!</f>
        <v>#REF!</v>
      </c>
      <c r="EVS1" t="e">
        <f>#REF!</f>
        <v>#REF!</v>
      </c>
      <c r="EVT1" t="e">
        <f>#REF!</f>
        <v>#REF!</v>
      </c>
      <c r="EVU1" t="e">
        <f>#REF!</f>
        <v>#REF!</v>
      </c>
      <c r="EVV1" t="e">
        <f>#REF!</f>
        <v>#REF!</v>
      </c>
      <c r="EVW1" t="e">
        <f>#REF!</f>
        <v>#REF!</v>
      </c>
      <c r="EVX1" t="e">
        <f>#REF!</f>
        <v>#REF!</v>
      </c>
      <c r="EVY1" t="e">
        <f>#REF!</f>
        <v>#REF!</v>
      </c>
      <c r="EVZ1" t="e">
        <f>#REF!</f>
        <v>#REF!</v>
      </c>
      <c r="EWA1" t="e">
        <f>#REF!</f>
        <v>#REF!</v>
      </c>
      <c r="EWB1" t="e">
        <f>#REF!</f>
        <v>#REF!</v>
      </c>
      <c r="EWC1" t="e">
        <f>#REF!</f>
        <v>#REF!</v>
      </c>
      <c r="EWD1" t="e">
        <f>#REF!</f>
        <v>#REF!</v>
      </c>
      <c r="EWE1" t="e">
        <f>#REF!</f>
        <v>#REF!</v>
      </c>
      <c r="EWF1" t="e">
        <f>#REF!</f>
        <v>#REF!</v>
      </c>
      <c r="EWG1" t="e">
        <f>#REF!</f>
        <v>#REF!</v>
      </c>
      <c r="EWH1" t="e">
        <f>#REF!</f>
        <v>#REF!</v>
      </c>
      <c r="EWI1" t="e">
        <f>#REF!</f>
        <v>#REF!</v>
      </c>
      <c r="EWJ1" t="e">
        <f>#REF!</f>
        <v>#REF!</v>
      </c>
      <c r="EWK1" t="e">
        <f>#REF!</f>
        <v>#REF!</v>
      </c>
      <c r="EWL1" t="e">
        <f>#REF!</f>
        <v>#REF!</v>
      </c>
      <c r="EWM1" t="e">
        <f>#REF!</f>
        <v>#REF!</v>
      </c>
      <c r="EWN1" t="e">
        <f>#REF!</f>
        <v>#REF!</v>
      </c>
      <c r="EWO1" t="e">
        <f>#REF!</f>
        <v>#REF!</v>
      </c>
      <c r="EWP1" t="e">
        <f>#REF!</f>
        <v>#REF!</v>
      </c>
      <c r="EWQ1" t="e">
        <f>#REF!</f>
        <v>#REF!</v>
      </c>
      <c r="EWR1" t="e">
        <f>#REF!</f>
        <v>#REF!</v>
      </c>
      <c r="EWS1" t="e">
        <f>#REF!</f>
        <v>#REF!</v>
      </c>
      <c r="EWT1" t="e">
        <f>#REF!</f>
        <v>#REF!</v>
      </c>
      <c r="EWU1" t="e">
        <f>#REF!</f>
        <v>#REF!</v>
      </c>
      <c r="EWV1" t="e">
        <f>#REF!</f>
        <v>#REF!</v>
      </c>
      <c r="EWW1" t="e">
        <f>#REF!</f>
        <v>#REF!</v>
      </c>
      <c r="EWX1" t="e">
        <f>#REF!</f>
        <v>#REF!</v>
      </c>
      <c r="EWY1" t="e">
        <f>#REF!</f>
        <v>#REF!</v>
      </c>
      <c r="EWZ1" t="e">
        <f>#REF!</f>
        <v>#REF!</v>
      </c>
      <c r="EXA1" t="e">
        <f>#REF!</f>
        <v>#REF!</v>
      </c>
      <c r="EXB1" t="e">
        <f>#REF!</f>
        <v>#REF!</v>
      </c>
      <c r="EXC1" t="e">
        <f>#REF!</f>
        <v>#REF!</v>
      </c>
      <c r="EXD1" t="e">
        <f>#REF!</f>
        <v>#REF!</v>
      </c>
      <c r="EXE1" t="e">
        <f>#REF!</f>
        <v>#REF!</v>
      </c>
      <c r="EXF1" t="e">
        <f>#REF!</f>
        <v>#REF!</v>
      </c>
      <c r="EXG1" t="e">
        <f>#REF!</f>
        <v>#REF!</v>
      </c>
      <c r="EXH1" t="e">
        <f>#REF!</f>
        <v>#REF!</v>
      </c>
      <c r="EXI1" t="e">
        <f>#REF!</f>
        <v>#REF!</v>
      </c>
      <c r="EXJ1" t="e">
        <f>#REF!</f>
        <v>#REF!</v>
      </c>
      <c r="EXK1" t="e">
        <f>#REF!</f>
        <v>#REF!</v>
      </c>
      <c r="EXL1" t="e">
        <f>#REF!</f>
        <v>#REF!</v>
      </c>
      <c r="EXM1" t="e">
        <f>#REF!</f>
        <v>#REF!</v>
      </c>
      <c r="EXN1" t="e">
        <f>#REF!</f>
        <v>#REF!</v>
      </c>
      <c r="EXO1" t="e">
        <f>#REF!</f>
        <v>#REF!</v>
      </c>
      <c r="EXP1" t="e">
        <f>#REF!</f>
        <v>#REF!</v>
      </c>
      <c r="EXQ1" t="e">
        <f>#REF!</f>
        <v>#REF!</v>
      </c>
      <c r="EXR1" t="e">
        <f>#REF!</f>
        <v>#REF!</v>
      </c>
      <c r="EXS1" t="e">
        <f>#REF!</f>
        <v>#REF!</v>
      </c>
      <c r="EXT1" t="e">
        <f>#REF!</f>
        <v>#REF!</v>
      </c>
      <c r="EXU1" t="e">
        <f>#REF!</f>
        <v>#REF!</v>
      </c>
      <c r="EXV1" t="e">
        <f>#REF!</f>
        <v>#REF!</v>
      </c>
      <c r="EXW1" t="e">
        <f>#REF!</f>
        <v>#REF!</v>
      </c>
      <c r="EXX1" t="e">
        <f>#REF!</f>
        <v>#REF!</v>
      </c>
      <c r="EXY1" t="e">
        <f>#REF!</f>
        <v>#REF!</v>
      </c>
      <c r="EXZ1" t="e">
        <f>#REF!</f>
        <v>#REF!</v>
      </c>
      <c r="EYA1" t="e">
        <f>#REF!</f>
        <v>#REF!</v>
      </c>
      <c r="EYB1" t="e">
        <f>#REF!</f>
        <v>#REF!</v>
      </c>
      <c r="EYC1" t="e">
        <f>#REF!</f>
        <v>#REF!</v>
      </c>
      <c r="EYD1" t="e">
        <f>#REF!</f>
        <v>#REF!</v>
      </c>
      <c r="EYE1" t="e">
        <f>#REF!</f>
        <v>#REF!</v>
      </c>
      <c r="EYF1" t="e">
        <f>#REF!</f>
        <v>#REF!</v>
      </c>
      <c r="EYG1" t="e">
        <f>#REF!</f>
        <v>#REF!</v>
      </c>
      <c r="EYH1" t="e">
        <f>#REF!</f>
        <v>#REF!</v>
      </c>
      <c r="EYI1" t="e">
        <f>#REF!</f>
        <v>#REF!</v>
      </c>
      <c r="EYJ1" t="e">
        <f>#REF!</f>
        <v>#REF!</v>
      </c>
      <c r="EYK1" t="e">
        <f>#REF!</f>
        <v>#REF!</v>
      </c>
      <c r="EYL1" t="e">
        <f>#REF!</f>
        <v>#REF!</v>
      </c>
      <c r="EYM1" t="e">
        <f>#REF!</f>
        <v>#REF!</v>
      </c>
      <c r="EYN1" t="e">
        <f>#REF!</f>
        <v>#REF!</v>
      </c>
      <c r="EYO1" t="e">
        <f>#REF!</f>
        <v>#REF!</v>
      </c>
      <c r="EYP1" t="e">
        <f>#REF!</f>
        <v>#REF!</v>
      </c>
      <c r="EYQ1" t="e">
        <f>#REF!</f>
        <v>#REF!</v>
      </c>
      <c r="EYR1" t="e">
        <f>#REF!</f>
        <v>#REF!</v>
      </c>
      <c r="EYS1" t="e">
        <f>#REF!</f>
        <v>#REF!</v>
      </c>
      <c r="EYT1" t="e">
        <f>#REF!</f>
        <v>#REF!</v>
      </c>
      <c r="EYU1" t="e">
        <f>#REF!</f>
        <v>#REF!</v>
      </c>
      <c r="EYV1" t="e">
        <f>#REF!</f>
        <v>#REF!</v>
      </c>
      <c r="EYW1" t="e">
        <f>#REF!</f>
        <v>#REF!</v>
      </c>
      <c r="EYX1" t="e">
        <f>#REF!</f>
        <v>#REF!</v>
      </c>
      <c r="EYY1" t="e">
        <f>#REF!</f>
        <v>#REF!</v>
      </c>
      <c r="EYZ1" t="e">
        <f>#REF!</f>
        <v>#REF!</v>
      </c>
      <c r="EZA1" t="e">
        <f>#REF!</f>
        <v>#REF!</v>
      </c>
      <c r="EZB1" t="e">
        <f>#REF!</f>
        <v>#REF!</v>
      </c>
      <c r="EZC1" t="e">
        <f>#REF!</f>
        <v>#REF!</v>
      </c>
      <c r="EZD1" t="e">
        <f>#REF!</f>
        <v>#REF!</v>
      </c>
      <c r="EZE1" t="e">
        <f>#REF!</f>
        <v>#REF!</v>
      </c>
      <c r="EZF1" t="e">
        <f>#REF!</f>
        <v>#REF!</v>
      </c>
      <c r="EZG1" t="e">
        <f>#REF!</f>
        <v>#REF!</v>
      </c>
      <c r="EZH1" t="e">
        <f>#REF!</f>
        <v>#REF!</v>
      </c>
      <c r="EZI1" t="e">
        <f>#REF!</f>
        <v>#REF!</v>
      </c>
      <c r="EZJ1" t="e">
        <f>#REF!</f>
        <v>#REF!</v>
      </c>
      <c r="EZK1" t="e">
        <f>#REF!</f>
        <v>#REF!</v>
      </c>
      <c r="EZL1" t="e">
        <f>#REF!</f>
        <v>#REF!</v>
      </c>
      <c r="EZM1" t="e">
        <f>#REF!</f>
        <v>#REF!</v>
      </c>
      <c r="EZN1" t="e">
        <f>#REF!</f>
        <v>#REF!</v>
      </c>
      <c r="EZO1" t="e">
        <f>#REF!</f>
        <v>#REF!</v>
      </c>
      <c r="EZP1" t="e">
        <f>#REF!</f>
        <v>#REF!</v>
      </c>
      <c r="EZQ1" t="e">
        <f>#REF!</f>
        <v>#REF!</v>
      </c>
      <c r="EZR1" t="e">
        <f>#REF!</f>
        <v>#REF!</v>
      </c>
      <c r="EZS1" t="e">
        <f>#REF!</f>
        <v>#REF!</v>
      </c>
      <c r="EZT1" t="e">
        <f>#REF!</f>
        <v>#REF!</v>
      </c>
      <c r="EZU1" t="e">
        <f>#REF!</f>
        <v>#REF!</v>
      </c>
      <c r="EZV1" t="e">
        <f>#REF!</f>
        <v>#REF!</v>
      </c>
      <c r="EZW1" t="e">
        <f>#REF!</f>
        <v>#REF!</v>
      </c>
      <c r="EZX1" t="e">
        <f>#REF!</f>
        <v>#REF!</v>
      </c>
      <c r="EZY1" t="e">
        <f>#REF!</f>
        <v>#REF!</v>
      </c>
      <c r="EZZ1" t="e">
        <f>#REF!</f>
        <v>#REF!</v>
      </c>
      <c r="FAA1" t="e">
        <f>#REF!</f>
        <v>#REF!</v>
      </c>
      <c r="FAB1" t="e">
        <f>#REF!</f>
        <v>#REF!</v>
      </c>
      <c r="FAC1" t="e">
        <f>#REF!</f>
        <v>#REF!</v>
      </c>
      <c r="FAD1" t="e">
        <f>#REF!</f>
        <v>#REF!</v>
      </c>
      <c r="FAE1" t="e">
        <f>#REF!</f>
        <v>#REF!</v>
      </c>
      <c r="FAF1" t="e">
        <f>#REF!</f>
        <v>#REF!</v>
      </c>
      <c r="FAG1" t="e">
        <f>#REF!</f>
        <v>#REF!</v>
      </c>
      <c r="FAH1" t="e">
        <f>#REF!</f>
        <v>#REF!</v>
      </c>
      <c r="FAI1" t="e">
        <f>#REF!</f>
        <v>#REF!</v>
      </c>
      <c r="FAJ1" t="e">
        <f>#REF!</f>
        <v>#REF!</v>
      </c>
      <c r="FAK1" t="e">
        <f>#REF!</f>
        <v>#REF!</v>
      </c>
      <c r="FAL1" t="e">
        <f>#REF!</f>
        <v>#REF!</v>
      </c>
      <c r="FAM1" t="e">
        <f>#REF!</f>
        <v>#REF!</v>
      </c>
      <c r="FAN1" t="e">
        <f>#REF!</f>
        <v>#REF!</v>
      </c>
      <c r="FAO1" t="e">
        <f>#REF!</f>
        <v>#REF!</v>
      </c>
      <c r="FAP1" t="e">
        <f>#REF!</f>
        <v>#REF!</v>
      </c>
      <c r="FAQ1" t="e">
        <f>#REF!</f>
        <v>#REF!</v>
      </c>
      <c r="FAR1" t="e">
        <f>#REF!</f>
        <v>#REF!</v>
      </c>
      <c r="FAS1" t="e">
        <f>#REF!</f>
        <v>#REF!</v>
      </c>
      <c r="FAT1" t="e">
        <f>#REF!</f>
        <v>#REF!</v>
      </c>
      <c r="FAU1" t="e">
        <f>#REF!</f>
        <v>#REF!</v>
      </c>
      <c r="FAV1" t="e">
        <f>#REF!</f>
        <v>#REF!</v>
      </c>
      <c r="FAW1" t="e">
        <f>#REF!</f>
        <v>#REF!</v>
      </c>
      <c r="FAX1" t="e">
        <f>#REF!</f>
        <v>#REF!</v>
      </c>
      <c r="FAY1" t="e">
        <f>#REF!</f>
        <v>#REF!</v>
      </c>
      <c r="FAZ1" t="e">
        <f>#REF!</f>
        <v>#REF!</v>
      </c>
      <c r="FBA1" t="e">
        <f>#REF!</f>
        <v>#REF!</v>
      </c>
      <c r="FBB1" t="e">
        <f>#REF!</f>
        <v>#REF!</v>
      </c>
      <c r="FBC1" t="e">
        <f>#REF!</f>
        <v>#REF!</v>
      </c>
      <c r="FBD1" t="e">
        <f>#REF!</f>
        <v>#REF!</v>
      </c>
      <c r="FBE1" t="e">
        <f>#REF!</f>
        <v>#REF!</v>
      </c>
      <c r="FBF1" t="e">
        <f>#REF!</f>
        <v>#REF!</v>
      </c>
      <c r="FBG1" t="e">
        <f>#REF!</f>
        <v>#REF!</v>
      </c>
      <c r="FBH1" t="e">
        <f>#REF!</f>
        <v>#REF!</v>
      </c>
      <c r="FBI1" t="e">
        <f>#REF!</f>
        <v>#REF!</v>
      </c>
      <c r="FBJ1" t="e">
        <f>#REF!</f>
        <v>#REF!</v>
      </c>
      <c r="FBK1" t="e">
        <f>#REF!</f>
        <v>#REF!</v>
      </c>
      <c r="FBL1" t="e">
        <f>#REF!</f>
        <v>#REF!</v>
      </c>
      <c r="FBM1" t="e">
        <f>#REF!</f>
        <v>#REF!</v>
      </c>
      <c r="FBN1" t="e">
        <f>#REF!</f>
        <v>#REF!</v>
      </c>
      <c r="FBO1" t="e">
        <f>#REF!</f>
        <v>#REF!</v>
      </c>
      <c r="FBP1" t="e">
        <f>#REF!</f>
        <v>#REF!</v>
      </c>
      <c r="FBQ1" t="e">
        <f>#REF!</f>
        <v>#REF!</v>
      </c>
      <c r="FBR1" t="e">
        <f>#REF!</f>
        <v>#REF!</v>
      </c>
      <c r="FBS1" t="e">
        <f>#REF!</f>
        <v>#REF!</v>
      </c>
      <c r="FBT1" t="e">
        <f>#REF!</f>
        <v>#REF!</v>
      </c>
      <c r="FBU1" t="e">
        <f>#REF!</f>
        <v>#REF!</v>
      </c>
      <c r="FBV1" t="e">
        <f>#REF!</f>
        <v>#REF!</v>
      </c>
      <c r="FBW1" t="e">
        <f>#REF!</f>
        <v>#REF!</v>
      </c>
      <c r="FBX1" t="e">
        <f>#REF!</f>
        <v>#REF!</v>
      </c>
      <c r="FBY1" t="e">
        <f>#REF!</f>
        <v>#REF!</v>
      </c>
      <c r="FBZ1" t="e">
        <f>#REF!</f>
        <v>#REF!</v>
      </c>
      <c r="FCA1" t="e">
        <f>#REF!</f>
        <v>#REF!</v>
      </c>
      <c r="FCB1" t="e">
        <f>#REF!</f>
        <v>#REF!</v>
      </c>
      <c r="FCC1" t="e">
        <f>#REF!</f>
        <v>#REF!</v>
      </c>
      <c r="FCD1" t="e">
        <f>#REF!</f>
        <v>#REF!</v>
      </c>
      <c r="FCE1" t="e">
        <f>#REF!</f>
        <v>#REF!</v>
      </c>
      <c r="FCF1" t="e">
        <f>#REF!</f>
        <v>#REF!</v>
      </c>
      <c r="FCG1" t="e">
        <f>#REF!</f>
        <v>#REF!</v>
      </c>
      <c r="FCH1" t="e">
        <f>#REF!</f>
        <v>#REF!</v>
      </c>
      <c r="FCI1" t="e">
        <f>#REF!</f>
        <v>#REF!</v>
      </c>
      <c r="FCJ1" t="e">
        <f>#REF!</f>
        <v>#REF!</v>
      </c>
      <c r="FCK1" t="e">
        <f>#REF!</f>
        <v>#REF!</v>
      </c>
      <c r="FCL1" t="e">
        <f>#REF!</f>
        <v>#REF!</v>
      </c>
      <c r="FCM1" t="e">
        <f>#REF!</f>
        <v>#REF!</v>
      </c>
      <c r="FCN1" t="e">
        <f>#REF!</f>
        <v>#REF!</v>
      </c>
      <c r="FCO1" t="e">
        <f>#REF!</f>
        <v>#REF!</v>
      </c>
      <c r="FCP1" t="e">
        <f>#REF!</f>
        <v>#REF!</v>
      </c>
      <c r="FCQ1" t="e">
        <f>#REF!</f>
        <v>#REF!</v>
      </c>
      <c r="FCR1" t="e">
        <f>#REF!</f>
        <v>#REF!</v>
      </c>
      <c r="FCS1" t="e">
        <f>#REF!</f>
        <v>#REF!</v>
      </c>
      <c r="FCT1" t="e">
        <f>#REF!</f>
        <v>#REF!</v>
      </c>
      <c r="FCU1" t="e">
        <f>#REF!</f>
        <v>#REF!</v>
      </c>
      <c r="FCV1" t="e">
        <f>#REF!</f>
        <v>#REF!</v>
      </c>
      <c r="FCW1" t="e">
        <f>#REF!</f>
        <v>#REF!</v>
      </c>
      <c r="FCX1" t="e">
        <f>#REF!</f>
        <v>#REF!</v>
      </c>
      <c r="FCY1" t="e">
        <f>#REF!</f>
        <v>#REF!</v>
      </c>
      <c r="FCZ1" t="e">
        <f>#REF!</f>
        <v>#REF!</v>
      </c>
      <c r="FDA1" t="e">
        <f>#REF!</f>
        <v>#REF!</v>
      </c>
      <c r="FDB1" t="e">
        <f>#REF!</f>
        <v>#REF!</v>
      </c>
      <c r="FDC1" t="e">
        <f>#REF!</f>
        <v>#REF!</v>
      </c>
      <c r="FDD1" t="e">
        <f>#REF!</f>
        <v>#REF!</v>
      </c>
      <c r="FDE1" t="e">
        <f>#REF!</f>
        <v>#REF!</v>
      </c>
      <c r="FDF1" t="e">
        <f>#REF!</f>
        <v>#REF!</v>
      </c>
      <c r="FDG1" t="e">
        <f>#REF!</f>
        <v>#REF!</v>
      </c>
      <c r="FDH1" t="e">
        <f>#REF!</f>
        <v>#REF!</v>
      </c>
      <c r="FDI1" t="e">
        <f>#REF!</f>
        <v>#REF!</v>
      </c>
      <c r="FDJ1" t="e">
        <f>#REF!</f>
        <v>#REF!</v>
      </c>
      <c r="FDK1" t="e">
        <f>#REF!</f>
        <v>#REF!</v>
      </c>
      <c r="FDL1" t="e">
        <f>#REF!</f>
        <v>#REF!</v>
      </c>
      <c r="FDM1" t="e">
        <f>#REF!</f>
        <v>#REF!</v>
      </c>
      <c r="FDN1" t="e">
        <f>#REF!</f>
        <v>#REF!</v>
      </c>
      <c r="FDO1" t="e">
        <f>#REF!</f>
        <v>#REF!</v>
      </c>
      <c r="FDP1" t="e">
        <f>#REF!</f>
        <v>#REF!</v>
      </c>
      <c r="FDQ1" t="e">
        <f>#REF!</f>
        <v>#REF!</v>
      </c>
      <c r="FDR1" t="e">
        <f>#REF!</f>
        <v>#REF!</v>
      </c>
      <c r="FDS1" t="e">
        <f>#REF!</f>
        <v>#REF!</v>
      </c>
      <c r="FDT1" t="e">
        <f>#REF!</f>
        <v>#REF!</v>
      </c>
      <c r="FDU1" t="e">
        <f>#REF!</f>
        <v>#REF!</v>
      </c>
      <c r="FDV1" t="e">
        <f>#REF!</f>
        <v>#REF!</v>
      </c>
      <c r="FDW1" t="e">
        <f>#REF!</f>
        <v>#REF!</v>
      </c>
      <c r="FDX1" t="e">
        <f>#REF!</f>
        <v>#REF!</v>
      </c>
      <c r="FDY1" t="e">
        <f>#REF!</f>
        <v>#REF!</v>
      </c>
      <c r="FDZ1" t="e">
        <f>#REF!</f>
        <v>#REF!</v>
      </c>
      <c r="FEA1" t="e">
        <f>#REF!</f>
        <v>#REF!</v>
      </c>
      <c r="FEB1" t="e">
        <f>#REF!</f>
        <v>#REF!</v>
      </c>
      <c r="FEC1" t="e">
        <f>#REF!</f>
        <v>#REF!</v>
      </c>
      <c r="FED1" t="e">
        <f>#REF!</f>
        <v>#REF!</v>
      </c>
      <c r="FEE1" t="e">
        <f>#REF!</f>
        <v>#REF!</v>
      </c>
      <c r="FEF1" t="e">
        <f>#REF!</f>
        <v>#REF!</v>
      </c>
      <c r="FEG1" t="e">
        <f>#REF!</f>
        <v>#REF!</v>
      </c>
      <c r="FEH1" t="e">
        <f>#REF!</f>
        <v>#REF!</v>
      </c>
      <c r="FEI1" t="e">
        <f>#REF!</f>
        <v>#REF!</v>
      </c>
      <c r="FEJ1" t="e">
        <f>#REF!</f>
        <v>#REF!</v>
      </c>
      <c r="FEK1" t="e">
        <f>#REF!</f>
        <v>#REF!</v>
      </c>
      <c r="FEL1" t="e">
        <f>#REF!</f>
        <v>#REF!</v>
      </c>
      <c r="FEM1" t="e">
        <f>#REF!</f>
        <v>#REF!</v>
      </c>
      <c r="FEN1" t="e">
        <f>#REF!</f>
        <v>#REF!</v>
      </c>
      <c r="FEO1" t="e">
        <f>#REF!</f>
        <v>#REF!</v>
      </c>
      <c r="FEP1" t="e">
        <f>#REF!</f>
        <v>#REF!</v>
      </c>
      <c r="FEQ1" t="e">
        <f>#REF!</f>
        <v>#REF!</v>
      </c>
      <c r="FER1" t="e">
        <f>#REF!</f>
        <v>#REF!</v>
      </c>
      <c r="FES1" t="e">
        <f>#REF!</f>
        <v>#REF!</v>
      </c>
      <c r="FET1" t="e">
        <f>#REF!</f>
        <v>#REF!</v>
      </c>
      <c r="FEU1" t="e">
        <f>#REF!</f>
        <v>#REF!</v>
      </c>
      <c r="FEV1" t="e">
        <f>#REF!</f>
        <v>#REF!</v>
      </c>
      <c r="FEW1" t="e">
        <f>#REF!</f>
        <v>#REF!</v>
      </c>
      <c r="FEX1" t="e">
        <f>#REF!</f>
        <v>#REF!</v>
      </c>
      <c r="FEY1" t="e">
        <f>#REF!</f>
        <v>#REF!</v>
      </c>
      <c r="FEZ1" t="e">
        <f>#REF!</f>
        <v>#REF!</v>
      </c>
      <c r="FFA1" t="e">
        <f>#REF!</f>
        <v>#REF!</v>
      </c>
      <c r="FFB1" t="e">
        <f>#REF!</f>
        <v>#REF!</v>
      </c>
      <c r="FFC1" t="e">
        <f>#REF!</f>
        <v>#REF!</v>
      </c>
      <c r="FFD1" t="e">
        <f>#REF!</f>
        <v>#REF!</v>
      </c>
      <c r="FFE1" t="e">
        <f>#REF!</f>
        <v>#REF!</v>
      </c>
      <c r="FFF1" t="e">
        <f>#REF!</f>
        <v>#REF!</v>
      </c>
      <c r="FFG1" t="e">
        <f>#REF!</f>
        <v>#REF!</v>
      </c>
      <c r="FFH1" t="e">
        <f>#REF!</f>
        <v>#REF!</v>
      </c>
      <c r="FFI1" t="e">
        <f>#REF!</f>
        <v>#REF!</v>
      </c>
      <c r="FFJ1" t="e">
        <f>#REF!</f>
        <v>#REF!</v>
      </c>
      <c r="FFK1" t="e">
        <f>#REF!</f>
        <v>#REF!</v>
      </c>
      <c r="FFL1" t="e">
        <f>#REF!</f>
        <v>#REF!</v>
      </c>
      <c r="FFM1" t="e">
        <f>#REF!</f>
        <v>#REF!</v>
      </c>
      <c r="FFN1" t="e">
        <f>#REF!</f>
        <v>#REF!</v>
      </c>
      <c r="FFO1" t="e">
        <f>#REF!</f>
        <v>#REF!</v>
      </c>
      <c r="FFP1" t="e">
        <f>#REF!</f>
        <v>#REF!</v>
      </c>
      <c r="FFQ1" t="e">
        <f>#REF!</f>
        <v>#REF!</v>
      </c>
      <c r="FFR1" t="e">
        <f>#REF!</f>
        <v>#REF!</v>
      </c>
      <c r="FFS1" t="e">
        <f>#REF!</f>
        <v>#REF!</v>
      </c>
      <c r="FFT1" t="e">
        <f>#REF!</f>
        <v>#REF!</v>
      </c>
      <c r="FFU1" t="e">
        <f>#REF!</f>
        <v>#REF!</v>
      </c>
      <c r="FFV1" t="e">
        <f>#REF!</f>
        <v>#REF!</v>
      </c>
      <c r="FFW1" t="e">
        <f>#REF!</f>
        <v>#REF!</v>
      </c>
      <c r="FFX1" t="e">
        <f>#REF!</f>
        <v>#REF!</v>
      </c>
      <c r="FFY1" t="e">
        <f>#REF!</f>
        <v>#REF!</v>
      </c>
      <c r="FFZ1" t="e">
        <f>#REF!</f>
        <v>#REF!</v>
      </c>
      <c r="FGA1" t="e">
        <f>#REF!</f>
        <v>#REF!</v>
      </c>
      <c r="FGB1" t="e">
        <f>#REF!</f>
        <v>#REF!</v>
      </c>
      <c r="FGC1" t="e">
        <f>#REF!</f>
        <v>#REF!</v>
      </c>
      <c r="FGD1" t="e">
        <f>#REF!</f>
        <v>#REF!</v>
      </c>
      <c r="FGE1" t="e">
        <f>#REF!</f>
        <v>#REF!</v>
      </c>
      <c r="FGF1" t="e">
        <f>#REF!</f>
        <v>#REF!</v>
      </c>
      <c r="FGG1" t="e">
        <f>#REF!</f>
        <v>#REF!</v>
      </c>
      <c r="FGH1" t="e">
        <f>#REF!</f>
        <v>#REF!</v>
      </c>
      <c r="FGI1" t="e">
        <f>#REF!</f>
        <v>#REF!</v>
      </c>
      <c r="FGJ1" t="e">
        <f>#REF!</f>
        <v>#REF!</v>
      </c>
      <c r="FGK1" t="e">
        <f>#REF!</f>
        <v>#REF!</v>
      </c>
      <c r="FGL1" t="e">
        <f>#REF!</f>
        <v>#REF!</v>
      </c>
      <c r="FGM1" t="e">
        <f>#REF!</f>
        <v>#REF!</v>
      </c>
      <c r="FGN1" t="e">
        <f>#REF!</f>
        <v>#REF!</v>
      </c>
      <c r="FGO1" t="e">
        <f>#REF!</f>
        <v>#REF!</v>
      </c>
      <c r="FGP1" t="e">
        <f>#REF!</f>
        <v>#REF!</v>
      </c>
      <c r="FGQ1" t="e">
        <f>#REF!</f>
        <v>#REF!</v>
      </c>
      <c r="FGR1" t="e">
        <f>#REF!</f>
        <v>#REF!</v>
      </c>
      <c r="FGS1" t="e">
        <f>#REF!</f>
        <v>#REF!</v>
      </c>
      <c r="FGT1" t="e">
        <f>#REF!</f>
        <v>#REF!</v>
      </c>
      <c r="FGU1" t="e">
        <f>#REF!</f>
        <v>#REF!</v>
      </c>
      <c r="FGV1" t="e">
        <f>#REF!</f>
        <v>#REF!</v>
      </c>
      <c r="FGW1" t="e">
        <f>#REF!</f>
        <v>#REF!</v>
      </c>
      <c r="FGX1" t="e">
        <f>#REF!</f>
        <v>#REF!</v>
      </c>
      <c r="FGY1" t="e">
        <f>#REF!</f>
        <v>#REF!</v>
      </c>
      <c r="FGZ1" t="e">
        <f>#REF!</f>
        <v>#REF!</v>
      </c>
      <c r="FHA1" t="e">
        <f>#REF!</f>
        <v>#REF!</v>
      </c>
      <c r="FHB1" t="e">
        <f>#REF!</f>
        <v>#REF!</v>
      </c>
      <c r="FHC1" t="e">
        <f>#REF!</f>
        <v>#REF!</v>
      </c>
      <c r="FHD1" t="e">
        <f>#REF!</f>
        <v>#REF!</v>
      </c>
      <c r="FHE1" t="e">
        <f>#REF!</f>
        <v>#REF!</v>
      </c>
      <c r="FHF1" t="e">
        <f>#REF!</f>
        <v>#REF!</v>
      </c>
      <c r="FHG1" t="e">
        <f>#REF!</f>
        <v>#REF!</v>
      </c>
      <c r="FHH1" t="e">
        <f>#REF!</f>
        <v>#REF!</v>
      </c>
      <c r="FHI1" t="e">
        <f>#REF!</f>
        <v>#REF!</v>
      </c>
      <c r="FHJ1" t="e">
        <f>#REF!</f>
        <v>#REF!</v>
      </c>
      <c r="FHK1" t="e">
        <f>#REF!</f>
        <v>#REF!</v>
      </c>
      <c r="FHL1" t="e">
        <f>#REF!</f>
        <v>#REF!</v>
      </c>
      <c r="FHM1" t="e">
        <f>#REF!</f>
        <v>#REF!</v>
      </c>
      <c r="FHN1" t="e">
        <f>#REF!</f>
        <v>#REF!</v>
      </c>
      <c r="FHO1" t="e">
        <f>#REF!</f>
        <v>#REF!</v>
      </c>
      <c r="FHP1" t="e">
        <f>#REF!</f>
        <v>#REF!</v>
      </c>
      <c r="FHQ1" t="e">
        <f>#REF!</f>
        <v>#REF!</v>
      </c>
      <c r="FHR1" t="e">
        <f>#REF!</f>
        <v>#REF!</v>
      </c>
      <c r="FHS1" t="e">
        <f>#REF!</f>
        <v>#REF!</v>
      </c>
      <c r="FHT1" t="e">
        <f>#REF!</f>
        <v>#REF!</v>
      </c>
      <c r="FHU1" t="e">
        <f>#REF!</f>
        <v>#REF!</v>
      </c>
      <c r="FHV1" t="e">
        <f>#REF!</f>
        <v>#REF!</v>
      </c>
      <c r="FHW1" t="e">
        <f>#REF!</f>
        <v>#REF!</v>
      </c>
      <c r="FHX1" t="e">
        <f>#REF!</f>
        <v>#REF!</v>
      </c>
      <c r="FHY1" t="e">
        <f>#REF!</f>
        <v>#REF!</v>
      </c>
      <c r="FHZ1" t="e">
        <f>#REF!</f>
        <v>#REF!</v>
      </c>
      <c r="FIA1" t="e">
        <f>#REF!</f>
        <v>#REF!</v>
      </c>
      <c r="FIB1" t="e">
        <f>#REF!</f>
        <v>#REF!</v>
      </c>
      <c r="FIC1" t="e">
        <f>#REF!</f>
        <v>#REF!</v>
      </c>
      <c r="FID1" t="e">
        <f>#REF!</f>
        <v>#REF!</v>
      </c>
      <c r="FIE1" t="e">
        <f>#REF!</f>
        <v>#REF!</v>
      </c>
      <c r="FIF1" t="e">
        <f>#REF!</f>
        <v>#REF!</v>
      </c>
      <c r="FIG1" t="e">
        <f>#REF!</f>
        <v>#REF!</v>
      </c>
      <c r="FIH1" t="e">
        <f>#REF!</f>
        <v>#REF!</v>
      </c>
      <c r="FII1" t="e">
        <f>#REF!</f>
        <v>#REF!</v>
      </c>
      <c r="FIJ1" t="e">
        <f>#REF!</f>
        <v>#REF!</v>
      </c>
      <c r="FIK1" t="e">
        <f>#REF!</f>
        <v>#REF!</v>
      </c>
      <c r="FIL1" t="e">
        <f>#REF!</f>
        <v>#REF!</v>
      </c>
      <c r="FIM1" t="e">
        <f>#REF!</f>
        <v>#REF!</v>
      </c>
      <c r="FIN1" t="e">
        <f>#REF!</f>
        <v>#REF!</v>
      </c>
      <c r="FIO1" t="e">
        <f>#REF!</f>
        <v>#REF!</v>
      </c>
      <c r="FIP1" t="e">
        <f>#REF!</f>
        <v>#REF!</v>
      </c>
      <c r="FIQ1" t="e">
        <f>#REF!</f>
        <v>#REF!</v>
      </c>
      <c r="FIR1" t="e">
        <f>#REF!</f>
        <v>#REF!</v>
      </c>
      <c r="FIS1" t="e">
        <f>#REF!</f>
        <v>#REF!</v>
      </c>
      <c r="FIT1" t="e">
        <f>#REF!</f>
        <v>#REF!</v>
      </c>
      <c r="FIU1" t="e">
        <f>#REF!</f>
        <v>#REF!</v>
      </c>
      <c r="FIV1" t="e">
        <f>#REF!</f>
        <v>#REF!</v>
      </c>
      <c r="FIW1" t="e">
        <f>#REF!</f>
        <v>#REF!</v>
      </c>
      <c r="FIX1" t="e">
        <f>#REF!</f>
        <v>#REF!</v>
      </c>
      <c r="FIY1" t="e">
        <f>#REF!</f>
        <v>#REF!</v>
      </c>
      <c r="FIZ1" t="e">
        <f>#REF!</f>
        <v>#REF!</v>
      </c>
      <c r="FJA1" t="e">
        <f>#REF!</f>
        <v>#REF!</v>
      </c>
      <c r="FJB1" t="e">
        <f>#REF!</f>
        <v>#REF!</v>
      </c>
      <c r="FJC1" t="e">
        <f>#REF!</f>
        <v>#REF!</v>
      </c>
      <c r="FJD1" t="e">
        <f>#REF!</f>
        <v>#REF!</v>
      </c>
      <c r="FJE1" t="e">
        <f>#REF!</f>
        <v>#REF!</v>
      </c>
      <c r="FJF1" t="e">
        <f>#REF!</f>
        <v>#REF!</v>
      </c>
      <c r="FJG1" t="e">
        <f>#REF!</f>
        <v>#REF!</v>
      </c>
      <c r="FJH1" t="e">
        <f>#REF!</f>
        <v>#REF!</v>
      </c>
      <c r="FJI1" t="e">
        <f>#REF!</f>
        <v>#REF!</v>
      </c>
      <c r="FJJ1" t="e">
        <f>#REF!</f>
        <v>#REF!</v>
      </c>
      <c r="FJK1" t="e">
        <f>#REF!</f>
        <v>#REF!</v>
      </c>
      <c r="FJL1" t="e">
        <f>#REF!</f>
        <v>#REF!</v>
      </c>
      <c r="FJM1" t="e">
        <f>#REF!</f>
        <v>#REF!</v>
      </c>
      <c r="FJN1" t="e">
        <f>#REF!</f>
        <v>#REF!</v>
      </c>
      <c r="FJO1" t="e">
        <f>#REF!</f>
        <v>#REF!</v>
      </c>
      <c r="FJP1" t="e">
        <f>#REF!</f>
        <v>#REF!</v>
      </c>
      <c r="FJQ1" t="e">
        <f>#REF!</f>
        <v>#REF!</v>
      </c>
      <c r="FJR1" t="e">
        <f>#REF!</f>
        <v>#REF!</v>
      </c>
      <c r="FJS1" t="e">
        <f>#REF!</f>
        <v>#REF!</v>
      </c>
      <c r="FJT1" t="e">
        <f>#REF!</f>
        <v>#REF!</v>
      </c>
      <c r="FJU1" t="e">
        <f>#REF!</f>
        <v>#REF!</v>
      </c>
      <c r="FJV1" t="e">
        <f>#REF!</f>
        <v>#REF!</v>
      </c>
      <c r="FJW1" t="e">
        <f>#REF!</f>
        <v>#REF!</v>
      </c>
      <c r="FJX1" t="e">
        <f>#REF!</f>
        <v>#REF!</v>
      </c>
      <c r="FJY1" t="e">
        <f>#REF!</f>
        <v>#REF!</v>
      </c>
      <c r="FJZ1" t="e">
        <f>#REF!</f>
        <v>#REF!</v>
      </c>
      <c r="FKA1" t="e">
        <f>#REF!</f>
        <v>#REF!</v>
      </c>
      <c r="FKB1" t="e">
        <f>#REF!</f>
        <v>#REF!</v>
      </c>
      <c r="FKC1" t="e">
        <f>#REF!</f>
        <v>#REF!</v>
      </c>
      <c r="FKD1" t="e">
        <f>#REF!</f>
        <v>#REF!</v>
      </c>
      <c r="FKE1" t="e">
        <f>#REF!</f>
        <v>#REF!</v>
      </c>
      <c r="FKF1" t="e">
        <f>#REF!</f>
        <v>#REF!</v>
      </c>
      <c r="FKG1" t="e">
        <f>#REF!</f>
        <v>#REF!</v>
      </c>
      <c r="FKH1" t="e">
        <f>#REF!</f>
        <v>#REF!</v>
      </c>
      <c r="FKI1" t="e">
        <f>#REF!</f>
        <v>#REF!</v>
      </c>
      <c r="FKJ1" t="e">
        <f>#REF!</f>
        <v>#REF!</v>
      </c>
      <c r="FKK1" t="e">
        <f>#REF!</f>
        <v>#REF!</v>
      </c>
      <c r="FKL1" t="e">
        <f>#REF!</f>
        <v>#REF!</v>
      </c>
      <c r="FKM1" t="e">
        <f>#REF!</f>
        <v>#REF!</v>
      </c>
      <c r="FKN1" t="e">
        <f>#REF!</f>
        <v>#REF!</v>
      </c>
      <c r="FKO1" t="e">
        <f>#REF!</f>
        <v>#REF!</v>
      </c>
      <c r="FKP1" t="e">
        <f>#REF!</f>
        <v>#REF!</v>
      </c>
      <c r="FKQ1" t="e">
        <f>#REF!</f>
        <v>#REF!</v>
      </c>
      <c r="FKR1" t="e">
        <f>#REF!</f>
        <v>#REF!</v>
      </c>
      <c r="FKS1" t="e">
        <f>#REF!</f>
        <v>#REF!</v>
      </c>
      <c r="FKT1" t="e">
        <f>#REF!</f>
        <v>#REF!</v>
      </c>
      <c r="FKU1" t="e">
        <f>#REF!</f>
        <v>#REF!</v>
      </c>
      <c r="FKV1" t="e">
        <f>#REF!</f>
        <v>#REF!</v>
      </c>
      <c r="FKW1" t="e">
        <f>#REF!</f>
        <v>#REF!</v>
      </c>
      <c r="FKX1" t="e">
        <f>#REF!</f>
        <v>#REF!</v>
      </c>
      <c r="FKY1" t="e">
        <f>#REF!</f>
        <v>#REF!</v>
      </c>
      <c r="FKZ1" t="e">
        <f>#REF!</f>
        <v>#REF!</v>
      </c>
      <c r="FLA1" t="e">
        <f>#REF!</f>
        <v>#REF!</v>
      </c>
      <c r="FLB1" t="e">
        <f>#REF!</f>
        <v>#REF!</v>
      </c>
      <c r="FLC1" t="e">
        <f>#REF!</f>
        <v>#REF!</v>
      </c>
      <c r="FLD1" t="e">
        <f>#REF!</f>
        <v>#REF!</v>
      </c>
      <c r="FLE1" t="e">
        <f>#REF!</f>
        <v>#REF!</v>
      </c>
      <c r="FLF1" t="e">
        <f>#REF!</f>
        <v>#REF!</v>
      </c>
      <c r="FLG1" t="e">
        <f>#REF!</f>
        <v>#REF!</v>
      </c>
      <c r="FLH1" t="e">
        <f>#REF!</f>
        <v>#REF!</v>
      </c>
      <c r="FLI1" t="e">
        <f>#REF!</f>
        <v>#REF!</v>
      </c>
      <c r="FLJ1" t="e">
        <f>#REF!</f>
        <v>#REF!</v>
      </c>
      <c r="FLK1" t="e">
        <f>#REF!</f>
        <v>#REF!</v>
      </c>
      <c r="FLL1" t="e">
        <f>#REF!</f>
        <v>#REF!</v>
      </c>
      <c r="FLM1" t="e">
        <f>#REF!</f>
        <v>#REF!</v>
      </c>
      <c r="FLN1" t="e">
        <f>#REF!</f>
        <v>#REF!</v>
      </c>
      <c r="FLO1" t="e">
        <f>#REF!</f>
        <v>#REF!</v>
      </c>
      <c r="FLP1" t="e">
        <f>#REF!</f>
        <v>#REF!</v>
      </c>
      <c r="FLQ1" t="e">
        <f>#REF!</f>
        <v>#REF!</v>
      </c>
      <c r="FLR1" t="e">
        <f>#REF!</f>
        <v>#REF!</v>
      </c>
      <c r="FLS1" t="e">
        <f>#REF!</f>
        <v>#REF!</v>
      </c>
      <c r="FLT1" t="e">
        <f>#REF!</f>
        <v>#REF!</v>
      </c>
      <c r="FLU1" t="e">
        <f>#REF!</f>
        <v>#REF!</v>
      </c>
      <c r="FLV1" t="e">
        <f>#REF!</f>
        <v>#REF!</v>
      </c>
      <c r="FLW1" t="e">
        <f>#REF!</f>
        <v>#REF!</v>
      </c>
      <c r="FLX1" t="e">
        <f>#REF!</f>
        <v>#REF!</v>
      </c>
      <c r="FLY1" t="e">
        <f>#REF!</f>
        <v>#REF!</v>
      </c>
      <c r="FLZ1" t="e">
        <f>#REF!</f>
        <v>#REF!</v>
      </c>
      <c r="FMA1" t="e">
        <f>#REF!</f>
        <v>#REF!</v>
      </c>
      <c r="FMB1" t="e">
        <f>#REF!</f>
        <v>#REF!</v>
      </c>
      <c r="FMC1" t="e">
        <f>#REF!</f>
        <v>#REF!</v>
      </c>
      <c r="FMD1" t="e">
        <f>#REF!</f>
        <v>#REF!</v>
      </c>
      <c r="FME1" t="e">
        <f>#REF!</f>
        <v>#REF!</v>
      </c>
      <c r="FMF1" t="e">
        <f>#REF!</f>
        <v>#REF!</v>
      </c>
      <c r="FMG1" t="e">
        <f>#REF!</f>
        <v>#REF!</v>
      </c>
      <c r="FMH1" t="e">
        <f>#REF!</f>
        <v>#REF!</v>
      </c>
      <c r="FMI1" t="e">
        <f>#REF!</f>
        <v>#REF!</v>
      </c>
      <c r="FMJ1" t="e">
        <f>#REF!</f>
        <v>#REF!</v>
      </c>
      <c r="FMK1" t="e">
        <f>#REF!</f>
        <v>#REF!</v>
      </c>
      <c r="FML1" t="e">
        <f>#REF!</f>
        <v>#REF!</v>
      </c>
      <c r="FMM1" t="e">
        <f>#REF!</f>
        <v>#REF!</v>
      </c>
      <c r="FMN1" t="e">
        <f>#REF!</f>
        <v>#REF!</v>
      </c>
      <c r="FMO1" t="e">
        <f>#REF!</f>
        <v>#REF!</v>
      </c>
      <c r="FMP1" t="e">
        <f>#REF!</f>
        <v>#REF!</v>
      </c>
      <c r="FMQ1" t="e">
        <f>#REF!</f>
        <v>#REF!</v>
      </c>
      <c r="FMR1" t="e">
        <f>#REF!</f>
        <v>#REF!</v>
      </c>
      <c r="FMS1" t="e">
        <f>#REF!</f>
        <v>#REF!</v>
      </c>
      <c r="FMT1" t="e">
        <f>#REF!</f>
        <v>#REF!</v>
      </c>
      <c r="FMU1" t="e">
        <f>#REF!</f>
        <v>#REF!</v>
      </c>
      <c r="FMV1" t="e">
        <f>#REF!</f>
        <v>#REF!</v>
      </c>
      <c r="FMW1" t="e">
        <f>#REF!</f>
        <v>#REF!</v>
      </c>
      <c r="FMX1" t="e">
        <f>#REF!</f>
        <v>#REF!</v>
      </c>
      <c r="FMY1" t="e">
        <f>#REF!</f>
        <v>#REF!</v>
      </c>
      <c r="FMZ1" t="e">
        <f>#REF!</f>
        <v>#REF!</v>
      </c>
      <c r="FNA1" t="e">
        <f>#REF!</f>
        <v>#REF!</v>
      </c>
      <c r="FNB1" t="e">
        <f>#REF!</f>
        <v>#REF!</v>
      </c>
      <c r="FNC1" t="e">
        <f>#REF!</f>
        <v>#REF!</v>
      </c>
      <c r="FND1" t="e">
        <f>#REF!</f>
        <v>#REF!</v>
      </c>
      <c r="FNE1" t="e">
        <f>#REF!</f>
        <v>#REF!</v>
      </c>
      <c r="FNF1" t="e">
        <f>#REF!</f>
        <v>#REF!</v>
      </c>
      <c r="FNG1" t="e">
        <f>#REF!</f>
        <v>#REF!</v>
      </c>
      <c r="FNH1" t="e">
        <f>#REF!</f>
        <v>#REF!</v>
      </c>
      <c r="FNI1" t="e">
        <f>#REF!</f>
        <v>#REF!</v>
      </c>
      <c r="FNJ1" t="e">
        <f>#REF!</f>
        <v>#REF!</v>
      </c>
      <c r="FNK1" t="e">
        <f>#REF!</f>
        <v>#REF!</v>
      </c>
      <c r="FNL1" t="e">
        <f>#REF!</f>
        <v>#REF!</v>
      </c>
      <c r="FNM1" t="e">
        <f>#REF!</f>
        <v>#REF!</v>
      </c>
      <c r="FNN1" t="e">
        <f>#REF!</f>
        <v>#REF!</v>
      </c>
      <c r="FNO1" t="e">
        <f>#REF!</f>
        <v>#REF!</v>
      </c>
      <c r="FNP1" t="e">
        <f>#REF!</f>
        <v>#REF!</v>
      </c>
      <c r="FNQ1" t="e">
        <f>#REF!</f>
        <v>#REF!</v>
      </c>
      <c r="FNR1" t="e">
        <f>#REF!</f>
        <v>#REF!</v>
      </c>
      <c r="FNS1" t="e">
        <f>#REF!</f>
        <v>#REF!</v>
      </c>
      <c r="FNT1" t="e">
        <f>#REF!</f>
        <v>#REF!</v>
      </c>
      <c r="FNU1" t="e">
        <f>#REF!</f>
        <v>#REF!</v>
      </c>
      <c r="FNV1" t="e">
        <f>#REF!</f>
        <v>#REF!</v>
      </c>
      <c r="FNW1" t="e">
        <f>#REF!</f>
        <v>#REF!</v>
      </c>
      <c r="FNX1" t="e">
        <f>#REF!</f>
        <v>#REF!</v>
      </c>
      <c r="FNY1" t="e">
        <f>#REF!</f>
        <v>#REF!</v>
      </c>
      <c r="FNZ1" t="e">
        <f>#REF!</f>
        <v>#REF!</v>
      </c>
      <c r="FOA1" t="e">
        <f>#REF!</f>
        <v>#REF!</v>
      </c>
      <c r="FOB1" t="e">
        <f>#REF!</f>
        <v>#REF!</v>
      </c>
      <c r="FOC1" t="e">
        <f>#REF!</f>
        <v>#REF!</v>
      </c>
      <c r="FOD1" t="e">
        <f>#REF!</f>
        <v>#REF!</v>
      </c>
      <c r="FOE1" t="e">
        <f>#REF!</f>
        <v>#REF!</v>
      </c>
      <c r="FOF1" t="e">
        <f>#REF!</f>
        <v>#REF!</v>
      </c>
      <c r="FOG1" t="e">
        <f>#REF!</f>
        <v>#REF!</v>
      </c>
      <c r="FOH1" t="e">
        <f>#REF!</f>
        <v>#REF!</v>
      </c>
      <c r="FOI1" t="e">
        <f>#REF!</f>
        <v>#REF!</v>
      </c>
      <c r="FOJ1" t="e">
        <f>#REF!</f>
        <v>#REF!</v>
      </c>
      <c r="FOK1" t="e">
        <f>#REF!</f>
        <v>#REF!</v>
      </c>
      <c r="FOL1" t="e">
        <f>#REF!</f>
        <v>#REF!</v>
      </c>
      <c r="FOM1" t="e">
        <f>#REF!</f>
        <v>#REF!</v>
      </c>
      <c r="FON1" t="e">
        <f>#REF!</f>
        <v>#REF!</v>
      </c>
      <c r="FOO1" t="e">
        <f>#REF!</f>
        <v>#REF!</v>
      </c>
      <c r="FOP1" t="e">
        <f>#REF!</f>
        <v>#REF!</v>
      </c>
      <c r="FOQ1" t="e">
        <f>#REF!</f>
        <v>#REF!</v>
      </c>
      <c r="FOR1" t="e">
        <f>#REF!</f>
        <v>#REF!</v>
      </c>
      <c r="FOS1" t="e">
        <f>#REF!</f>
        <v>#REF!</v>
      </c>
      <c r="FOT1" t="e">
        <f>#REF!</f>
        <v>#REF!</v>
      </c>
      <c r="FOU1" t="e">
        <f>#REF!</f>
        <v>#REF!</v>
      </c>
      <c r="FOV1" t="e">
        <f>#REF!</f>
        <v>#REF!</v>
      </c>
      <c r="FOW1" t="e">
        <f>#REF!</f>
        <v>#REF!</v>
      </c>
      <c r="FOX1" t="e">
        <f>#REF!</f>
        <v>#REF!</v>
      </c>
      <c r="FOY1" t="e">
        <f>#REF!</f>
        <v>#REF!</v>
      </c>
      <c r="FOZ1" t="e">
        <f>#REF!</f>
        <v>#REF!</v>
      </c>
      <c r="FPA1" t="e">
        <f>#REF!</f>
        <v>#REF!</v>
      </c>
      <c r="FPB1" t="e">
        <f>#REF!</f>
        <v>#REF!</v>
      </c>
      <c r="FPC1" t="e">
        <f>#REF!</f>
        <v>#REF!</v>
      </c>
      <c r="FPD1" t="e">
        <f>#REF!</f>
        <v>#REF!</v>
      </c>
      <c r="FPE1" t="e">
        <f>#REF!</f>
        <v>#REF!</v>
      </c>
      <c r="FPF1" t="e">
        <f>#REF!</f>
        <v>#REF!</v>
      </c>
      <c r="FPG1" t="e">
        <f>#REF!</f>
        <v>#REF!</v>
      </c>
      <c r="FPH1" t="e">
        <f>#REF!</f>
        <v>#REF!</v>
      </c>
      <c r="FPI1" t="e">
        <f>#REF!</f>
        <v>#REF!</v>
      </c>
      <c r="FPJ1" t="e">
        <f>#REF!</f>
        <v>#REF!</v>
      </c>
      <c r="FPK1" t="e">
        <f>#REF!</f>
        <v>#REF!</v>
      </c>
      <c r="FPL1" t="e">
        <f>#REF!</f>
        <v>#REF!</v>
      </c>
      <c r="FPM1" t="e">
        <f>#REF!</f>
        <v>#REF!</v>
      </c>
      <c r="FPN1" t="e">
        <f>#REF!</f>
        <v>#REF!</v>
      </c>
      <c r="FPO1" t="e">
        <f>#REF!</f>
        <v>#REF!</v>
      </c>
      <c r="FPP1" t="e">
        <f>#REF!</f>
        <v>#REF!</v>
      </c>
      <c r="FPQ1" t="e">
        <f>#REF!</f>
        <v>#REF!</v>
      </c>
      <c r="FPR1" t="e">
        <f>#REF!</f>
        <v>#REF!</v>
      </c>
      <c r="FPS1" t="e">
        <f>#REF!</f>
        <v>#REF!</v>
      </c>
      <c r="FPT1" t="e">
        <f>#REF!</f>
        <v>#REF!</v>
      </c>
      <c r="FPU1" t="e">
        <f>#REF!</f>
        <v>#REF!</v>
      </c>
      <c r="FPV1" t="e">
        <f>#REF!</f>
        <v>#REF!</v>
      </c>
      <c r="FPW1" t="e">
        <f>#REF!</f>
        <v>#REF!</v>
      </c>
      <c r="FPX1" t="e">
        <f>#REF!</f>
        <v>#REF!</v>
      </c>
      <c r="FPY1" t="e">
        <f>#REF!</f>
        <v>#REF!</v>
      </c>
      <c r="FPZ1" t="e">
        <f>#REF!</f>
        <v>#REF!</v>
      </c>
      <c r="FQA1" t="e">
        <f>#REF!</f>
        <v>#REF!</v>
      </c>
      <c r="FQB1" t="e">
        <f>#REF!</f>
        <v>#REF!</v>
      </c>
      <c r="FQC1" t="e">
        <f>#REF!</f>
        <v>#REF!</v>
      </c>
      <c r="FQD1" t="e">
        <f>#REF!</f>
        <v>#REF!</v>
      </c>
      <c r="FQE1" t="e">
        <f>#REF!</f>
        <v>#REF!</v>
      </c>
      <c r="FQF1" t="e">
        <f>#REF!</f>
        <v>#REF!</v>
      </c>
      <c r="FQG1" t="e">
        <f>#REF!</f>
        <v>#REF!</v>
      </c>
      <c r="FQH1" t="e">
        <f>#REF!</f>
        <v>#REF!</v>
      </c>
      <c r="FQI1" t="e">
        <f>#REF!</f>
        <v>#REF!</v>
      </c>
      <c r="FQJ1" t="e">
        <f>#REF!</f>
        <v>#REF!</v>
      </c>
      <c r="FQK1" t="e">
        <f>#REF!</f>
        <v>#REF!</v>
      </c>
      <c r="FQL1" t="e">
        <f>#REF!</f>
        <v>#REF!</v>
      </c>
      <c r="FQM1" t="e">
        <f>#REF!</f>
        <v>#REF!</v>
      </c>
      <c r="FQN1" t="e">
        <f>#REF!</f>
        <v>#REF!</v>
      </c>
      <c r="FQO1" t="e">
        <f>#REF!</f>
        <v>#REF!</v>
      </c>
      <c r="FQP1" t="e">
        <f>#REF!</f>
        <v>#REF!</v>
      </c>
      <c r="FQQ1" t="e">
        <f>#REF!</f>
        <v>#REF!</v>
      </c>
      <c r="FQR1" t="e">
        <f>#REF!</f>
        <v>#REF!</v>
      </c>
      <c r="FQS1" t="e">
        <f>#REF!</f>
        <v>#REF!</v>
      </c>
      <c r="FQT1" t="e">
        <f>#REF!</f>
        <v>#REF!</v>
      </c>
      <c r="FQU1" t="e">
        <f>#REF!</f>
        <v>#REF!</v>
      </c>
      <c r="FQV1" t="e">
        <f>#REF!</f>
        <v>#REF!</v>
      </c>
      <c r="FQW1" t="e">
        <f>#REF!</f>
        <v>#REF!</v>
      </c>
      <c r="FQX1" t="e">
        <f>#REF!</f>
        <v>#REF!</v>
      </c>
      <c r="FQY1" t="e">
        <f>#REF!</f>
        <v>#REF!</v>
      </c>
      <c r="FQZ1" t="e">
        <f>#REF!</f>
        <v>#REF!</v>
      </c>
      <c r="FRA1" t="e">
        <f>#REF!</f>
        <v>#REF!</v>
      </c>
      <c r="FRB1" t="e">
        <f>#REF!</f>
        <v>#REF!</v>
      </c>
      <c r="FRC1" t="e">
        <f>#REF!</f>
        <v>#REF!</v>
      </c>
      <c r="FRD1" t="e">
        <f>#REF!</f>
        <v>#REF!</v>
      </c>
      <c r="FRE1" t="e">
        <f>#REF!</f>
        <v>#REF!</v>
      </c>
      <c r="FRF1" t="e">
        <f>#REF!</f>
        <v>#REF!</v>
      </c>
      <c r="FRG1" t="e">
        <f>#REF!</f>
        <v>#REF!</v>
      </c>
      <c r="FRH1" t="e">
        <f>#REF!</f>
        <v>#REF!</v>
      </c>
      <c r="FRI1" t="e">
        <f>#REF!</f>
        <v>#REF!</v>
      </c>
      <c r="FRJ1" t="e">
        <f>#REF!</f>
        <v>#REF!</v>
      </c>
      <c r="FRK1" t="e">
        <f>#REF!</f>
        <v>#REF!</v>
      </c>
      <c r="FRL1" t="e">
        <f>#REF!</f>
        <v>#REF!</v>
      </c>
      <c r="FRM1" t="e">
        <f>#REF!</f>
        <v>#REF!</v>
      </c>
      <c r="FRN1" t="e">
        <f>#REF!</f>
        <v>#REF!</v>
      </c>
      <c r="FRO1" t="e">
        <f>#REF!</f>
        <v>#REF!</v>
      </c>
      <c r="FRP1" t="e">
        <f>#REF!</f>
        <v>#REF!</v>
      </c>
      <c r="FRQ1" t="e">
        <f>#REF!</f>
        <v>#REF!</v>
      </c>
      <c r="FRR1" t="e">
        <f>#REF!</f>
        <v>#REF!</v>
      </c>
      <c r="FRS1" t="e">
        <f>#REF!</f>
        <v>#REF!</v>
      </c>
      <c r="FRT1" t="e">
        <f>#REF!</f>
        <v>#REF!</v>
      </c>
      <c r="FRU1" t="e">
        <f>#REF!</f>
        <v>#REF!</v>
      </c>
      <c r="FRV1" t="e">
        <f>#REF!</f>
        <v>#REF!</v>
      </c>
      <c r="FRW1" t="e">
        <f>#REF!</f>
        <v>#REF!</v>
      </c>
      <c r="FRX1" t="e">
        <f>#REF!</f>
        <v>#REF!</v>
      </c>
      <c r="FRY1" t="e">
        <f>#REF!</f>
        <v>#REF!</v>
      </c>
      <c r="FRZ1" t="e">
        <f>#REF!</f>
        <v>#REF!</v>
      </c>
      <c r="FSA1" t="e">
        <f>#REF!</f>
        <v>#REF!</v>
      </c>
      <c r="FSB1" t="e">
        <f>#REF!</f>
        <v>#REF!</v>
      </c>
      <c r="FSC1" t="e">
        <f>#REF!</f>
        <v>#REF!</v>
      </c>
      <c r="FSD1" t="e">
        <f>#REF!</f>
        <v>#REF!</v>
      </c>
      <c r="FSE1" t="e">
        <f>#REF!</f>
        <v>#REF!</v>
      </c>
      <c r="FSF1" t="e">
        <f>#REF!</f>
        <v>#REF!</v>
      </c>
      <c r="FSG1" t="e">
        <f>#REF!</f>
        <v>#REF!</v>
      </c>
      <c r="FSH1" t="e">
        <f>#REF!</f>
        <v>#REF!</v>
      </c>
      <c r="FSI1" t="e">
        <f>#REF!</f>
        <v>#REF!</v>
      </c>
      <c r="FSJ1" t="e">
        <f>#REF!</f>
        <v>#REF!</v>
      </c>
      <c r="FSK1" t="e">
        <f>#REF!</f>
        <v>#REF!</v>
      </c>
      <c r="FSL1" t="e">
        <f>#REF!</f>
        <v>#REF!</v>
      </c>
      <c r="FSM1" t="e">
        <f>#REF!</f>
        <v>#REF!</v>
      </c>
      <c r="FSN1" t="e">
        <f>#REF!</f>
        <v>#REF!</v>
      </c>
      <c r="FSO1" t="e">
        <f>#REF!</f>
        <v>#REF!</v>
      </c>
      <c r="FSP1" t="e">
        <f>#REF!</f>
        <v>#REF!</v>
      </c>
      <c r="FSQ1" t="e">
        <f>#REF!</f>
        <v>#REF!</v>
      </c>
      <c r="FSR1" t="e">
        <f>#REF!</f>
        <v>#REF!</v>
      </c>
      <c r="FSS1" t="e">
        <f>#REF!</f>
        <v>#REF!</v>
      </c>
      <c r="FST1" t="e">
        <f>#REF!</f>
        <v>#REF!</v>
      </c>
      <c r="FSU1" t="e">
        <f>#REF!</f>
        <v>#REF!</v>
      </c>
      <c r="FSV1" t="e">
        <f>#REF!</f>
        <v>#REF!</v>
      </c>
      <c r="FSW1" t="e">
        <f>#REF!</f>
        <v>#REF!</v>
      </c>
      <c r="FSX1" t="e">
        <f>#REF!</f>
        <v>#REF!</v>
      </c>
      <c r="FSY1" t="e">
        <f>#REF!</f>
        <v>#REF!</v>
      </c>
      <c r="FSZ1" t="e">
        <f>#REF!</f>
        <v>#REF!</v>
      </c>
      <c r="FTA1" t="e">
        <f>#REF!</f>
        <v>#REF!</v>
      </c>
      <c r="FTB1" t="e">
        <f>#REF!</f>
        <v>#REF!</v>
      </c>
      <c r="FTC1" t="e">
        <f>#REF!</f>
        <v>#REF!</v>
      </c>
      <c r="FTD1" t="e">
        <f>#REF!</f>
        <v>#REF!</v>
      </c>
      <c r="FTE1" t="e">
        <f>#REF!</f>
        <v>#REF!</v>
      </c>
      <c r="FTF1" t="e">
        <f>#REF!</f>
        <v>#REF!</v>
      </c>
      <c r="FTG1" t="e">
        <f>#REF!</f>
        <v>#REF!</v>
      </c>
      <c r="FTH1" t="e">
        <f>#REF!</f>
        <v>#REF!</v>
      </c>
      <c r="FTI1" t="e">
        <f>#REF!</f>
        <v>#REF!</v>
      </c>
      <c r="FTJ1" t="e">
        <f>#REF!</f>
        <v>#REF!</v>
      </c>
      <c r="FTK1" t="e">
        <f>#REF!</f>
        <v>#REF!</v>
      </c>
      <c r="FTL1" t="e">
        <f>#REF!</f>
        <v>#REF!</v>
      </c>
      <c r="FTM1" t="e">
        <f>#REF!</f>
        <v>#REF!</v>
      </c>
      <c r="FTN1" t="e">
        <f>#REF!</f>
        <v>#REF!</v>
      </c>
      <c r="FTO1" t="e">
        <f>#REF!</f>
        <v>#REF!</v>
      </c>
      <c r="FTP1" t="e">
        <f>#REF!</f>
        <v>#REF!</v>
      </c>
      <c r="FTQ1" t="e">
        <f>#REF!</f>
        <v>#REF!</v>
      </c>
      <c r="FTR1" t="e">
        <f>#REF!</f>
        <v>#REF!</v>
      </c>
      <c r="FTS1" t="e">
        <f>#REF!</f>
        <v>#REF!</v>
      </c>
      <c r="FTT1" t="e">
        <f>#REF!</f>
        <v>#REF!</v>
      </c>
      <c r="FTU1" t="e">
        <f>#REF!</f>
        <v>#REF!</v>
      </c>
      <c r="FTV1" t="e">
        <f>#REF!</f>
        <v>#REF!</v>
      </c>
      <c r="FTW1" t="e">
        <f>#REF!</f>
        <v>#REF!</v>
      </c>
      <c r="FTX1" t="e">
        <f>#REF!</f>
        <v>#REF!</v>
      </c>
      <c r="FTY1" t="e">
        <f>#REF!</f>
        <v>#REF!</v>
      </c>
      <c r="FTZ1" t="e">
        <f>#REF!</f>
        <v>#REF!</v>
      </c>
      <c r="FUA1" t="e">
        <f>#REF!</f>
        <v>#REF!</v>
      </c>
      <c r="FUB1" t="e">
        <f>#REF!</f>
        <v>#REF!</v>
      </c>
      <c r="FUC1" t="e">
        <f>#REF!</f>
        <v>#REF!</v>
      </c>
      <c r="FUD1" t="e">
        <f>#REF!</f>
        <v>#REF!</v>
      </c>
      <c r="FUE1" t="e">
        <f>#REF!</f>
        <v>#REF!</v>
      </c>
      <c r="FUF1" t="e">
        <f>#REF!</f>
        <v>#REF!</v>
      </c>
      <c r="FUG1" t="e">
        <f>#REF!</f>
        <v>#REF!</v>
      </c>
      <c r="FUH1" t="e">
        <f>#REF!</f>
        <v>#REF!</v>
      </c>
      <c r="FUI1" t="e">
        <f>#REF!</f>
        <v>#REF!</v>
      </c>
      <c r="FUJ1" t="e">
        <f>#REF!</f>
        <v>#REF!</v>
      </c>
      <c r="FUK1" t="e">
        <f>#REF!</f>
        <v>#REF!</v>
      </c>
      <c r="FUL1" t="e">
        <f>#REF!</f>
        <v>#REF!</v>
      </c>
      <c r="FUM1" t="e">
        <f>#REF!</f>
        <v>#REF!</v>
      </c>
      <c r="FUN1" t="e">
        <f>#REF!</f>
        <v>#REF!</v>
      </c>
      <c r="FUO1" t="e">
        <f>#REF!</f>
        <v>#REF!</v>
      </c>
      <c r="FUP1" t="e">
        <f>#REF!</f>
        <v>#REF!</v>
      </c>
      <c r="FUQ1" t="e">
        <f>#REF!</f>
        <v>#REF!</v>
      </c>
      <c r="FUR1" t="e">
        <f>#REF!</f>
        <v>#REF!</v>
      </c>
      <c r="FUS1" t="e">
        <f>#REF!</f>
        <v>#REF!</v>
      </c>
      <c r="FUT1" t="e">
        <f>#REF!</f>
        <v>#REF!</v>
      </c>
      <c r="FUU1" t="e">
        <f>#REF!</f>
        <v>#REF!</v>
      </c>
      <c r="FUV1" t="e">
        <f>#REF!</f>
        <v>#REF!</v>
      </c>
      <c r="FUW1" t="e">
        <f>#REF!</f>
        <v>#REF!</v>
      </c>
      <c r="FUX1" t="e">
        <f>#REF!</f>
        <v>#REF!</v>
      </c>
      <c r="FUY1" t="e">
        <f>#REF!</f>
        <v>#REF!</v>
      </c>
      <c r="FUZ1" t="e">
        <f>#REF!</f>
        <v>#REF!</v>
      </c>
      <c r="FVA1" t="e">
        <f>#REF!</f>
        <v>#REF!</v>
      </c>
      <c r="FVB1" t="e">
        <f>#REF!</f>
        <v>#REF!</v>
      </c>
      <c r="FVC1" t="e">
        <f>#REF!</f>
        <v>#REF!</v>
      </c>
      <c r="FVD1" t="e">
        <f>#REF!</f>
        <v>#REF!</v>
      </c>
      <c r="FVE1" t="e">
        <f>#REF!</f>
        <v>#REF!</v>
      </c>
      <c r="FVF1" t="e">
        <f>#REF!</f>
        <v>#REF!</v>
      </c>
      <c r="FVG1" t="e">
        <f>#REF!</f>
        <v>#REF!</v>
      </c>
      <c r="FVH1" t="e">
        <f>#REF!</f>
        <v>#REF!</v>
      </c>
      <c r="FVI1" t="e">
        <f>#REF!</f>
        <v>#REF!</v>
      </c>
      <c r="FVJ1" t="e">
        <f>#REF!</f>
        <v>#REF!</v>
      </c>
      <c r="FVK1" t="e">
        <f>#REF!</f>
        <v>#REF!</v>
      </c>
      <c r="FVL1" t="e">
        <f>#REF!</f>
        <v>#REF!</v>
      </c>
      <c r="FVM1" t="e">
        <f>#REF!</f>
        <v>#REF!</v>
      </c>
      <c r="FVN1" t="e">
        <f>#REF!</f>
        <v>#REF!</v>
      </c>
      <c r="FVO1" t="e">
        <f>#REF!</f>
        <v>#REF!</v>
      </c>
      <c r="FVP1" t="e">
        <f>#REF!</f>
        <v>#REF!</v>
      </c>
      <c r="FVQ1" t="e">
        <f>#REF!</f>
        <v>#REF!</v>
      </c>
      <c r="FVR1" t="e">
        <f>#REF!</f>
        <v>#REF!</v>
      </c>
      <c r="FVS1" t="e">
        <f>#REF!</f>
        <v>#REF!</v>
      </c>
      <c r="FVT1" t="e">
        <f>#REF!</f>
        <v>#REF!</v>
      </c>
      <c r="FVU1" t="e">
        <f>#REF!</f>
        <v>#REF!</v>
      </c>
      <c r="FVV1" t="e">
        <f>#REF!</f>
        <v>#REF!</v>
      </c>
      <c r="FVW1" t="e">
        <f>#REF!</f>
        <v>#REF!</v>
      </c>
      <c r="FVX1" t="e">
        <f>#REF!</f>
        <v>#REF!</v>
      </c>
      <c r="FVY1" t="e">
        <f>#REF!</f>
        <v>#REF!</v>
      </c>
      <c r="FVZ1" t="e">
        <f>#REF!</f>
        <v>#REF!</v>
      </c>
      <c r="FWA1" t="e">
        <f>#REF!</f>
        <v>#REF!</v>
      </c>
      <c r="FWB1" t="e">
        <f>#REF!</f>
        <v>#REF!</v>
      </c>
      <c r="FWC1" t="e">
        <f>#REF!</f>
        <v>#REF!</v>
      </c>
      <c r="FWD1" t="e">
        <f>#REF!</f>
        <v>#REF!</v>
      </c>
      <c r="FWE1" t="e">
        <f>#REF!</f>
        <v>#REF!</v>
      </c>
      <c r="FWF1" t="e">
        <f>#REF!</f>
        <v>#REF!</v>
      </c>
      <c r="FWG1" t="e">
        <f>#REF!</f>
        <v>#REF!</v>
      </c>
      <c r="FWH1" t="e">
        <f>#REF!</f>
        <v>#REF!</v>
      </c>
      <c r="FWI1" t="e">
        <f>#REF!</f>
        <v>#REF!</v>
      </c>
      <c r="FWJ1" t="e">
        <f>#REF!</f>
        <v>#REF!</v>
      </c>
      <c r="FWK1" t="e">
        <f>#REF!</f>
        <v>#REF!</v>
      </c>
      <c r="FWL1" t="e">
        <f>#REF!</f>
        <v>#REF!</v>
      </c>
      <c r="FWM1" t="e">
        <f>#REF!</f>
        <v>#REF!</v>
      </c>
      <c r="FWN1" t="e">
        <f>#REF!</f>
        <v>#REF!</v>
      </c>
      <c r="FWO1" t="e">
        <f>#REF!</f>
        <v>#REF!</v>
      </c>
      <c r="FWP1" t="e">
        <f>#REF!</f>
        <v>#REF!</v>
      </c>
      <c r="FWQ1" t="e">
        <f>#REF!</f>
        <v>#REF!</v>
      </c>
      <c r="FWR1" t="e">
        <f>#REF!</f>
        <v>#REF!</v>
      </c>
      <c r="FWS1" t="e">
        <f>#REF!</f>
        <v>#REF!</v>
      </c>
      <c r="FWT1" t="e">
        <f>#REF!</f>
        <v>#REF!</v>
      </c>
      <c r="FWU1" t="e">
        <f>#REF!</f>
        <v>#REF!</v>
      </c>
      <c r="FWV1" t="e">
        <f>#REF!</f>
        <v>#REF!</v>
      </c>
      <c r="FWW1" t="e">
        <f>#REF!</f>
        <v>#REF!</v>
      </c>
      <c r="FWX1" t="e">
        <f>#REF!</f>
        <v>#REF!</v>
      </c>
      <c r="FWY1" t="e">
        <f>#REF!</f>
        <v>#REF!</v>
      </c>
      <c r="FWZ1" t="e">
        <f>#REF!</f>
        <v>#REF!</v>
      </c>
      <c r="FXA1" t="e">
        <f>#REF!</f>
        <v>#REF!</v>
      </c>
      <c r="FXB1" t="e">
        <f>#REF!</f>
        <v>#REF!</v>
      </c>
      <c r="FXC1" t="e">
        <f>#REF!</f>
        <v>#REF!</v>
      </c>
      <c r="FXD1" t="e">
        <f>#REF!</f>
        <v>#REF!</v>
      </c>
      <c r="FXE1" t="e">
        <f>#REF!</f>
        <v>#REF!</v>
      </c>
      <c r="FXF1" t="e">
        <f>#REF!</f>
        <v>#REF!</v>
      </c>
      <c r="FXG1" t="e">
        <f>#REF!</f>
        <v>#REF!</v>
      </c>
      <c r="FXH1" t="e">
        <f>#REF!</f>
        <v>#REF!</v>
      </c>
      <c r="FXI1" t="e">
        <f>#REF!</f>
        <v>#REF!</v>
      </c>
      <c r="FXJ1" t="e">
        <f>#REF!</f>
        <v>#REF!</v>
      </c>
      <c r="FXK1" t="e">
        <f>#REF!</f>
        <v>#REF!</v>
      </c>
      <c r="FXL1" t="e">
        <f>#REF!</f>
        <v>#REF!</v>
      </c>
      <c r="FXM1" t="e">
        <f>#REF!</f>
        <v>#REF!</v>
      </c>
      <c r="FXN1" t="e">
        <f>#REF!</f>
        <v>#REF!</v>
      </c>
      <c r="FXO1" t="e">
        <f>#REF!</f>
        <v>#REF!</v>
      </c>
      <c r="FXP1" t="e">
        <f>#REF!</f>
        <v>#REF!</v>
      </c>
      <c r="FXQ1" t="e">
        <f>#REF!</f>
        <v>#REF!</v>
      </c>
      <c r="FXR1" t="e">
        <f>#REF!</f>
        <v>#REF!</v>
      </c>
      <c r="FXS1" t="e">
        <f>#REF!</f>
        <v>#REF!</v>
      </c>
      <c r="FXT1" t="e">
        <f>#REF!</f>
        <v>#REF!</v>
      </c>
      <c r="FXU1" t="e">
        <f>#REF!</f>
        <v>#REF!</v>
      </c>
      <c r="FXV1" t="e">
        <f>#REF!</f>
        <v>#REF!</v>
      </c>
      <c r="FXW1" t="e">
        <f>#REF!</f>
        <v>#REF!</v>
      </c>
      <c r="FXX1" t="e">
        <f>#REF!</f>
        <v>#REF!</v>
      </c>
      <c r="FXY1" t="e">
        <f>#REF!</f>
        <v>#REF!</v>
      </c>
      <c r="FXZ1" t="e">
        <f>#REF!</f>
        <v>#REF!</v>
      </c>
      <c r="FYA1" t="e">
        <f>#REF!</f>
        <v>#REF!</v>
      </c>
      <c r="FYB1" t="e">
        <f>#REF!</f>
        <v>#REF!</v>
      </c>
      <c r="FYC1" t="e">
        <f>#REF!</f>
        <v>#REF!</v>
      </c>
      <c r="FYD1" t="e">
        <f>#REF!</f>
        <v>#REF!</v>
      </c>
      <c r="FYE1" t="e">
        <f>#REF!</f>
        <v>#REF!</v>
      </c>
      <c r="FYF1" t="e">
        <f>#REF!</f>
        <v>#REF!</v>
      </c>
      <c r="FYG1" t="e">
        <f>#REF!</f>
        <v>#REF!</v>
      </c>
      <c r="FYH1" t="e">
        <f>#REF!</f>
        <v>#REF!</v>
      </c>
      <c r="FYI1" t="e">
        <f>#REF!</f>
        <v>#REF!</v>
      </c>
      <c r="FYJ1" t="e">
        <f>#REF!</f>
        <v>#REF!</v>
      </c>
      <c r="FYK1" t="e">
        <f>#REF!</f>
        <v>#REF!</v>
      </c>
      <c r="FYL1" t="e">
        <f>#REF!</f>
        <v>#REF!</v>
      </c>
      <c r="FYM1" t="e">
        <f>#REF!</f>
        <v>#REF!</v>
      </c>
      <c r="FYN1" t="e">
        <f>#REF!</f>
        <v>#REF!</v>
      </c>
      <c r="FYO1" t="e">
        <f>#REF!</f>
        <v>#REF!</v>
      </c>
      <c r="FYP1" t="e">
        <f>#REF!</f>
        <v>#REF!</v>
      </c>
      <c r="FYQ1" t="e">
        <f>#REF!</f>
        <v>#REF!</v>
      </c>
      <c r="FYR1" t="e">
        <f>#REF!</f>
        <v>#REF!</v>
      </c>
      <c r="FYS1" t="e">
        <f>#REF!</f>
        <v>#REF!</v>
      </c>
      <c r="FYT1" t="e">
        <f>#REF!</f>
        <v>#REF!</v>
      </c>
      <c r="FYU1" t="e">
        <f>#REF!</f>
        <v>#REF!</v>
      </c>
      <c r="FYV1" t="e">
        <f>#REF!</f>
        <v>#REF!</v>
      </c>
      <c r="FYW1" t="e">
        <f>#REF!</f>
        <v>#REF!</v>
      </c>
      <c r="FYX1" t="e">
        <f>#REF!</f>
        <v>#REF!</v>
      </c>
      <c r="FYY1" t="e">
        <f>#REF!</f>
        <v>#REF!</v>
      </c>
      <c r="FYZ1" t="e">
        <f>#REF!</f>
        <v>#REF!</v>
      </c>
      <c r="FZA1" t="e">
        <f>#REF!</f>
        <v>#REF!</v>
      </c>
      <c r="FZB1" t="e">
        <f>#REF!</f>
        <v>#REF!</v>
      </c>
      <c r="FZC1" t="e">
        <f>#REF!</f>
        <v>#REF!</v>
      </c>
      <c r="FZD1" t="e">
        <f>#REF!</f>
        <v>#REF!</v>
      </c>
      <c r="FZE1" t="e">
        <f>#REF!</f>
        <v>#REF!</v>
      </c>
      <c r="FZF1" t="e">
        <f>#REF!</f>
        <v>#REF!</v>
      </c>
      <c r="FZG1" t="e">
        <f>#REF!</f>
        <v>#REF!</v>
      </c>
      <c r="FZH1" t="e">
        <f>#REF!</f>
        <v>#REF!</v>
      </c>
      <c r="FZI1" t="e">
        <f>#REF!</f>
        <v>#REF!</v>
      </c>
      <c r="FZJ1" t="e">
        <f>#REF!</f>
        <v>#REF!</v>
      </c>
      <c r="FZK1" t="e">
        <f>#REF!</f>
        <v>#REF!</v>
      </c>
      <c r="FZL1" t="e">
        <f>#REF!</f>
        <v>#REF!</v>
      </c>
    </row>
    <row r="2" spans="1:4744" x14ac:dyDescent="0.25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>
        <v>10</v>
      </c>
      <c r="K2">
        <v>11</v>
      </c>
      <c r="L2">
        <v>12</v>
      </c>
      <c r="M2">
        <v>13</v>
      </c>
      <c r="N2">
        <v>14</v>
      </c>
      <c r="O2">
        <v>15</v>
      </c>
      <c r="P2">
        <v>16</v>
      </c>
      <c r="Q2">
        <v>17</v>
      </c>
      <c r="R2">
        <v>18</v>
      </c>
      <c r="S2">
        <v>19</v>
      </c>
      <c r="T2">
        <v>20</v>
      </c>
      <c r="U2">
        <v>21</v>
      </c>
      <c r="V2">
        <v>22</v>
      </c>
      <c r="W2">
        <v>23</v>
      </c>
      <c r="X2">
        <v>24</v>
      </c>
      <c r="Y2">
        <v>25</v>
      </c>
      <c r="Z2">
        <v>26</v>
      </c>
      <c r="AA2">
        <v>27</v>
      </c>
      <c r="AB2">
        <v>28</v>
      </c>
      <c r="AC2">
        <v>29</v>
      </c>
      <c r="AD2">
        <v>30</v>
      </c>
      <c r="AE2">
        <v>31</v>
      </c>
      <c r="AF2">
        <v>32</v>
      </c>
      <c r="AG2">
        <v>33</v>
      </c>
      <c r="AH2">
        <v>34</v>
      </c>
      <c r="AI2">
        <v>35</v>
      </c>
      <c r="AJ2">
        <v>36</v>
      </c>
      <c r="AK2">
        <v>37</v>
      </c>
      <c r="AL2">
        <v>38</v>
      </c>
      <c r="AM2">
        <v>39</v>
      </c>
      <c r="AN2">
        <v>40</v>
      </c>
      <c r="AO2">
        <v>41</v>
      </c>
      <c r="AP2">
        <v>42</v>
      </c>
      <c r="AQ2">
        <v>43</v>
      </c>
      <c r="AR2">
        <v>44</v>
      </c>
      <c r="AS2">
        <v>45</v>
      </c>
      <c r="AT2">
        <v>46</v>
      </c>
      <c r="AU2">
        <v>47</v>
      </c>
      <c r="AV2">
        <v>48</v>
      </c>
      <c r="AW2">
        <v>49</v>
      </c>
      <c r="AX2">
        <v>50</v>
      </c>
      <c r="AY2">
        <v>51</v>
      </c>
      <c r="AZ2">
        <v>52</v>
      </c>
      <c r="BA2">
        <v>53</v>
      </c>
      <c r="BB2">
        <v>54</v>
      </c>
      <c r="BC2">
        <v>55</v>
      </c>
      <c r="BD2">
        <v>56</v>
      </c>
      <c r="BE2">
        <v>57</v>
      </c>
      <c r="BF2">
        <v>58</v>
      </c>
      <c r="BG2">
        <v>59</v>
      </c>
      <c r="BH2">
        <v>60</v>
      </c>
      <c r="BI2">
        <v>61</v>
      </c>
      <c r="BJ2">
        <v>62</v>
      </c>
      <c r="BK2">
        <v>63</v>
      </c>
      <c r="BL2">
        <v>64</v>
      </c>
      <c r="BM2">
        <v>65</v>
      </c>
      <c r="BN2">
        <v>66</v>
      </c>
      <c r="BO2">
        <v>67</v>
      </c>
      <c r="BP2">
        <v>68</v>
      </c>
      <c r="BQ2">
        <v>69</v>
      </c>
      <c r="BR2">
        <v>70</v>
      </c>
      <c r="BS2">
        <v>71</v>
      </c>
      <c r="BT2">
        <v>72</v>
      </c>
      <c r="BU2">
        <v>73</v>
      </c>
      <c r="BV2">
        <v>74</v>
      </c>
      <c r="BW2">
        <v>75</v>
      </c>
      <c r="BX2">
        <v>76</v>
      </c>
      <c r="BY2">
        <v>77</v>
      </c>
      <c r="BZ2">
        <v>78</v>
      </c>
      <c r="CA2">
        <v>79</v>
      </c>
      <c r="CB2">
        <v>80</v>
      </c>
      <c r="CC2">
        <v>81</v>
      </c>
      <c r="CD2">
        <v>82</v>
      </c>
      <c r="CE2">
        <v>83</v>
      </c>
      <c r="CF2">
        <v>84</v>
      </c>
      <c r="CG2">
        <v>85</v>
      </c>
      <c r="CH2">
        <v>86</v>
      </c>
      <c r="CI2">
        <v>87</v>
      </c>
      <c r="CJ2">
        <v>88</v>
      </c>
      <c r="CK2">
        <v>89</v>
      </c>
      <c r="CL2">
        <v>90</v>
      </c>
      <c r="CM2">
        <v>91</v>
      </c>
      <c r="CN2">
        <v>92</v>
      </c>
      <c r="CO2">
        <v>93</v>
      </c>
      <c r="CP2">
        <v>94</v>
      </c>
      <c r="CQ2">
        <v>95</v>
      </c>
      <c r="CR2">
        <v>96</v>
      </c>
      <c r="CS2">
        <v>97</v>
      </c>
      <c r="CT2">
        <v>98</v>
      </c>
      <c r="CU2">
        <v>99</v>
      </c>
      <c r="CV2">
        <v>100</v>
      </c>
      <c r="CW2">
        <v>101</v>
      </c>
      <c r="CX2">
        <v>102</v>
      </c>
      <c r="CY2">
        <v>103</v>
      </c>
      <c r="CZ2">
        <v>104</v>
      </c>
      <c r="DA2">
        <v>105</v>
      </c>
      <c r="DB2">
        <v>106</v>
      </c>
      <c r="DC2">
        <v>107</v>
      </c>
      <c r="DD2">
        <v>108</v>
      </c>
      <c r="DE2">
        <v>109</v>
      </c>
      <c r="DF2">
        <v>110</v>
      </c>
      <c r="DG2">
        <v>111</v>
      </c>
      <c r="DH2">
        <v>112</v>
      </c>
      <c r="DI2">
        <v>113</v>
      </c>
      <c r="DJ2">
        <v>114</v>
      </c>
      <c r="DK2">
        <v>115</v>
      </c>
      <c r="DL2">
        <v>116</v>
      </c>
      <c r="DM2">
        <v>117</v>
      </c>
      <c r="DN2">
        <v>118</v>
      </c>
      <c r="DO2">
        <v>119</v>
      </c>
      <c r="DP2">
        <v>120</v>
      </c>
      <c r="DQ2">
        <v>121</v>
      </c>
      <c r="DR2">
        <v>122</v>
      </c>
      <c r="DS2">
        <v>123</v>
      </c>
      <c r="DT2">
        <v>124</v>
      </c>
      <c r="DU2">
        <v>125</v>
      </c>
      <c r="DV2">
        <v>126</v>
      </c>
      <c r="DW2">
        <v>127</v>
      </c>
      <c r="DX2">
        <v>128</v>
      </c>
      <c r="DY2">
        <v>129</v>
      </c>
      <c r="DZ2">
        <v>130</v>
      </c>
      <c r="EA2">
        <v>131</v>
      </c>
      <c r="EB2">
        <v>132</v>
      </c>
      <c r="EC2">
        <v>133</v>
      </c>
      <c r="ED2">
        <v>134</v>
      </c>
      <c r="EE2">
        <v>135</v>
      </c>
      <c r="EF2">
        <v>136</v>
      </c>
      <c r="EG2">
        <v>137</v>
      </c>
      <c r="EH2">
        <v>138</v>
      </c>
      <c r="EI2">
        <v>139</v>
      </c>
      <c r="EJ2">
        <v>140</v>
      </c>
      <c r="EK2">
        <v>141</v>
      </c>
      <c r="EL2">
        <v>142</v>
      </c>
      <c r="EM2">
        <v>143</v>
      </c>
      <c r="EN2">
        <v>144</v>
      </c>
      <c r="EO2">
        <v>145</v>
      </c>
      <c r="EP2">
        <v>146</v>
      </c>
      <c r="EQ2">
        <v>147</v>
      </c>
      <c r="ER2">
        <v>148</v>
      </c>
      <c r="ES2">
        <v>149</v>
      </c>
      <c r="ET2">
        <v>150</v>
      </c>
      <c r="EU2">
        <v>151</v>
      </c>
      <c r="EV2">
        <v>152</v>
      </c>
      <c r="EW2">
        <v>153</v>
      </c>
      <c r="EX2">
        <v>154</v>
      </c>
      <c r="EY2">
        <v>155</v>
      </c>
      <c r="EZ2">
        <v>156</v>
      </c>
      <c r="FA2">
        <v>157</v>
      </c>
      <c r="FB2">
        <v>158</v>
      </c>
      <c r="FC2">
        <v>159</v>
      </c>
      <c r="FD2">
        <v>160</v>
      </c>
      <c r="FE2">
        <v>161</v>
      </c>
      <c r="FF2">
        <v>162</v>
      </c>
      <c r="FG2">
        <v>163</v>
      </c>
      <c r="FH2">
        <v>164</v>
      </c>
      <c r="FI2">
        <v>165</v>
      </c>
      <c r="FJ2">
        <v>166</v>
      </c>
      <c r="FK2">
        <v>167</v>
      </c>
      <c r="FL2">
        <v>168</v>
      </c>
      <c r="FM2">
        <v>169</v>
      </c>
      <c r="FN2">
        <v>170</v>
      </c>
      <c r="FO2">
        <v>171</v>
      </c>
      <c r="FP2">
        <v>172</v>
      </c>
      <c r="FQ2">
        <v>173</v>
      </c>
      <c r="FR2">
        <v>174</v>
      </c>
      <c r="FS2">
        <v>175</v>
      </c>
      <c r="FT2">
        <v>176</v>
      </c>
      <c r="FU2">
        <v>177</v>
      </c>
      <c r="FV2">
        <v>178</v>
      </c>
      <c r="FW2">
        <v>179</v>
      </c>
      <c r="FX2">
        <v>180</v>
      </c>
      <c r="FY2">
        <v>181</v>
      </c>
      <c r="FZ2">
        <v>182</v>
      </c>
      <c r="GA2">
        <v>183</v>
      </c>
      <c r="GB2">
        <v>184</v>
      </c>
      <c r="GC2">
        <v>185</v>
      </c>
      <c r="GD2">
        <v>186</v>
      </c>
      <c r="GE2">
        <v>187</v>
      </c>
      <c r="GF2">
        <v>188</v>
      </c>
      <c r="GG2">
        <v>189</v>
      </c>
      <c r="GH2">
        <v>190</v>
      </c>
      <c r="GI2">
        <v>191</v>
      </c>
      <c r="GJ2">
        <v>192</v>
      </c>
      <c r="GK2">
        <v>193</v>
      </c>
      <c r="GL2">
        <v>194</v>
      </c>
      <c r="GM2">
        <v>195</v>
      </c>
      <c r="GN2">
        <v>196</v>
      </c>
      <c r="GO2">
        <v>197</v>
      </c>
      <c r="GP2">
        <v>198</v>
      </c>
      <c r="GQ2">
        <v>199</v>
      </c>
      <c r="GR2">
        <v>200</v>
      </c>
      <c r="GS2">
        <v>201</v>
      </c>
      <c r="GT2">
        <v>202</v>
      </c>
      <c r="GU2">
        <v>203</v>
      </c>
      <c r="GV2">
        <v>204</v>
      </c>
      <c r="GW2">
        <v>205</v>
      </c>
      <c r="GX2">
        <v>206</v>
      </c>
      <c r="GY2">
        <v>207</v>
      </c>
      <c r="GZ2">
        <v>208</v>
      </c>
      <c r="HA2">
        <v>209</v>
      </c>
      <c r="HB2">
        <v>210</v>
      </c>
      <c r="HC2">
        <v>211</v>
      </c>
      <c r="HD2">
        <v>212</v>
      </c>
      <c r="HE2">
        <v>213</v>
      </c>
      <c r="HF2">
        <v>214</v>
      </c>
      <c r="HG2">
        <v>215</v>
      </c>
      <c r="HH2">
        <v>216</v>
      </c>
      <c r="HI2">
        <v>217</v>
      </c>
      <c r="HJ2">
        <v>218</v>
      </c>
      <c r="HK2">
        <v>219</v>
      </c>
      <c r="HL2">
        <v>220</v>
      </c>
      <c r="HM2">
        <v>221</v>
      </c>
      <c r="HN2">
        <v>222</v>
      </c>
      <c r="HO2">
        <v>223</v>
      </c>
      <c r="HP2">
        <v>224</v>
      </c>
      <c r="HQ2">
        <v>225</v>
      </c>
      <c r="HR2">
        <v>226</v>
      </c>
      <c r="HS2">
        <v>227</v>
      </c>
      <c r="HT2">
        <v>228</v>
      </c>
      <c r="HU2">
        <v>229</v>
      </c>
      <c r="HV2">
        <v>230</v>
      </c>
      <c r="HW2">
        <v>231</v>
      </c>
      <c r="HX2">
        <v>232</v>
      </c>
      <c r="HY2">
        <v>233</v>
      </c>
      <c r="HZ2">
        <v>234</v>
      </c>
      <c r="IA2">
        <v>235</v>
      </c>
      <c r="IB2">
        <v>236</v>
      </c>
      <c r="IC2">
        <v>237</v>
      </c>
      <c r="ID2">
        <v>238</v>
      </c>
      <c r="IE2">
        <v>239</v>
      </c>
      <c r="IF2">
        <v>240</v>
      </c>
      <c r="IG2">
        <v>241</v>
      </c>
      <c r="IH2">
        <v>242</v>
      </c>
      <c r="II2">
        <v>243</v>
      </c>
      <c r="IJ2">
        <v>244</v>
      </c>
      <c r="IK2">
        <v>245</v>
      </c>
      <c r="IL2">
        <v>246</v>
      </c>
      <c r="IM2">
        <v>247</v>
      </c>
      <c r="IN2">
        <v>248</v>
      </c>
      <c r="IO2">
        <v>249</v>
      </c>
      <c r="IP2">
        <v>250</v>
      </c>
      <c r="IQ2">
        <v>251</v>
      </c>
      <c r="IR2">
        <v>252</v>
      </c>
      <c r="IS2">
        <v>253</v>
      </c>
      <c r="IT2">
        <v>254</v>
      </c>
      <c r="IU2">
        <v>255</v>
      </c>
      <c r="IV2">
        <v>256</v>
      </c>
      <c r="IW2">
        <v>257</v>
      </c>
      <c r="IX2">
        <v>258</v>
      </c>
      <c r="IY2">
        <v>259</v>
      </c>
      <c r="IZ2">
        <v>260</v>
      </c>
      <c r="JA2">
        <v>261</v>
      </c>
      <c r="JB2">
        <v>262</v>
      </c>
      <c r="JC2">
        <v>263</v>
      </c>
      <c r="JD2">
        <v>264</v>
      </c>
      <c r="JE2">
        <v>265</v>
      </c>
      <c r="JF2">
        <v>266</v>
      </c>
      <c r="JG2">
        <v>267</v>
      </c>
      <c r="JH2">
        <v>268</v>
      </c>
      <c r="JI2">
        <v>269</v>
      </c>
      <c r="JJ2">
        <v>270</v>
      </c>
      <c r="JK2">
        <v>271</v>
      </c>
      <c r="JL2">
        <v>272</v>
      </c>
      <c r="JM2">
        <v>273</v>
      </c>
      <c r="JN2">
        <v>274</v>
      </c>
      <c r="JO2">
        <v>275</v>
      </c>
      <c r="JP2">
        <v>276</v>
      </c>
      <c r="JQ2">
        <v>277</v>
      </c>
      <c r="JR2">
        <v>278</v>
      </c>
      <c r="JS2">
        <v>279</v>
      </c>
      <c r="JT2">
        <v>280</v>
      </c>
      <c r="JU2">
        <v>281</v>
      </c>
      <c r="JV2">
        <v>282</v>
      </c>
      <c r="JW2">
        <v>283</v>
      </c>
      <c r="JX2">
        <v>284</v>
      </c>
      <c r="JY2">
        <v>285</v>
      </c>
      <c r="JZ2">
        <v>286</v>
      </c>
      <c r="KA2">
        <v>287</v>
      </c>
      <c r="KB2">
        <v>288</v>
      </c>
      <c r="KC2">
        <v>289</v>
      </c>
      <c r="KD2">
        <v>290</v>
      </c>
      <c r="KE2">
        <v>291</v>
      </c>
      <c r="KF2">
        <v>292</v>
      </c>
      <c r="KG2">
        <v>293</v>
      </c>
      <c r="KH2">
        <v>294</v>
      </c>
      <c r="KI2">
        <v>295</v>
      </c>
      <c r="KJ2">
        <v>296</v>
      </c>
      <c r="KK2">
        <v>297</v>
      </c>
      <c r="KL2">
        <v>298</v>
      </c>
      <c r="KM2">
        <v>299</v>
      </c>
      <c r="KN2">
        <v>300</v>
      </c>
      <c r="KO2">
        <v>301</v>
      </c>
      <c r="KP2">
        <v>302</v>
      </c>
      <c r="KQ2">
        <v>303</v>
      </c>
      <c r="KR2">
        <v>304</v>
      </c>
      <c r="KS2">
        <v>305</v>
      </c>
      <c r="KT2">
        <v>306</v>
      </c>
      <c r="KU2">
        <v>307</v>
      </c>
      <c r="KV2">
        <v>308</v>
      </c>
      <c r="KW2">
        <v>309</v>
      </c>
      <c r="KX2">
        <v>310</v>
      </c>
      <c r="KY2">
        <v>311</v>
      </c>
      <c r="KZ2">
        <v>312</v>
      </c>
      <c r="LA2">
        <v>313</v>
      </c>
      <c r="LB2">
        <v>314</v>
      </c>
      <c r="LC2">
        <v>315</v>
      </c>
      <c r="LD2">
        <v>316</v>
      </c>
      <c r="LE2">
        <v>317</v>
      </c>
      <c r="LF2">
        <v>318</v>
      </c>
      <c r="LG2">
        <v>319</v>
      </c>
      <c r="LH2">
        <v>320</v>
      </c>
      <c r="LI2">
        <v>321</v>
      </c>
      <c r="LJ2">
        <v>322</v>
      </c>
      <c r="LK2">
        <v>323</v>
      </c>
      <c r="LL2">
        <v>324</v>
      </c>
      <c r="LM2">
        <v>325</v>
      </c>
      <c r="LN2">
        <v>326</v>
      </c>
      <c r="LO2">
        <v>327</v>
      </c>
      <c r="LP2">
        <v>328</v>
      </c>
      <c r="LQ2">
        <v>329</v>
      </c>
      <c r="LR2">
        <v>330</v>
      </c>
      <c r="LS2">
        <v>331</v>
      </c>
      <c r="LT2">
        <v>332</v>
      </c>
      <c r="LU2">
        <v>333</v>
      </c>
      <c r="LV2">
        <v>334</v>
      </c>
      <c r="LW2">
        <v>335</v>
      </c>
      <c r="LX2">
        <v>336</v>
      </c>
      <c r="LY2">
        <v>337</v>
      </c>
      <c r="LZ2">
        <v>338</v>
      </c>
      <c r="MA2">
        <v>339</v>
      </c>
      <c r="MB2">
        <v>340</v>
      </c>
      <c r="MC2">
        <v>341</v>
      </c>
      <c r="MD2">
        <v>342</v>
      </c>
      <c r="ME2">
        <v>343</v>
      </c>
      <c r="MF2">
        <v>344</v>
      </c>
      <c r="MG2">
        <v>345</v>
      </c>
      <c r="MH2">
        <v>346</v>
      </c>
      <c r="MI2">
        <v>347</v>
      </c>
      <c r="MJ2">
        <v>348</v>
      </c>
      <c r="MK2">
        <v>349</v>
      </c>
      <c r="ML2">
        <v>350</v>
      </c>
      <c r="MM2">
        <v>351</v>
      </c>
      <c r="MN2">
        <v>352</v>
      </c>
      <c r="MO2">
        <v>353</v>
      </c>
      <c r="MP2">
        <v>354</v>
      </c>
      <c r="MQ2">
        <v>355</v>
      </c>
      <c r="MR2">
        <v>356</v>
      </c>
      <c r="MS2">
        <v>357</v>
      </c>
      <c r="MT2">
        <v>358</v>
      </c>
      <c r="MU2">
        <v>359</v>
      </c>
      <c r="MV2">
        <v>360</v>
      </c>
      <c r="MW2">
        <v>361</v>
      </c>
      <c r="MX2">
        <v>362</v>
      </c>
      <c r="MY2">
        <v>363</v>
      </c>
      <c r="MZ2">
        <v>364</v>
      </c>
      <c r="NA2">
        <v>365</v>
      </c>
      <c r="NB2">
        <v>366</v>
      </c>
      <c r="NC2">
        <v>367</v>
      </c>
      <c r="ND2">
        <v>368</v>
      </c>
      <c r="NE2">
        <v>369</v>
      </c>
      <c r="NF2">
        <v>370</v>
      </c>
      <c r="NG2">
        <v>371</v>
      </c>
      <c r="NH2">
        <v>372</v>
      </c>
      <c r="NI2">
        <v>373</v>
      </c>
      <c r="NJ2">
        <v>374</v>
      </c>
      <c r="NK2">
        <v>375</v>
      </c>
      <c r="NL2">
        <v>376</v>
      </c>
      <c r="NM2">
        <v>377</v>
      </c>
      <c r="NN2">
        <v>378</v>
      </c>
      <c r="NO2">
        <v>379</v>
      </c>
      <c r="NP2">
        <v>380</v>
      </c>
      <c r="NQ2">
        <v>381</v>
      </c>
      <c r="NR2">
        <v>382</v>
      </c>
      <c r="NS2">
        <v>383</v>
      </c>
      <c r="NT2">
        <v>384</v>
      </c>
      <c r="NU2">
        <v>385</v>
      </c>
      <c r="NV2">
        <v>386</v>
      </c>
      <c r="NW2">
        <v>387</v>
      </c>
      <c r="NX2">
        <v>388</v>
      </c>
      <c r="NY2">
        <v>389</v>
      </c>
      <c r="NZ2">
        <v>390</v>
      </c>
      <c r="OA2">
        <v>391</v>
      </c>
      <c r="OB2">
        <v>392</v>
      </c>
      <c r="OC2">
        <v>393</v>
      </c>
      <c r="OD2">
        <v>394</v>
      </c>
      <c r="OE2">
        <v>395</v>
      </c>
      <c r="OF2">
        <v>396</v>
      </c>
      <c r="OG2">
        <v>397</v>
      </c>
      <c r="OH2">
        <v>398</v>
      </c>
      <c r="OI2">
        <v>399</v>
      </c>
      <c r="OJ2">
        <v>400</v>
      </c>
      <c r="OK2">
        <v>401</v>
      </c>
      <c r="OL2">
        <v>402</v>
      </c>
      <c r="OM2">
        <v>403</v>
      </c>
      <c r="ON2">
        <v>404</v>
      </c>
      <c r="OO2">
        <v>405</v>
      </c>
      <c r="OP2">
        <v>406</v>
      </c>
      <c r="OQ2">
        <v>407</v>
      </c>
      <c r="OR2">
        <v>408</v>
      </c>
      <c r="OS2">
        <v>409</v>
      </c>
      <c r="OT2">
        <v>410</v>
      </c>
      <c r="OU2">
        <v>411</v>
      </c>
      <c r="OV2">
        <v>412</v>
      </c>
      <c r="OW2">
        <v>413</v>
      </c>
      <c r="OX2">
        <v>414</v>
      </c>
      <c r="OY2">
        <v>415</v>
      </c>
      <c r="OZ2">
        <v>416</v>
      </c>
      <c r="PA2">
        <v>417</v>
      </c>
      <c r="PB2">
        <v>418</v>
      </c>
      <c r="PC2">
        <v>419</v>
      </c>
      <c r="PD2">
        <v>420</v>
      </c>
      <c r="PE2">
        <v>421</v>
      </c>
      <c r="PF2">
        <v>422</v>
      </c>
      <c r="PG2">
        <v>423</v>
      </c>
      <c r="PH2">
        <v>424</v>
      </c>
      <c r="PI2">
        <v>425</v>
      </c>
      <c r="PJ2">
        <v>426</v>
      </c>
      <c r="PK2">
        <v>427</v>
      </c>
      <c r="PL2">
        <v>428</v>
      </c>
      <c r="PM2">
        <v>429</v>
      </c>
      <c r="PN2">
        <v>430</v>
      </c>
      <c r="PO2">
        <v>431</v>
      </c>
      <c r="PP2">
        <v>432</v>
      </c>
      <c r="PQ2">
        <v>433</v>
      </c>
      <c r="PR2">
        <v>434</v>
      </c>
      <c r="PS2">
        <v>435</v>
      </c>
      <c r="PT2">
        <v>436</v>
      </c>
      <c r="PU2">
        <v>437</v>
      </c>
      <c r="PV2">
        <v>438</v>
      </c>
      <c r="PW2">
        <v>439</v>
      </c>
      <c r="PX2">
        <v>440</v>
      </c>
      <c r="PY2">
        <v>441</v>
      </c>
      <c r="PZ2">
        <v>442</v>
      </c>
      <c r="QA2">
        <v>443</v>
      </c>
      <c r="QB2">
        <v>444</v>
      </c>
      <c r="QC2">
        <v>445</v>
      </c>
      <c r="QD2">
        <v>446</v>
      </c>
      <c r="QE2">
        <v>447</v>
      </c>
      <c r="QF2">
        <v>448</v>
      </c>
      <c r="QG2">
        <v>449</v>
      </c>
      <c r="QH2">
        <v>450</v>
      </c>
      <c r="QI2">
        <v>451</v>
      </c>
      <c r="QJ2">
        <v>452</v>
      </c>
      <c r="QK2">
        <v>453</v>
      </c>
      <c r="QL2">
        <v>454</v>
      </c>
      <c r="QM2">
        <v>455</v>
      </c>
      <c r="QN2">
        <v>456</v>
      </c>
      <c r="QO2">
        <v>457</v>
      </c>
      <c r="QP2">
        <v>458</v>
      </c>
      <c r="QQ2">
        <v>459</v>
      </c>
      <c r="QR2">
        <v>460</v>
      </c>
      <c r="QS2">
        <v>461</v>
      </c>
      <c r="QT2">
        <v>462</v>
      </c>
      <c r="QU2">
        <v>463</v>
      </c>
      <c r="QV2">
        <v>464</v>
      </c>
      <c r="QW2">
        <v>465</v>
      </c>
      <c r="QX2">
        <v>466</v>
      </c>
      <c r="QY2">
        <v>467</v>
      </c>
      <c r="QZ2">
        <v>468</v>
      </c>
      <c r="RA2">
        <v>469</v>
      </c>
      <c r="RB2">
        <v>470</v>
      </c>
      <c r="RC2">
        <v>471</v>
      </c>
      <c r="RD2">
        <v>472</v>
      </c>
      <c r="RE2">
        <v>473</v>
      </c>
      <c r="RF2">
        <v>474</v>
      </c>
      <c r="RG2">
        <v>475</v>
      </c>
      <c r="RH2">
        <v>476</v>
      </c>
      <c r="RI2">
        <v>477</v>
      </c>
      <c r="RJ2">
        <v>478</v>
      </c>
      <c r="RK2">
        <v>479</v>
      </c>
      <c r="RL2">
        <v>480</v>
      </c>
      <c r="RM2">
        <v>481</v>
      </c>
      <c r="RN2">
        <v>482</v>
      </c>
      <c r="RO2">
        <v>483</v>
      </c>
      <c r="RP2">
        <v>484</v>
      </c>
      <c r="RQ2">
        <v>485</v>
      </c>
      <c r="RR2">
        <v>486</v>
      </c>
      <c r="RS2">
        <v>487</v>
      </c>
      <c r="RT2">
        <v>488</v>
      </c>
      <c r="RU2">
        <v>489</v>
      </c>
      <c r="RV2">
        <v>490</v>
      </c>
      <c r="RW2">
        <v>491</v>
      </c>
      <c r="RX2">
        <v>492</v>
      </c>
      <c r="RY2">
        <v>493</v>
      </c>
      <c r="RZ2">
        <v>494</v>
      </c>
      <c r="SA2">
        <v>495</v>
      </c>
      <c r="SB2">
        <v>496</v>
      </c>
      <c r="SC2">
        <v>497</v>
      </c>
      <c r="SD2">
        <v>498</v>
      </c>
      <c r="SE2">
        <v>499</v>
      </c>
      <c r="SF2">
        <v>500</v>
      </c>
      <c r="SG2">
        <v>501</v>
      </c>
      <c r="SH2">
        <v>502</v>
      </c>
      <c r="SI2">
        <v>503</v>
      </c>
      <c r="SJ2">
        <v>504</v>
      </c>
      <c r="SK2">
        <v>505</v>
      </c>
      <c r="SL2">
        <v>506</v>
      </c>
      <c r="SM2">
        <v>507</v>
      </c>
      <c r="SN2">
        <v>508</v>
      </c>
      <c r="SO2">
        <v>509</v>
      </c>
      <c r="SP2">
        <v>510</v>
      </c>
      <c r="SQ2">
        <v>511</v>
      </c>
      <c r="SR2">
        <v>512</v>
      </c>
      <c r="SS2">
        <v>513</v>
      </c>
      <c r="ST2">
        <v>514</v>
      </c>
      <c r="SU2">
        <v>515</v>
      </c>
      <c r="SV2">
        <v>516</v>
      </c>
      <c r="SW2">
        <v>517</v>
      </c>
      <c r="SX2">
        <v>518</v>
      </c>
      <c r="SY2">
        <v>519</v>
      </c>
      <c r="SZ2">
        <v>520</v>
      </c>
      <c r="TA2">
        <v>521</v>
      </c>
      <c r="TB2">
        <v>522</v>
      </c>
      <c r="TC2">
        <v>523</v>
      </c>
      <c r="TD2">
        <v>524</v>
      </c>
      <c r="TE2">
        <v>525</v>
      </c>
      <c r="TF2">
        <v>526</v>
      </c>
      <c r="TG2">
        <v>527</v>
      </c>
      <c r="TH2">
        <v>528</v>
      </c>
      <c r="TI2">
        <v>529</v>
      </c>
      <c r="TJ2">
        <v>530</v>
      </c>
      <c r="TK2">
        <v>531</v>
      </c>
      <c r="TL2">
        <v>532</v>
      </c>
      <c r="TM2">
        <v>533</v>
      </c>
      <c r="TN2">
        <v>534</v>
      </c>
      <c r="TO2">
        <v>535</v>
      </c>
      <c r="TP2">
        <v>536</v>
      </c>
      <c r="TQ2">
        <v>537</v>
      </c>
      <c r="TR2">
        <v>538</v>
      </c>
      <c r="TS2">
        <v>539</v>
      </c>
      <c r="TT2">
        <v>540</v>
      </c>
      <c r="TU2">
        <v>541</v>
      </c>
      <c r="TV2">
        <v>542</v>
      </c>
      <c r="TW2">
        <v>543</v>
      </c>
      <c r="TX2">
        <v>544</v>
      </c>
      <c r="TY2">
        <v>545</v>
      </c>
      <c r="TZ2">
        <v>546</v>
      </c>
      <c r="UA2">
        <v>547</v>
      </c>
      <c r="UB2">
        <v>548</v>
      </c>
      <c r="UC2">
        <v>549</v>
      </c>
      <c r="UD2">
        <v>550</v>
      </c>
      <c r="UE2">
        <v>551</v>
      </c>
      <c r="UF2">
        <v>552</v>
      </c>
      <c r="UG2">
        <v>553</v>
      </c>
      <c r="UH2">
        <v>554</v>
      </c>
      <c r="UI2">
        <v>555</v>
      </c>
      <c r="UJ2">
        <v>556</v>
      </c>
      <c r="UK2">
        <v>557</v>
      </c>
      <c r="UL2">
        <v>558</v>
      </c>
      <c r="UM2">
        <v>559</v>
      </c>
      <c r="UN2">
        <v>560</v>
      </c>
      <c r="UO2">
        <v>561</v>
      </c>
      <c r="UP2">
        <v>562</v>
      </c>
      <c r="UQ2">
        <v>563</v>
      </c>
      <c r="UR2">
        <v>564</v>
      </c>
      <c r="US2">
        <v>565</v>
      </c>
      <c r="UT2">
        <v>566</v>
      </c>
      <c r="UU2">
        <v>567</v>
      </c>
      <c r="UV2">
        <v>568</v>
      </c>
      <c r="UW2">
        <v>569</v>
      </c>
      <c r="UX2">
        <v>570</v>
      </c>
      <c r="UY2">
        <v>571</v>
      </c>
      <c r="UZ2">
        <v>572</v>
      </c>
      <c r="VA2">
        <v>573</v>
      </c>
      <c r="VB2">
        <v>574</v>
      </c>
      <c r="VC2">
        <v>575</v>
      </c>
      <c r="VD2">
        <v>576</v>
      </c>
      <c r="VE2">
        <v>577</v>
      </c>
      <c r="VF2">
        <v>578</v>
      </c>
      <c r="VG2">
        <v>579</v>
      </c>
      <c r="VH2">
        <v>580</v>
      </c>
      <c r="VI2">
        <v>581</v>
      </c>
      <c r="VJ2">
        <v>582</v>
      </c>
      <c r="VK2">
        <v>583</v>
      </c>
      <c r="VL2">
        <v>584</v>
      </c>
      <c r="VM2">
        <v>585</v>
      </c>
      <c r="VN2">
        <v>586</v>
      </c>
      <c r="VO2">
        <v>587</v>
      </c>
      <c r="VP2">
        <v>588</v>
      </c>
      <c r="VQ2">
        <v>589</v>
      </c>
      <c r="VR2">
        <v>590</v>
      </c>
      <c r="VS2">
        <v>591</v>
      </c>
      <c r="VT2">
        <v>592</v>
      </c>
      <c r="VU2">
        <v>593</v>
      </c>
      <c r="VV2">
        <v>594</v>
      </c>
      <c r="VW2">
        <v>595</v>
      </c>
      <c r="VX2">
        <v>596</v>
      </c>
      <c r="VY2">
        <v>597</v>
      </c>
      <c r="VZ2">
        <v>598</v>
      </c>
      <c r="WA2">
        <v>599</v>
      </c>
      <c r="WB2">
        <v>600</v>
      </c>
      <c r="WC2">
        <v>601</v>
      </c>
      <c r="WD2">
        <v>602</v>
      </c>
      <c r="WE2">
        <v>603</v>
      </c>
      <c r="WF2">
        <v>604</v>
      </c>
      <c r="WG2">
        <v>605</v>
      </c>
      <c r="WH2">
        <v>606</v>
      </c>
      <c r="WI2">
        <v>607</v>
      </c>
      <c r="WJ2">
        <v>608</v>
      </c>
      <c r="WK2">
        <v>609</v>
      </c>
      <c r="WL2">
        <v>610</v>
      </c>
      <c r="WM2">
        <v>611</v>
      </c>
      <c r="WN2">
        <v>612</v>
      </c>
      <c r="WO2">
        <v>613</v>
      </c>
      <c r="WP2">
        <v>614</v>
      </c>
      <c r="WQ2">
        <v>615</v>
      </c>
      <c r="WR2">
        <v>616</v>
      </c>
      <c r="WS2">
        <v>617</v>
      </c>
      <c r="WT2">
        <v>618</v>
      </c>
      <c r="WU2">
        <v>619</v>
      </c>
      <c r="WV2">
        <v>620</v>
      </c>
      <c r="WW2">
        <v>621</v>
      </c>
      <c r="WX2">
        <v>622</v>
      </c>
      <c r="WY2">
        <v>623</v>
      </c>
      <c r="WZ2">
        <v>624</v>
      </c>
      <c r="XA2">
        <v>625</v>
      </c>
      <c r="XB2">
        <v>626</v>
      </c>
      <c r="XC2">
        <v>627</v>
      </c>
      <c r="XD2">
        <v>628</v>
      </c>
      <c r="XE2">
        <v>629</v>
      </c>
      <c r="XF2">
        <v>630</v>
      </c>
      <c r="XG2">
        <v>631</v>
      </c>
      <c r="XH2">
        <v>632</v>
      </c>
      <c r="XI2">
        <v>633</v>
      </c>
      <c r="XJ2">
        <v>634</v>
      </c>
      <c r="XK2">
        <v>635</v>
      </c>
      <c r="XL2">
        <v>636</v>
      </c>
      <c r="XM2">
        <v>637</v>
      </c>
      <c r="XN2">
        <v>638</v>
      </c>
      <c r="XO2">
        <v>639</v>
      </c>
      <c r="XP2">
        <v>640</v>
      </c>
      <c r="XQ2">
        <v>641</v>
      </c>
      <c r="XR2">
        <v>642</v>
      </c>
      <c r="XS2">
        <v>643</v>
      </c>
      <c r="XT2">
        <v>644</v>
      </c>
      <c r="XU2">
        <v>645</v>
      </c>
      <c r="XV2">
        <v>646</v>
      </c>
      <c r="XW2">
        <v>647</v>
      </c>
      <c r="XX2">
        <v>648</v>
      </c>
      <c r="XY2">
        <v>649</v>
      </c>
      <c r="XZ2">
        <v>650</v>
      </c>
      <c r="YA2">
        <v>651</v>
      </c>
      <c r="YB2">
        <v>652</v>
      </c>
      <c r="YC2">
        <v>653</v>
      </c>
      <c r="YD2">
        <v>654</v>
      </c>
      <c r="YE2">
        <v>655</v>
      </c>
      <c r="YF2">
        <v>656</v>
      </c>
      <c r="YG2">
        <v>657</v>
      </c>
      <c r="YH2">
        <v>658</v>
      </c>
      <c r="YI2">
        <v>659</v>
      </c>
      <c r="YJ2">
        <v>660</v>
      </c>
      <c r="YK2">
        <v>661</v>
      </c>
      <c r="YL2">
        <v>662</v>
      </c>
      <c r="YM2">
        <v>663</v>
      </c>
      <c r="YN2">
        <v>664</v>
      </c>
      <c r="YO2">
        <v>665</v>
      </c>
      <c r="YP2">
        <v>666</v>
      </c>
      <c r="YQ2">
        <v>667</v>
      </c>
      <c r="YR2">
        <v>668</v>
      </c>
      <c r="YS2">
        <v>669</v>
      </c>
      <c r="YT2">
        <v>670</v>
      </c>
      <c r="YU2">
        <v>671</v>
      </c>
      <c r="YV2">
        <v>672</v>
      </c>
      <c r="YW2">
        <v>673</v>
      </c>
      <c r="YX2">
        <v>674</v>
      </c>
      <c r="YY2">
        <v>675</v>
      </c>
      <c r="YZ2">
        <v>676</v>
      </c>
      <c r="ZA2">
        <v>677</v>
      </c>
      <c r="ZB2">
        <v>678</v>
      </c>
      <c r="ZC2">
        <v>679</v>
      </c>
      <c r="ZD2">
        <v>680</v>
      </c>
      <c r="ZE2">
        <v>681</v>
      </c>
      <c r="ZF2">
        <v>682</v>
      </c>
      <c r="ZG2">
        <v>683</v>
      </c>
      <c r="ZH2">
        <v>684</v>
      </c>
      <c r="ZI2">
        <v>685</v>
      </c>
      <c r="ZJ2">
        <v>686</v>
      </c>
      <c r="ZK2">
        <v>687</v>
      </c>
      <c r="ZL2">
        <v>688</v>
      </c>
      <c r="ZM2">
        <v>689</v>
      </c>
      <c r="ZN2">
        <v>690</v>
      </c>
      <c r="ZO2">
        <v>691</v>
      </c>
      <c r="ZP2">
        <v>692</v>
      </c>
      <c r="ZQ2">
        <v>693</v>
      </c>
      <c r="ZR2">
        <v>694</v>
      </c>
      <c r="ZS2">
        <v>695</v>
      </c>
      <c r="ZT2">
        <v>696</v>
      </c>
      <c r="ZU2">
        <v>697</v>
      </c>
      <c r="ZV2">
        <v>698</v>
      </c>
      <c r="ZW2">
        <v>699</v>
      </c>
      <c r="ZX2">
        <v>700</v>
      </c>
      <c r="ZY2">
        <v>701</v>
      </c>
      <c r="ZZ2">
        <v>702</v>
      </c>
      <c r="AAA2">
        <v>703</v>
      </c>
      <c r="AAB2">
        <v>704</v>
      </c>
      <c r="AAC2">
        <v>705</v>
      </c>
      <c r="AAD2">
        <v>706</v>
      </c>
      <c r="AAE2">
        <v>707</v>
      </c>
      <c r="AAF2">
        <v>708</v>
      </c>
      <c r="AAG2">
        <v>709</v>
      </c>
      <c r="AAH2">
        <v>710</v>
      </c>
      <c r="AAI2">
        <v>711</v>
      </c>
      <c r="AAJ2">
        <v>712</v>
      </c>
      <c r="AAK2">
        <v>713</v>
      </c>
      <c r="AAL2">
        <v>714</v>
      </c>
      <c r="AAM2">
        <v>715</v>
      </c>
      <c r="AAN2">
        <v>716</v>
      </c>
      <c r="AAO2">
        <v>717</v>
      </c>
      <c r="AAP2">
        <v>718</v>
      </c>
      <c r="AAQ2">
        <v>719</v>
      </c>
      <c r="AAR2">
        <v>720</v>
      </c>
      <c r="AAS2">
        <v>721</v>
      </c>
      <c r="AAT2">
        <v>722</v>
      </c>
      <c r="AAU2">
        <v>723</v>
      </c>
      <c r="AAV2">
        <v>724</v>
      </c>
      <c r="AAW2">
        <v>725</v>
      </c>
      <c r="AAX2">
        <v>726</v>
      </c>
      <c r="AAY2">
        <v>727</v>
      </c>
      <c r="AAZ2">
        <v>728</v>
      </c>
      <c r="ABA2">
        <v>729</v>
      </c>
      <c r="ABB2">
        <v>730</v>
      </c>
      <c r="ABC2">
        <v>731</v>
      </c>
      <c r="ABD2">
        <v>732</v>
      </c>
      <c r="ABE2">
        <v>733</v>
      </c>
      <c r="ABF2">
        <v>734</v>
      </c>
      <c r="ABG2">
        <v>735</v>
      </c>
      <c r="ABH2">
        <v>736</v>
      </c>
      <c r="ABI2">
        <v>737</v>
      </c>
      <c r="ABJ2">
        <v>738</v>
      </c>
      <c r="ABK2">
        <v>739</v>
      </c>
      <c r="ABL2">
        <v>740</v>
      </c>
      <c r="ABM2">
        <v>741</v>
      </c>
      <c r="ABN2">
        <v>742</v>
      </c>
      <c r="ABO2">
        <v>743</v>
      </c>
      <c r="ABP2">
        <v>744</v>
      </c>
      <c r="ABQ2">
        <v>745</v>
      </c>
      <c r="ABR2">
        <v>746</v>
      </c>
      <c r="ABS2">
        <v>747</v>
      </c>
      <c r="ABT2">
        <v>748</v>
      </c>
      <c r="ABU2">
        <v>749</v>
      </c>
      <c r="ABV2">
        <v>750</v>
      </c>
      <c r="ABW2">
        <v>751</v>
      </c>
      <c r="ABX2">
        <v>752</v>
      </c>
      <c r="ABY2">
        <v>753</v>
      </c>
      <c r="ABZ2">
        <v>754</v>
      </c>
      <c r="ACA2">
        <v>755</v>
      </c>
      <c r="ACB2">
        <v>756</v>
      </c>
      <c r="ACC2">
        <v>757</v>
      </c>
      <c r="ACD2">
        <v>758</v>
      </c>
      <c r="ACE2">
        <v>759</v>
      </c>
      <c r="ACF2">
        <v>760</v>
      </c>
      <c r="ACG2">
        <v>761</v>
      </c>
      <c r="ACH2">
        <v>762</v>
      </c>
      <c r="ACI2">
        <v>763</v>
      </c>
      <c r="ACJ2">
        <v>764</v>
      </c>
      <c r="ACK2">
        <v>765</v>
      </c>
      <c r="ACL2">
        <v>766</v>
      </c>
      <c r="ACM2">
        <v>767</v>
      </c>
      <c r="ACN2">
        <v>768</v>
      </c>
      <c r="ACO2">
        <v>769</v>
      </c>
      <c r="ACP2">
        <v>770</v>
      </c>
      <c r="ACQ2">
        <v>771</v>
      </c>
      <c r="ACR2">
        <v>772</v>
      </c>
      <c r="ACS2">
        <v>773</v>
      </c>
      <c r="ACT2">
        <v>774</v>
      </c>
      <c r="ACU2">
        <v>775</v>
      </c>
      <c r="ACV2">
        <v>776</v>
      </c>
      <c r="ACW2">
        <v>777</v>
      </c>
      <c r="ACX2">
        <v>778</v>
      </c>
      <c r="ACY2">
        <v>779</v>
      </c>
      <c r="ACZ2">
        <v>780</v>
      </c>
      <c r="ADA2">
        <v>781</v>
      </c>
      <c r="ADB2">
        <v>782</v>
      </c>
      <c r="ADC2">
        <v>783</v>
      </c>
      <c r="ADD2">
        <v>784</v>
      </c>
      <c r="ADE2">
        <v>785</v>
      </c>
      <c r="ADF2">
        <v>786</v>
      </c>
      <c r="ADG2">
        <v>787</v>
      </c>
      <c r="ADH2">
        <v>788</v>
      </c>
      <c r="ADI2">
        <v>789</v>
      </c>
      <c r="ADJ2">
        <v>790</v>
      </c>
      <c r="ADK2">
        <v>791</v>
      </c>
      <c r="ADL2">
        <v>792</v>
      </c>
      <c r="ADM2">
        <v>793</v>
      </c>
      <c r="ADN2">
        <v>794</v>
      </c>
      <c r="ADO2">
        <v>795</v>
      </c>
      <c r="ADP2">
        <v>796</v>
      </c>
      <c r="ADQ2">
        <v>797</v>
      </c>
      <c r="ADR2">
        <v>798</v>
      </c>
      <c r="ADS2">
        <v>799</v>
      </c>
      <c r="ADT2">
        <v>800</v>
      </c>
      <c r="ADU2">
        <v>801</v>
      </c>
      <c r="ADV2">
        <v>802</v>
      </c>
      <c r="ADW2">
        <v>803</v>
      </c>
      <c r="ADX2">
        <v>804</v>
      </c>
      <c r="ADY2">
        <v>805</v>
      </c>
      <c r="ADZ2">
        <v>806</v>
      </c>
      <c r="AEA2">
        <v>807</v>
      </c>
      <c r="AEB2">
        <v>808</v>
      </c>
      <c r="AEC2">
        <v>809</v>
      </c>
      <c r="AED2">
        <v>810</v>
      </c>
      <c r="AEE2">
        <v>811</v>
      </c>
      <c r="AEF2">
        <v>812</v>
      </c>
      <c r="AEG2">
        <v>813</v>
      </c>
      <c r="AEH2">
        <v>814</v>
      </c>
      <c r="AEI2">
        <v>815</v>
      </c>
      <c r="AEJ2">
        <v>816</v>
      </c>
      <c r="AEK2">
        <v>817</v>
      </c>
      <c r="AEL2">
        <v>818</v>
      </c>
      <c r="AEM2">
        <v>819</v>
      </c>
      <c r="AEN2">
        <v>820</v>
      </c>
      <c r="AEO2">
        <v>821</v>
      </c>
      <c r="AEP2">
        <v>822</v>
      </c>
      <c r="AEQ2">
        <v>823</v>
      </c>
      <c r="AER2">
        <v>824</v>
      </c>
      <c r="AES2">
        <v>825</v>
      </c>
      <c r="AET2">
        <v>826</v>
      </c>
      <c r="AEU2">
        <v>827</v>
      </c>
      <c r="AEV2">
        <v>828</v>
      </c>
      <c r="AEW2">
        <v>829</v>
      </c>
      <c r="AEX2">
        <v>830</v>
      </c>
      <c r="AEY2">
        <v>831</v>
      </c>
      <c r="AEZ2">
        <v>832</v>
      </c>
      <c r="AFA2">
        <v>833</v>
      </c>
      <c r="AFB2">
        <v>834</v>
      </c>
      <c r="AFC2">
        <v>835</v>
      </c>
      <c r="AFD2">
        <v>836</v>
      </c>
      <c r="AFE2">
        <v>837</v>
      </c>
      <c r="AFF2">
        <v>838</v>
      </c>
      <c r="AFG2">
        <v>839</v>
      </c>
      <c r="AFH2">
        <v>840</v>
      </c>
      <c r="AFI2">
        <v>841</v>
      </c>
      <c r="AFJ2">
        <v>842</v>
      </c>
      <c r="AFK2">
        <v>843</v>
      </c>
      <c r="AFL2">
        <v>844</v>
      </c>
      <c r="AFM2">
        <v>845</v>
      </c>
      <c r="AFN2">
        <v>846</v>
      </c>
      <c r="AFO2">
        <v>847</v>
      </c>
      <c r="AFP2">
        <v>848</v>
      </c>
      <c r="AFQ2">
        <v>849</v>
      </c>
      <c r="AFR2">
        <v>850</v>
      </c>
      <c r="AFS2">
        <v>851</v>
      </c>
      <c r="AFT2">
        <v>852</v>
      </c>
      <c r="AFU2">
        <v>853</v>
      </c>
      <c r="AFV2">
        <v>854</v>
      </c>
      <c r="AFW2">
        <v>855</v>
      </c>
      <c r="AFX2">
        <v>856</v>
      </c>
      <c r="AFY2">
        <v>857</v>
      </c>
      <c r="AFZ2">
        <v>858</v>
      </c>
      <c r="AGA2">
        <v>859</v>
      </c>
      <c r="AGB2">
        <v>860</v>
      </c>
      <c r="AGC2">
        <v>861</v>
      </c>
      <c r="AGD2">
        <v>862</v>
      </c>
      <c r="AGE2">
        <v>863</v>
      </c>
      <c r="AGF2">
        <v>864</v>
      </c>
      <c r="AGG2">
        <v>865</v>
      </c>
      <c r="AGH2">
        <v>866</v>
      </c>
      <c r="AGI2">
        <v>867</v>
      </c>
      <c r="AGJ2">
        <v>868</v>
      </c>
      <c r="AGK2">
        <v>869</v>
      </c>
      <c r="AGL2">
        <v>870</v>
      </c>
      <c r="AGM2">
        <v>871</v>
      </c>
      <c r="AGN2">
        <v>872</v>
      </c>
      <c r="AGO2">
        <v>873</v>
      </c>
      <c r="AGP2">
        <v>874</v>
      </c>
      <c r="AGQ2">
        <v>875</v>
      </c>
      <c r="AGR2">
        <v>876</v>
      </c>
      <c r="AGS2">
        <v>877</v>
      </c>
      <c r="AGT2">
        <v>878</v>
      </c>
      <c r="AGU2">
        <v>879</v>
      </c>
      <c r="AGV2">
        <v>880</v>
      </c>
      <c r="AGW2">
        <v>881</v>
      </c>
      <c r="AGX2">
        <v>882</v>
      </c>
      <c r="AGY2">
        <v>883</v>
      </c>
      <c r="AGZ2">
        <v>884</v>
      </c>
      <c r="AHA2">
        <v>885</v>
      </c>
      <c r="AHB2">
        <v>886</v>
      </c>
      <c r="AHC2">
        <v>887</v>
      </c>
      <c r="AHD2">
        <v>888</v>
      </c>
      <c r="AHE2">
        <v>889</v>
      </c>
      <c r="AHF2">
        <v>890</v>
      </c>
      <c r="AHG2">
        <v>891</v>
      </c>
      <c r="AHH2">
        <v>892</v>
      </c>
      <c r="AHI2">
        <v>893</v>
      </c>
      <c r="AHJ2">
        <v>894</v>
      </c>
      <c r="AHK2">
        <v>895</v>
      </c>
      <c r="AHL2">
        <v>896</v>
      </c>
      <c r="AHM2">
        <v>897</v>
      </c>
      <c r="AHN2">
        <v>898</v>
      </c>
      <c r="AHO2">
        <v>899</v>
      </c>
      <c r="AHP2">
        <v>900</v>
      </c>
      <c r="AHQ2">
        <v>901</v>
      </c>
      <c r="AHR2">
        <v>902</v>
      </c>
      <c r="AHS2">
        <v>903</v>
      </c>
      <c r="AHT2">
        <v>904</v>
      </c>
      <c r="AHU2">
        <v>905</v>
      </c>
      <c r="AHV2">
        <v>906</v>
      </c>
      <c r="AHW2">
        <v>907</v>
      </c>
      <c r="AHX2">
        <v>908</v>
      </c>
      <c r="AHY2">
        <v>909</v>
      </c>
      <c r="AHZ2">
        <v>910</v>
      </c>
      <c r="AIA2">
        <v>911</v>
      </c>
      <c r="AIB2">
        <v>912</v>
      </c>
      <c r="AIC2">
        <v>913</v>
      </c>
      <c r="AID2">
        <v>914</v>
      </c>
      <c r="AIE2">
        <v>915</v>
      </c>
      <c r="AIF2">
        <v>916</v>
      </c>
      <c r="AIG2">
        <v>917</v>
      </c>
      <c r="AIH2">
        <v>918</v>
      </c>
      <c r="AII2">
        <v>919</v>
      </c>
      <c r="AIJ2">
        <v>920</v>
      </c>
      <c r="AIK2">
        <v>921</v>
      </c>
      <c r="AIL2">
        <v>922</v>
      </c>
      <c r="AIM2">
        <v>923</v>
      </c>
      <c r="AIN2">
        <v>924</v>
      </c>
      <c r="AIO2">
        <v>925</v>
      </c>
      <c r="AIP2">
        <v>926</v>
      </c>
      <c r="AIQ2">
        <v>927</v>
      </c>
      <c r="AIR2">
        <v>928</v>
      </c>
      <c r="AIS2">
        <v>929</v>
      </c>
      <c r="AIT2">
        <v>930</v>
      </c>
      <c r="AIU2">
        <v>931</v>
      </c>
      <c r="AIV2">
        <v>932</v>
      </c>
      <c r="AIW2">
        <v>933</v>
      </c>
      <c r="AIX2">
        <v>934</v>
      </c>
      <c r="AIY2">
        <v>935</v>
      </c>
      <c r="AIZ2">
        <v>936</v>
      </c>
      <c r="AJA2">
        <v>937</v>
      </c>
      <c r="AJB2">
        <v>938</v>
      </c>
      <c r="AJC2">
        <v>939</v>
      </c>
      <c r="AJD2">
        <v>940</v>
      </c>
      <c r="AJE2">
        <v>941</v>
      </c>
      <c r="AJF2">
        <v>942</v>
      </c>
      <c r="AJG2">
        <v>943</v>
      </c>
      <c r="AJH2">
        <v>944</v>
      </c>
      <c r="AJI2">
        <v>945</v>
      </c>
      <c r="AJJ2">
        <v>946</v>
      </c>
      <c r="AJK2">
        <v>947</v>
      </c>
      <c r="AJL2">
        <v>948</v>
      </c>
      <c r="AJM2">
        <v>949</v>
      </c>
      <c r="AJN2">
        <v>950</v>
      </c>
      <c r="AJO2">
        <v>951</v>
      </c>
      <c r="AJP2">
        <v>952</v>
      </c>
      <c r="AJQ2">
        <v>953</v>
      </c>
      <c r="AJR2">
        <v>954</v>
      </c>
      <c r="AJS2">
        <v>955</v>
      </c>
      <c r="AJT2">
        <v>956</v>
      </c>
      <c r="AJU2">
        <v>957</v>
      </c>
      <c r="AJV2">
        <v>958</v>
      </c>
      <c r="AJW2">
        <v>959</v>
      </c>
      <c r="AJX2">
        <v>960</v>
      </c>
      <c r="AJY2">
        <v>961</v>
      </c>
      <c r="AJZ2">
        <v>962</v>
      </c>
      <c r="AKA2">
        <v>963</v>
      </c>
      <c r="AKB2">
        <v>964</v>
      </c>
      <c r="AKC2">
        <v>965</v>
      </c>
      <c r="AKD2">
        <v>966</v>
      </c>
      <c r="AKE2">
        <v>967</v>
      </c>
      <c r="AKF2">
        <v>968</v>
      </c>
      <c r="AKG2">
        <v>969</v>
      </c>
      <c r="AKH2">
        <v>970</v>
      </c>
      <c r="AKI2">
        <v>971</v>
      </c>
      <c r="AKJ2">
        <v>972</v>
      </c>
      <c r="AKK2">
        <v>973</v>
      </c>
      <c r="AKL2">
        <v>974</v>
      </c>
      <c r="AKM2">
        <v>975</v>
      </c>
      <c r="AKN2">
        <v>976</v>
      </c>
      <c r="AKO2">
        <v>977</v>
      </c>
      <c r="AKP2">
        <v>978</v>
      </c>
      <c r="AKQ2">
        <v>979</v>
      </c>
      <c r="AKR2">
        <v>980</v>
      </c>
      <c r="AKS2">
        <v>981</v>
      </c>
      <c r="AKT2">
        <v>982</v>
      </c>
      <c r="AKU2">
        <v>983</v>
      </c>
      <c r="AKV2">
        <v>984</v>
      </c>
      <c r="AKW2">
        <v>985</v>
      </c>
      <c r="AKX2">
        <v>986</v>
      </c>
      <c r="AKY2">
        <v>987</v>
      </c>
      <c r="AKZ2">
        <v>988</v>
      </c>
      <c r="ALA2">
        <v>989</v>
      </c>
      <c r="ALB2">
        <v>990</v>
      </c>
      <c r="ALC2">
        <v>991</v>
      </c>
      <c r="ALD2">
        <v>992</v>
      </c>
      <c r="ALE2">
        <v>993</v>
      </c>
      <c r="ALF2">
        <v>994</v>
      </c>
      <c r="ALG2">
        <v>995</v>
      </c>
      <c r="ALH2">
        <v>996</v>
      </c>
      <c r="ALI2">
        <v>997</v>
      </c>
      <c r="ALJ2">
        <v>998</v>
      </c>
      <c r="ALK2">
        <v>999</v>
      </c>
      <c r="ALL2">
        <v>1000</v>
      </c>
      <c r="ALM2">
        <v>1001</v>
      </c>
      <c r="ALN2">
        <v>1002</v>
      </c>
      <c r="ALO2">
        <v>1003</v>
      </c>
      <c r="ALP2">
        <v>1004</v>
      </c>
      <c r="ALQ2">
        <v>1005</v>
      </c>
      <c r="ALR2">
        <v>1006</v>
      </c>
      <c r="ALS2">
        <v>1007</v>
      </c>
      <c r="ALT2">
        <v>1008</v>
      </c>
      <c r="ALU2">
        <v>1009</v>
      </c>
      <c r="ALV2">
        <v>1010</v>
      </c>
      <c r="ALW2">
        <v>1011</v>
      </c>
      <c r="ALX2">
        <v>1012</v>
      </c>
      <c r="ALY2">
        <v>1013</v>
      </c>
      <c r="ALZ2">
        <v>1014</v>
      </c>
      <c r="AMA2">
        <v>1015</v>
      </c>
      <c r="AMB2">
        <v>1016</v>
      </c>
      <c r="AMC2">
        <v>1017</v>
      </c>
      <c r="AMD2">
        <v>1018</v>
      </c>
      <c r="AME2">
        <v>1019</v>
      </c>
      <c r="AMF2">
        <v>1020</v>
      </c>
      <c r="AMG2">
        <v>1021</v>
      </c>
      <c r="AMH2">
        <v>1022</v>
      </c>
      <c r="AMI2">
        <v>1023</v>
      </c>
      <c r="AMJ2">
        <v>1024</v>
      </c>
      <c r="AMK2">
        <v>1025</v>
      </c>
      <c r="AML2">
        <v>1026</v>
      </c>
      <c r="AMM2">
        <v>1027</v>
      </c>
      <c r="AMN2">
        <v>1028</v>
      </c>
      <c r="AMO2">
        <v>1029</v>
      </c>
      <c r="AMP2">
        <v>1030</v>
      </c>
      <c r="AMQ2">
        <v>1031</v>
      </c>
      <c r="AMR2">
        <v>1032</v>
      </c>
      <c r="AMS2">
        <v>1033</v>
      </c>
      <c r="AMT2">
        <v>1034</v>
      </c>
      <c r="AMU2">
        <v>1035</v>
      </c>
      <c r="AMV2">
        <v>1036</v>
      </c>
      <c r="AMW2">
        <v>1037</v>
      </c>
      <c r="AMX2">
        <v>1038</v>
      </c>
      <c r="AMY2">
        <v>1039</v>
      </c>
      <c r="AMZ2">
        <v>1040</v>
      </c>
      <c r="ANA2">
        <v>1041</v>
      </c>
      <c r="ANB2">
        <v>1042</v>
      </c>
      <c r="ANC2">
        <v>1043</v>
      </c>
      <c r="AND2">
        <v>1044</v>
      </c>
      <c r="ANE2">
        <v>1045</v>
      </c>
      <c r="ANF2">
        <v>1046</v>
      </c>
      <c r="ANG2">
        <v>1047</v>
      </c>
      <c r="ANH2">
        <v>1048</v>
      </c>
      <c r="ANI2">
        <v>1049</v>
      </c>
      <c r="ANJ2">
        <v>1050</v>
      </c>
      <c r="ANK2">
        <v>1051</v>
      </c>
      <c r="ANL2">
        <v>1052</v>
      </c>
      <c r="ANM2">
        <v>1053</v>
      </c>
      <c r="ANN2">
        <v>1054</v>
      </c>
      <c r="ANO2">
        <v>1055</v>
      </c>
      <c r="ANP2">
        <v>1056</v>
      </c>
      <c r="ANQ2">
        <v>1057</v>
      </c>
      <c r="ANR2">
        <v>1058</v>
      </c>
      <c r="ANS2">
        <v>1059</v>
      </c>
      <c r="ANT2">
        <v>1060</v>
      </c>
      <c r="ANU2">
        <v>1061</v>
      </c>
      <c r="ANV2">
        <v>1062</v>
      </c>
      <c r="ANW2">
        <v>1063</v>
      </c>
      <c r="ANX2">
        <v>1064</v>
      </c>
      <c r="ANY2">
        <v>1065</v>
      </c>
      <c r="ANZ2">
        <v>1066</v>
      </c>
      <c r="AOA2">
        <v>1067</v>
      </c>
      <c r="AOB2">
        <v>1068</v>
      </c>
      <c r="AOC2">
        <v>1069</v>
      </c>
      <c r="AOD2">
        <v>1070</v>
      </c>
      <c r="AOE2">
        <v>1071</v>
      </c>
      <c r="AOF2">
        <v>1072</v>
      </c>
      <c r="AOG2">
        <v>1073</v>
      </c>
      <c r="AOH2">
        <v>1074</v>
      </c>
      <c r="AOI2">
        <v>1075</v>
      </c>
      <c r="AOJ2">
        <v>1076</v>
      </c>
      <c r="AOK2">
        <v>1077</v>
      </c>
      <c r="AOL2">
        <v>1078</v>
      </c>
      <c r="AOM2">
        <v>1079</v>
      </c>
      <c r="AON2">
        <v>1080</v>
      </c>
      <c r="AOO2">
        <v>1081</v>
      </c>
      <c r="AOP2">
        <v>1082</v>
      </c>
      <c r="AOQ2">
        <v>1083</v>
      </c>
      <c r="AOR2">
        <v>1084</v>
      </c>
      <c r="AOS2">
        <v>1085</v>
      </c>
      <c r="AOT2">
        <v>1086</v>
      </c>
      <c r="AOU2">
        <v>1087</v>
      </c>
      <c r="AOV2">
        <v>1088</v>
      </c>
      <c r="AOW2">
        <v>1089</v>
      </c>
      <c r="AOX2">
        <v>1090</v>
      </c>
      <c r="AOY2">
        <v>1091</v>
      </c>
      <c r="AOZ2">
        <v>1092</v>
      </c>
      <c r="APA2">
        <v>1093</v>
      </c>
      <c r="APB2">
        <v>1094</v>
      </c>
      <c r="APC2">
        <v>1095</v>
      </c>
      <c r="APD2">
        <v>1096</v>
      </c>
      <c r="APE2">
        <v>1097</v>
      </c>
      <c r="APF2">
        <v>1098</v>
      </c>
      <c r="APG2">
        <v>1099</v>
      </c>
      <c r="APH2">
        <v>1100</v>
      </c>
      <c r="API2">
        <v>1101</v>
      </c>
      <c r="APJ2">
        <v>1102</v>
      </c>
      <c r="APK2">
        <v>1103</v>
      </c>
      <c r="APL2">
        <v>1104</v>
      </c>
      <c r="APM2">
        <v>1105</v>
      </c>
      <c r="APN2">
        <v>1106</v>
      </c>
      <c r="APO2">
        <v>1107</v>
      </c>
      <c r="APP2">
        <v>1108</v>
      </c>
      <c r="APQ2">
        <v>1109</v>
      </c>
      <c r="APR2">
        <v>1110</v>
      </c>
      <c r="APS2">
        <v>1111</v>
      </c>
      <c r="APT2">
        <v>1112</v>
      </c>
      <c r="APU2">
        <v>1113</v>
      </c>
      <c r="APV2">
        <v>1114</v>
      </c>
      <c r="APW2">
        <v>1115</v>
      </c>
      <c r="APX2">
        <v>1116</v>
      </c>
      <c r="APY2">
        <v>1117</v>
      </c>
      <c r="APZ2">
        <v>1118</v>
      </c>
      <c r="AQA2">
        <v>1119</v>
      </c>
      <c r="AQB2">
        <v>1120</v>
      </c>
      <c r="AQC2">
        <v>1121</v>
      </c>
      <c r="AQD2">
        <v>1122</v>
      </c>
      <c r="AQE2">
        <v>1123</v>
      </c>
      <c r="AQF2">
        <v>1124</v>
      </c>
      <c r="AQG2">
        <v>1125</v>
      </c>
      <c r="AQH2">
        <v>1126</v>
      </c>
      <c r="AQI2">
        <v>1127</v>
      </c>
      <c r="AQJ2">
        <v>1128</v>
      </c>
      <c r="AQK2">
        <v>1129</v>
      </c>
      <c r="AQL2">
        <v>1130</v>
      </c>
      <c r="AQM2">
        <v>1131</v>
      </c>
      <c r="AQN2">
        <v>1132</v>
      </c>
      <c r="AQO2">
        <v>1133</v>
      </c>
      <c r="AQP2">
        <v>1134</v>
      </c>
      <c r="AQQ2">
        <v>1135</v>
      </c>
      <c r="AQR2">
        <v>1136</v>
      </c>
      <c r="AQS2">
        <v>1137</v>
      </c>
      <c r="AQT2">
        <v>1138</v>
      </c>
      <c r="AQU2">
        <v>1139</v>
      </c>
      <c r="AQV2">
        <v>1140</v>
      </c>
      <c r="AQW2">
        <v>1141</v>
      </c>
      <c r="AQX2">
        <v>1142</v>
      </c>
      <c r="AQY2">
        <v>1143</v>
      </c>
      <c r="AQZ2">
        <v>1144</v>
      </c>
      <c r="ARA2">
        <v>1145</v>
      </c>
      <c r="ARB2">
        <v>1146</v>
      </c>
      <c r="ARC2">
        <v>1147</v>
      </c>
      <c r="ARD2">
        <v>1148</v>
      </c>
      <c r="ARE2">
        <v>1149</v>
      </c>
      <c r="ARF2">
        <v>1150</v>
      </c>
      <c r="ARG2">
        <v>1151</v>
      </c>
      <c r="ARH2">
        <v>1152</v>
      </c>
      <c r="ARI2">
        <v>1153</v>
      </c>
      <c r="ARJ2">
        <v>1154</v>
      </c>
      <c r="ARK2">
        <v>1155</v>
      </c>
      <c r="ARL2">
        <v>1156</v>
      </c>
      <c r="ARM2">
        <v>1157</v>
      </c>
      <c r="ARN2">
        <v>1158</v>
      </c>
      <c r="ARO2">
        <v>1159</v>
      </c>
      <c r="ARP2">
        <v>1160</v>
      </c>
      <c r="ARQ2">
        <v>1161</v>
      </c>
      <c r="ARR2">
        <v>1162</v>
      </c>
      <c r="ARS2">
        <v>1163</v>
      </c>
      <c r="ART2">
        <v>1164</v>
      </c>
      <c r="ARU2">
        <v>1165</v>
      </c>
      <c r="ARV2">
        <v>1166</v>
      </c>
      <c r="ARW2">
        <v>1167</v>
      </c>
      <c r="ARX2">
        <v>1168</v>
      </c>
      <c r="ARY2">
        <v>1169</v>
      </c>
      <c r="ARZ2">
        <v>1170</v>
      </c>
      <c r="ASA2">
        <v>1171</v>
      </c>
      <c r="ASB2">
        <v>1172</v>
      </c>
      <c r="ASC2">
        <v>1173</v>
      </c>
      <c r="ASD2">
        <v>1174</v>
      </c>
      <c r="ASE2">
        <v>1175</v>
      </c>
      <c r="ASF2">
        <v>1176</v>
      </c>
      <c r="ASG2">
        <v>1177</v>
      </c>
      <c r="ASH2">
        <v>1178</v>
      </c>
      <c r="ASI2">
        <v>1179</v>
      </c>
      <c r="ASJ2">
        <v>1180</v>
      </c>
      <c r="ASK2">
        <v>1181</v>
      </c>
      <c r="ASL2">
        <v>1182</v>
      </c>
      <c r="ASM2">
        <v>1183</v>
      </c>
      <c r="ASN2">
        <v>1184</v>
      </c>
      <c r="ASO2">
        <v>1185</v>
      </c>
      <c r="ASP2">
        <v>1186</v>
      </c>
      <c r="ASQ2">
        <v>1187</v>
      </c>
      <c r="ASR2">
        <v>1188</v>
      </c>
      <c r="ASS2">
        <v>1189</v>
      </c>
      <c r="AST2">
        <v>1190</v>
      </c>
      <c r="ASU2">
        <v>1191</v>
      </c>
      <c r="ASV2">
        <v>1192</v>
      </c>
      <c r="ASW2">
        <v>1193</v>
      </c>
      <c r="ASX2">
        <v>1194</v>
      </c>
      <c r="ASY2">
        <v>1195</v>
      </c>
      <c r="ASZ2">
        <v>1196</v>
      </c>
      <c r="ATA2">
        <v>1197</v>
      </c>
      <c r="ATB2">
        <v>1198</v>
      </c>
      <c r="ATC2">
        <v>1199</v>
      </c>
      <c r="ATD2">
        <v>1200</v>
      </c>
      <c r="ATE2">
        <v>1201</v>
      </c>
      <c r="ATF2">
        <v>1202</v>
      </c>
      <c r="ATG2">
        <v>1203</v>
      </c>
      <c r="ATH2">
        <v>1204</v>
      </c>
      <c r="ATI2">
        <v>1205</v>
      </c>
      <c r="ATJ2">
        <v>1206</v>
      </c>
      <c r="ATK2">
        <v>1207</v>
      </c>
      <c r="ATL2">
        <v>1208</v>
      </c>
      <c r="ATM2">
        <v>1209</v>
      </c>
      <c r="ATN2">
        <v>1210</v>
      </c>
      <c r="ATO2">
        <v>1211</v>
      </c>
      <c r="ATP2">
        <v>1212</v>
      </c>
      <c r="ATQ2">
        <v>1213</v>
      </c>
      <c r="ATR2">
        <v>1214</v>
      </c>
      <c r="ATS2">
        <v>1215</v>
      </c>
      <c r="ATT2">
        <v>1216</v>
      </c>
      <c r="ATU2">
        <v>1217</v>
      </c>
      <c r="ATV2">
        <v>1218</v>
      </c>
      <c r="ATW2">
        <v>1219</v>
      </c>
      <c r="ATX2">
        <v>1220</v>
      </c>
      <c r="ATY2">
        <v>1221</v>
      </c>
      <c r="ATZ2">
        <v>1222</v>
      </c>
      <c r="AUA2">
        <v>1223</v>
      </c>
      <c r="AUB2">
        <v>1224</v>
      </c>
      <c r="AUC2">
        <v>1225</v>
      </c>
      <c r="AUD2">
        <v>1226</v>
      </c>
      <c r="AUE2">
        <v>1227</v>
      </c>
      <c r="AUF2">
        <v>1228</v>
      </c>
      <c r="AUG2">
        <v>1229</v>
      </c>
      <c r="AUH2">
        <v>1230</v>
      </c>
      <c r="AUI2">
        <v>1231</v>
      </c>
      <c r="AUJ2">
        <v>1232</v>
      </c>
      <c r="AUK2">
        <v>1233</v>
      </c>
      <c r="AUL2">
        <v>1234</v>
      </c>
      <c r="AUM2">
        <v>1235</v>
      </c>
      <c r="AUN2">
        <v>1236</v>
      </c>
      <c r="AUO2">
        <v>1237</v>
      </c>
      <c r="AUP2">
        <v>1238</v>
      </c>
      <c r="AUQ2">
        <v>1239</v>
      </c>
      <c r="AUR2">
        <v>1240</v>
      </c>
      <c r="AUS2">
        <v>1241</v>
      </c>
      <c r="AUT2">
        <v>1242</v>
      </c>
      <c r="AUU2">
        <v>1243</v>
      </c>
      <c r="AUV2">
        <v>1244</v>
      </c>
      <c r="AUW2">
        <v>1245</v>
      </c>
      <c r="AUX2">
        <v>1246</v>
      </c>
      <c r="AUY2">
        <v>1247</v>
      </c>
      <c r="AUZ2">
        <v>1248</v>
      </c>
      <c r="AVA2">
        <v>1249</v>
      </c>
      <c r="AVB2">
        <v>1250</v>
      </c>
      <c r="AVC2">
        <v>1251</v>
      </c>
      <c r="AVD2">
        <v>1252</v>
      </c>
      <c r="AVE2">
        <v>1253</v>
      </c>
      <c r="AVF2">
        <v>1254</v>
      </c>
      <c r="AVG2">
        <v>1255</v>
      </c>
      <c r="AVH2">
        <v>1256</v>
      </c>
      <c r="AVI2">
        <v>1257</v>
      </c>
      <c r="AVJ2">
        <v>1258</v>
      </c>
      <c r="AVK2">
        <v>1259</v>
      </c>
      <c r="AVL2">
        <v>1260</v>
      </c>
      <c r="AVM2">
        <v>1261</v>
      </c>
      <c r="AVN2">
        <v>1262</v>
      </c>
      <c r="AVO2">
        <v>1263</v>
      </c>
      <c r="AVP2">
        <v>1264</v>
      </c>
      <c r="AVQ2">
        <v>1265</v>
      </c>
      <c r="AVR2">
        <v>1266</v>
      </c>
      <c r="AVS2">
        <v>1267</v>
      </c>
      <c r="AVT2">
        <v>1268</v>
      </c>
      <c r="AVU2">
        <v>1269</v>
      </c>
      <c r="AVV2">
        <v>1270</v>
      </c>
      <c r="AVW2">
        <v>1271</v>
      </c>
      <c r="AVX2">
        <v>1272</v>
      </c>
      <c r="AVY2">
        <v>1273</v>
      </c>
      <c r="AVZ2">
        <v>1274</v>
      </c>
      <c r="AWA2">
        <v>1275</v>
      </c>
      <c r="AWB2">
        <v>1276</v>
      </c>
      <c r="AWC2">
        <v>1277</v>
      </c>
      <c r="AWD2">
        <v>1278</v>
      </c>
      <c r="AWE2">
        <v>1279</v>
      </c>
      <c r="AWF2">
        <v>1280</v>
      </c>
      <c r="AWG2">
        <v>1281</v>
      </c>
      <c r="AWH2">
        <v>1282</v>
      </c>
      <c r="AWI2">
        <v>1283</v>
      </c>
      <c r="AWJ2">
        <v>1284</v>
      </c>
      <c r="AWK2">
        <v>1285</v>
      </c>
      <c r="AWL2">
        <v>1286</v>
      </c>
      <c r="AWM2">
        <v>1287</v>
      </c>
      <c r="AWN2">
        <v>1288</v>
      </c>
      <c r="AWO2">
        <v>1289</v>
      </c>
      <c r="AWP2">
        <v>1290</v>
      </c>
      <c r="AWQ2">
        <v>1291</v>
      </c>
      <c r="AWR2">
        <v>1292</v>
      </c>
      <c r="AWS2">
        <v>1293</v>
      </c>
      <c r="AWT2">
        <v>1294</v>
      </c>
      <c r="AWU2">
        <v>1295</v>
      </c>
      <c r="AWV2">
        <v>1296</v>
      </c>
      <c r="AWW2">
        <v>1297</v>
      </c>
      <c r="AWX2">
        <v>1298</v>
      </c>
      <c r="AWY2">
        <v>1299</v>
      </c>
      <c r="AWZ2">
        <v>1300</v>
      </c>
      <c r="AXA2">
        <v>1301</v>
      </c>
      <c r="AXB2">
        <v>1302</v>
      </c>
      <c r="AXC2">
        <v>1303</v>
      </c>
      <c r="AXD2">
        <v>1304</v>
      </c>
      <c r="AXE2">
        <v>1305</v>
      </c>
      <c r="AXF2">
        <v>1306</v>
      </c>
      <c r="AXG2">
        <v>1307</v>
      </c>
      <c r="AXH2">
        <v>1308</v>
      </c>
      <c r="AXI2">
        <v>1309</v>
      </c>
      <c r="AXJ2">
        <v>1310</v>
      </c>
      <c r="AXK2">
        <v>1311</v>
      </c>
      <c r="AXL2">
        <v>1312</v>
      </c>
      <c r="AXM2">
        <v>1313</v>
      </c>
      <c r="AXN2">
        <v>1314</v>
      </c>
      <c r="AXO2">
        <v>1315</v>
      </c>
      <c r="AXP2">
        <v>1316</v>
      </c>
      <c r="AXQ2">
        <v>1317</v>
      </c>
      <c r="AXR2">
        <v>1318</v>
      </c>
      <c r="AXS2">
        <v>1319</v>
      </c>
      <c r="AXT2">
        <v>1320</v>
      </c>
      <c r="AXU2">
        <v>1321</v>
      </c>
      <c r="AXV2">
        <v>1322</v>
      </c>
      <c r="AXW2">
        <v>1323</v>
      </c>
      <c r="AXX2">
        <v>1324</v>
      </c>
      <c r="AXY2">
        <v>1325</v>
      </c>
      <c r="AXZ2">
        <v>1326</v>
      </c>
      <c r="AYA2">
        <v>1327</v>
      </c>
      <c r="AYB2">
        <v>1328</v>
      </c>
      <c r="AYC2">
        <v>1329</v>
      </c>
      <c r="AYD2">
        <v>1330</v>
      </c>
      <c r="AYE2">
        <v>1331</v>
      </c>
      <c r="AYF2">
        <v>1332</v>
      </c>
      <c r="AYG2">
        <v>1333</v>
      </c>
      <c r="AYH2">
        <v>1334</v>
      </c>
      <c r="AYI2">
        <v>1335</v>
      </c>
      <c r="AYJ2">
        <v>1336</v>
      </c>
      <c r="AYK2">
        <v>1337</v>
      </c>
      <c r="AYL2">
        <v>1338</v>
      </c>
      <c r="AYM2">
        <v>1339</v>
      </c>
      <c r="AYN2">
        <v>1340</v>
      </c>
      <c r="AYO2">
        <v>1341</v>
      </c>
      <c r="AYP2">
        <v>1342</v>
      </c>
      <c r="AYQ2">
        <v>1343</v>
      </c>
      <c r="AYR2">
        <v>1344</v>
      </c>
      <c r="AYS2">
        <v>1345</v>
      </c>
      <c r="AYT2">
        <v>1346</v>
      </c>
      <c r="AYU2">
        <v>1347</v>
      </c>
      <c r="AYV2">
        <v>1348</v>
      </c>
      <c r="AYW2">
        <v>1349</v>
      </c>
      <c r="AYX2">
        <v>1350</v>
      </c>
      <c r="AYY2">
        <v>1351</v>
      </c>
      <c r="AYZ2">
        <v>1352</v>
      </c>
      <c r="AZA2">
        <v>1353</v>
      </c>
      <c r="AZB2">
        <v>1354</v>
      </c>
      <c r="AZC2">
        <v>1355</v>
      </c>
      <c r="AZD2">
        <v>1356</v>
      </c>
      <c r="AZE2">
        <v>1357</v>
      </c>
      <c r="AZF2">
        <v>1358</v>
      </c>
      <c r="AZG2">
        <v>1359</v>
      </c>
      <c r="AZH2">
        <v>1360</v>
      </c>
      <c r="AZI2">
        <v>1361</v>
      </c>
      <c r="AZJ2">
        <v>1362</v>
      </c>
      <c r="AZK2">
        <v>1363</v>
      </c>
      <c r="AZL2">
        <v>1364</v>
      </c>
      <c r="AZM2">
        <v>1365</v>
      </c>
      <c r="AZN2">
        <v>1366</v>
      </c>
      <c r="AZO2">
        <v>1367</v>
      </c>
      <c r="AZP2">
        <v>1368</v>
      </c>
      <c r="AZQ2">
        <v>1369</v>
      </c>
      <c r="AZR2">
        <v>1370</v>
      </c>
      <c r="AZS2">
        <v>1371</v>
      </c>
      <c r="AZT2">
        <v>1372</v>
      </c>
      <c r="AZU2">
        <v>1373</v>
      </c>
      <c r="AZV2">
        <v>1374</v>
      </c>
      <c r="AZW2">
        <v>1375</v>
      </c>
      <c r="AZX2">
        <v>1376</v>
      </c>
      <c r="AZY2">
        <v>1377</v>
      </c>
      <c r="AZZ2">
        <v>1378</v>
      </c>
      <c r="BAA2">
        <v>1379</v>
      </c>
      <c r="BAB2">
        <v>1380</v>
      </c>
      <c r="BAC2">
        <v>1381</v>
      </c>
      <c r="BAD2">
        <v>1382</v>
      </c>
      <c r="BAE2">
        <v>1383</v>
      </c>
      <c r="BAF2">
        <v>1384</v>
      </c>
      <c r="BAG2">
        <v>1385</v>
      </c>
      <c r="BAH2">
        <v>1386</v>
      </c>
      <c r="BAI2">
        <v>1387</v>
      </c>
      <c r="BAJ2">
        <v>1388</v>
      </c>
      <c r="BAK2">
        <v>1389</v>
      </c>
      <c r="BAL2">
        <v>1390</v>
      </c>
      <c r="BAM2">
        <v>1391</v>
      </c>
      <c r="BAN2">
        <v>1392</v>
      </c>
      <c r="BAO2">
        <v>1393</v>
      </c>
      <c r="BAP2">
        <v>1394</v>
      </c>
      <c r="BAQ2">
        <v>1395</v>
      </c>
      <c r="BAR2">
        <v>1396</v>
      </c>
      <c r="BAS2">
        <v>1397</v>
      </c>
      <c r="BAT2">
        <v>1398</v>
      </c>
      <c r="BAU2">
        <v>1399</v>
      </c>
      <c r="BAV2">
        <v>1400</v>
      </c>
      <c r="BAW2">
        <v>1401</v>
      </c>
      <c r="BAX2">
        <v>1402</v>
      </c>
      <c r="BAY2">
        <v>1403</v>
      </c>
      <c r="BAZ2">
        <v>1404</v>
      </c>
      <c r="BBA2">
        <v>1405</v>
      </c>
      <c r="BBB2">
        <v>1406</v>
      </c>
      <c r="BBC2">
        <v>1407</v>
      </c>
      <c r="BBD2">
        <v>1408</v>
      </c>
      <c r="BBE2">
        <v>1409</v>
      </c>
      <c r="BBF2">
        <v>1410</v>
      </c>
      <c r="BBG2">
        <v>1411</v>
      </c>
      <c r="BBH2">
        <v>1412</v>
      </c>
      <c r="BBI2">
        <v>1413</v>
      </c>
      <c r="BBJ2">
        <v>1414</v>
      </c>
      <c r="BBK2">
        <v>1415</v>
      </c>
      <c r="BBL2">
        <v>1416</v>
      </c>
      <c r="BBM2">
        <v>1417</v>
      </c>
      <c r="BBN2">
        <v>1418</v>
      </c>
      <c r="BBO2">
        <v>1419</v>
      </c>
      <c r="BBP2">
        <v>1420</v>
      </c>
      <c r="BBQ2">
        <v>1421</v>
      </c>
      <c r="BBR2">
        <v>1422</v>
      </c>
      <c r="BBS2">
        <v>1423</v>
      </c>
      <c r="BBT2">
        <v>1424</v>
      </c>
      <c r="BBU2">
        <v>1425</v>
      </c>
      <c r="BBV2">
        <v>1426</v>
      </c>
      <c r="BBW2">
        <v>1427</v>
      </c>
      <c r="BBX2">
        <v>1428</v>
      </c>
      <c r="BBY2">
        <v>1429</v>
      </c>
      <c r="BBZ2">
        <v>1430</v>
      </c>
      <c r="BCA2">
        <v>1431</v>
      </c>
      <c r="BCB2">
        <v>1432</v>
      </c>
      <c r="BCC2">
        <v>1433</v>
      </c>
      <c r="BCD2">
        <v>1434</v>
      </c>
      <c r="BCE2">
        <v>1435</v>
      </c>
      <c r="BCF2">
        <v>1436</v>
      </c>
      <c r="BCG2">
        <v>1437</v>
      </c>
      <c r="BCH2">
        <v>1438</v>
      </c>
      <c r="BCI2">
        <v>1439</v>
      </c>
      <c r="BCJ2">
        <v>1440</v>
      </c>
      <c r="BCK2">
        <v>1441</v>
      </c>
      <c r="BCL2">
        <v>1442</v>
      </c>
      <c r="BCM2">
        <v>1443</v>
      </c>
      <c r="BCN2">
        <v>1444</v>
      </c>
      <c r="BCO2">
        <v>1445</v>
      </c>
      <c r="BCP2">
        <v>1446</v>
      </c>
      <c r="BCQ2">
        <v>1447</v>
      </c>
      <c r="BCR2">
        <v>1448</v>
      </c>
      <c r="BCS2">
        <v>1449</v>
      </c>
      <c r="BCT2">
        <v>1450</v>
      </c>
      <c r="BCU2">
        <v>1451</v>
      </c>
      <c r="BCV2">
        <v>1452</v>
      </c>
      <c r="BCW2">
        <v>1453</v>
      </c>
      <c r="BCX2">
        <v>1454</v>
      </c>
      <c r="BCY2">
        <v>1455</v>
      </c>
      <c r="BCZ2">
        <v>1456</v>
      </c>
      <c r="BDA2">
        <v>1457</v>
      </c>
      <c r="BDB2">
        <v>1458</v>
      </c>
      <c r="BDC2">
        <v>1459</v>
      </c>
      <c r="BDD2">
        <v>1460</v>
      </c>
      <c r="BDE2">
        <v>1461</v>
      </c>
      <c r="BDF2">
        <v>1462</v>
      </c>
      <c r="BDG2">
        <v>1463</v>
      </c>
      <c r="BDH2">
        <v>1464</v>
      </c>
      <c r="BDI2">
        <v>1465</v>
      </c>
      <c r="BDJ2">
        <v>1466</v>
      </c>
      <c r="BDK2">
        <v>1467</v>
      </c>
      <c r="BDL2">
        <v>1468</v>
      </c>
      <c r="BDM2">
        <v>1469</v>
      </c>
      <c r="BDN2">
        <v>1470</v>
      </c>
      <c r="BDO2">
        <v>1471</v>
      </c>
      <c r="BDP2">
        <v>1472</v>
      </c>
      <c r="BDQ2">
        <v>1473</v>
      </c>
      <c r="BDR2">
        <v>1474</v>
      </c>
      <c r="BDS2">
        <v>1475</v>
      </c>
      <c r="BDT2">
        <v>1476</v>
      </c>
      <c r="BDU2">
        <v>1477</v>
      </c>
      <c r="BDV2">
        <v>1478</v>
      </c>
      <c r="BDW2">
        <v>1479</v>
      </c>
      <c r="BDX2">
        <v>1480</v>
      </c>
      <c r="BDY2">
        <v>1481</v>
      </c>
      <c r="BDZ2">
        <v>1482</v>
      </c>
      <c r="BEA2">
        <v>1483</v>
      </c>
      <c r="BEB2">
        <v>1484</v>
      </c>
      <c r="BEC2">
        <v>1485</v>
      </c>
      <c r="BED2">
        <v>1486</v>
      </c>
      <c r="BEE2">
        <v>1487</v>
      </c>
      <c r="BEF2">
        <v>1488</v>
      </c>
      <c r="BEG2">
        <v>1489</v>
      </c>
      <c r="BEH2">
        <v>1490</v>
      </c>
      <c r="BEI2">
        <v>1491</v>
      </c>
      <c r="BEJ2">
        <v>1492</v>
      </c>
      <c r="BEK2">
        <v>1493</v>
      </c>
      <c r="BEL2">
        <v>1494</v>
      </c>
      <c r="BEM2">
        <v>1495</v>
      </c>
      <c r="BEN2">
        <v>1496</v>
      </c>
      <c r="BEO2">
        <v>1497</v>
      </c>
      <c r="BEP2">
        <v>1498</v>
      </c>
      <c r="BEQ2">
        <v>1499</v>
      </c>
      <c r="BER2">
        <v>1500</v>
      </c>
      <c r="BES2">
        <v>1501</v>
      </c>
      <c r="BET2">
        <v>1502</v>
      </c>
      <c r="BEU2">
        <v>1503</v>
      </c>
      <c r="BEV2">
        <v>1504</v>
      </c>
      <c r="BEW2">
        <v>1505</v>
      </c>
      <c r="BEX2">
        <v>1506</v>
      </c>
      <c r="BEY2">
        <v>1507</v>
      </c>
      <c r="BEZ2">
        <v>1508</v>
      </c>
      <c r="BFA2">
        <v>1509</v>
      </c>
      <c r="BFB2">
        <v>1510</v>
      </c>
      <c r="BFC2">
        <v>1511</v>
      </c>
      <c r="BFD2">
        <v>1512</v>
      </c>
      <c r="BFE2">
        <v>1513</v>
      </c>
      <c r="BFF2">
        <v>1514</v>
      </c>
      <c r="BFG2">
        <v>1515</v>
      </c>
      <c r="BFH2">
        <v>1516</v>
      </c>
      <c r="BFI2">
        <v>1517</v>
      </c>
      <c r="BFJ2">
        <v>1518</v>
      </c>
      <c r="BFK2">
        <v>1519</v>
      </c>
      <c r="BFL2">
        <v>1520</v>
      </c>
      <c r="BFM2">
        <v>1521</v>
      </c>
      <c r="BFN2">
        <v>1522</v>
      </c>
      <c r="BFO2">
        <v>1523</v>
      </c>
      <c r="BFP2">
        <v>1524</v>
      </c>
      <c r="BFQ2">
        <v>1525</v>
      </c>
      <c r="BFR2">
        <v>1526</v>
      </c>
      <c r="BFS2">
        <v>1527</v>
      </c>
      <c r="BFT2">
        <v>1528</v>
      </c>
      <c r="BFU2">
        <v>1529</v>
      </c>
      <c r="BFV2">
        <v>1530</v>
      </c>
      <c r="BFW2">
        <v>1531</v>
      </c>
      <c r="BFX2">
        <v>1532</v>
      </c>
      <c r="BFY2">
        <v>1533</v>
      </c>
      <c r="BFZ2">
        <v>1534</v>
      </c>
      <c r="BGA2">
        <v>1535</v>
      </c>
      <c r="BGB2">
        <v>1536</v>
      </c>
      <c r="BGC2">
        <v>1537</v>
      </c>
      <c r="BGD2">
        <v>1538</v>
      </c>
      <c r="BGE2">
        <v>1539</v>
      </c>
      <c r="BGF2">
        <v>1540</v>
      </c>
      <c r="BGG2">
        <v>1541</v>
      </c>
      <c r="BGH2">
        <v>1542</v>
      </c>
      <c r="BGI2">
        <v>1543</v>
      </c>
      <c r="BGJ2">
        <v>1544</v>
      </c>
      <c r="BGK2">
        <v>1545</v>
      </c>
      <c r="BGL2">
        <v>1546</v>
      </c>
      <c r="BGM2">
        <v>1547</v>
      </c>
      <c r="BGN2">
        <v>1548</v>
      </c>
      <c r="BGO2">
        <v>1549</v>
      </c>
      <c r="BGP2">
        <v>1550</v>
      </c>
      <c r="BGQ2">
        <v>1551</v>
      </c>
      <c r="BGR2">
        <v>1552</v>
      </c>
      <c r="BGS2">
        <v>1553</v>
      </c>
      <c r="BGT2">
        <v>1554</v>
      </c>
      <c r="BGU2">
        <v>1555</v>
      </c>
      <c r="BGV2">
        <v>1556</v>
      </c>
      <c r="BGW2">
        <v>1557</v>
      </c>
      <c r="BGX2">
        <v>1558</v>
      </c>
      <c r="BGY2">
        <v>1559</v>
      </c>
      <c r="BGZ2">
        <v>1560</v>
      </c>
      <c r="BHA2">
        <v>1561</v>
      </c>
      <c r="BHB2">
        <v>1562</v>
      </c>
      <c r="BHC2">
        <v>1563</v>
      </c>
      <c r="BHD2">
        <v>1564</v>
      </c>
      <c r="BHE2">
        <v>1565</v>
      </c>
      <c r="BHF2">
        <v>1566</v>
      </c>
      <c r="BHG2">
        <v>1567</v>
      </c>
      <c r="BHH2">
        <v>1568</v>
      </c>
      <c r="BHI2">
        <v>1569</v>
      </c>
      <c r="BHJ2">
        <v>1570</v>
      </c>
      <c r="BHK2">
        <v>1571</v>
      </c>
      <c r="BHL2">
        <v>1572</v>
      </c>
      <c r="BHM2">
        <v>1573</v>
      </c>
      <c r="BHN2">
        <v>1574</v>
      </c>
      <c r="BHO2">
        <v>1575</v>
      </c>
      <c r="BHP2">
        <v>1576</v>
      </c>
      <c r="BHQ2">
        <v>1577</v>
      </c>
      <c r="BHR2">
        <v>1578</v>
      </c>
      <c r="BHS2">
        <v>1579</v>
      </c>
      <c r="BHT2">
        <v>1580</v>
      </c>
      <c r="BHU2">
        <v>1581</v>
      </c>
      <c r="BHV2">
        <v>1582</v>
      </c>
      <c r="BHW2">
        <v>1583</v>
      </c>
      <c r="BHX2">
        <v>1584</v>
      </c>
      <c r="BHY2">
        <v>1585</v>
      </c>
      <c r="BHZ2">
        <v>1586</v>
      </c>
      <c r="BIA2">
        <v>1587</v>
      </c>
      <c r="BIB2">
        <v>1588</v>
      </c>
      <c r="BIC2">
        <v>1589</v>
      </c>
      <c r="BID2">
        <v>1590</v>
      </c>
      <c r="BIE2">
        <v>1591</v>
      </c>
      <c r="BIF2">
        <v>1592</v>
      </c>
      <c r="BIG2">
        <v>1593</v>
      </c>
      <c r="BIH2">
        <v>1594</v>
      </c>
      <c r="BII2">
        <v>1595</v>
      </c>
      <c r="BIJ2">
        <v>1596</v>
      </c>
      <c r="BIK2">
        <v>1597</v>
      </c>
      <c r="BIL2">
        <v>1598</v>
      </c>
      <c r="BIM2">
        <v>1599</v>
      </c>
      <c r="BIN2">
        <v>1600</v>
      </c>
      <c r="BIO2">
        <v>1601</v>
      </c>
      <c r="BIP2">
        <v>1602</v>
      </c>
      <c r="BIQ2">
        <v>1603</v>
      </c>
      <c r="BIR2">
        <v>1604</v>
      </c>
      <c r="BIS2">
        <v>1605</v>
      </c>
      <c r="BIT2">
        <v>1606</v>
      </c>
      <c r="BIU2">
        <v>1607</v>
      </c>
      <c r="BIV2">
        <v>1608</v>
      </c>
      <c r="BIW2">
        <v>1609</v>
      </c>
      <c r="BIX2">
        <v>1610</v>
      </c>
      <c r="BIY2">
        <v>1611</v>
      </c>
      <c r="BIZ2">
        <v>1612</v>
      </c>
      <c r="BJA2">
        <v>1613</v>
      </c>
      <c r="BJB2">
        <v>1614</v>
      </c>
      <c r="BJC2">
        <v>1615</v>
      </c>
      <c r="BJD2">
        <v>1616</v>
      </c>
      <c r="BJE2">
        <v>1617</v>
      </c>
      <c r="BJF2">
        <v>1618</v>
      </c>
      <c r="BJG2">
        <v>1619</v>
      </c>
      <c r="BJH2">
        <v>1620</v>
      </c>
      <c r="BJI2">
        <v>1621</v>
      </c>
      <c r="BJJ2">
        <v>1622</v>
      </c>
      <c r="BJK2">
        <v>1623</v>
      </c>
      <c r="BJL2">
        <v>1624</v>
      </c>
      <c r="BJM2">
        <v>1625</v>
      </c>
      <c r="BJN2">
        <v>1626</v>
      </c>
      <c r="BJO2">
        <v>1627</v>
      </c>
      <c r="BJP2">
        <v>1628</v>
      </c>
      <c r="BJQ2">
        <v>1629</v>
      </c>
      <c r="BJR2">
        <v>1630</v>
      </c>
      <c r="BJS2">
        <v>1631</v>
      </c>
      <c r="BJT2">
        <v>1632</v>
      </c>
      <c r="BJU2">
        <v>1633</v>
      </c>
      <c r="BJV2">
        <v>1634</v>
      </c>
      <c r="BJW2">
        <v>1635</v>
      </c>
      <c r="BJX2">
        <v>1636</v>
      </c>
      <c r="BJY2">
        <v>1637</v>
      </c>
      <c r="BJZ2">
        <v>1638</v>
      </c>
      <c r="BKA2">
        <v>1639</v>
      </c>
      <c r="BKB2">
        <v>1640</v>
      </c>
      <c r="BKC2">
        <v>1641</v>
      </c>
      <c r="BKD2">
        <v>1642</v>
      </c>
      <c r="BKE2">
        <v>1643</v>
      </c>
      <c r="BKF2">
        <v>1644</v>
      </c>
      <c r="BKG2">
        <v>1645</v>
      </c>
      <c r="BKH2">
        <v>1646</v>
      </c>
      <c r="BKI2">
        <v>1647</v>
      </c>
      <c r="BKJ2">
        <v>1648</v>
      </c>
      <c r="BKK2">
        <v>1649</v>
      </c>
      <c r="BKL2">
        <v>1650</v>
      </c>
      <c r="BKM2">
        <v>1651</v>
      </c>
      <c r="BKN2">
        <v>1652</v>
      </c>
      <c r="BKO2">
        <v>1653</v>
      </c>
      <c r="BKP2">
        <v>1654</v>
      </c>
      <c r="BKQ2">
        <v>1655</v>
      </c>
      <c r="BKR2">
        <v>1656</v>
      </c>
      <c r="BKS2">
        <v>1657</v>
      </c>
      <c r="BKT2">
        <v>1658</v>
      </c>
      <c r="BKU2">
        <v>1659</v>
      </c>
      <c r="BKV2">
        <v>1660</v>
      </c>
      <c r="BKW2">
        <v>1661</v>
      </c>
      <c r="BKX2">
        <v>1662</v>
      </c>
      <c r="BKY2">
        <v>1663</v>
      </c>
      <c r="BKZ2">
        <v>1664</v>
      </c>
      <c r="BLA2">
        <v>1665</v>
      </c>
      <c r="BLB2">
        <v>1666</v>
      </c>
      <c r="BLC2">
        <v>1667</v>
      </c>
      <c r="BLD2">
        <v>1668</v>
      </c>
      <c r="BLE2">
        <v>1669</v>
      </c>
      <c r="BLF2">
        <v>1670</v>
      </c>
      <c r="BLG2">
        <v>1671</v>
      </c>
      <c r="BLH2">
        <v>1672</v>
      </c>
      <c r="BLI2">
        <v>1673</v>
      </c>
      <c r="BLJ2">
        <v>1674</v>
      </c>
      <c r="BLK2">
        <v>1675</v>
      </c>
      <c r="BLL2">
        <v>1676</v>
      </c>
      <c r="BLM2">
        <v>1677</v>
      </c>
      <c r="BLN2">
        <v>1678</v>
      </c>
      <c r="BLO2">
        <v>1679</v>
      </c>
      <c r="BLP2">
        <v>1680</v>
      </c>
      <c r="BLQ2">
        <v>1681</v>
      </c>
      <c r="BLR2">
        <v>1682</v>
      </c>
      <c r="BLS2">
        <v>1683</v>
      </c>
      <c r="BLT2">
        <v>1684</v>
      </c>
      <c r="BLU2">
        <v>1685</v>
      </c>
      <c r="BLV2">
        <v>1686</v>
      </c>
      <c r="BLW2">
        <v>1687</v>
      </c>
      <c r="BLX2">
        <v>1688</v>
      </c>
      <c r="BLY2">
        <v>1689</v>
      </c>
      <c r="BLZ2">
        <v>1690</v>
      </c>
      <c r="BMA2">
        <v>1691</v>
      </c>
      <c r="BMB2">
        <v>1692</v>
      </c>
      <c r="BMC2">
        <v>1693</v>
      </c>
      <c r="BMD2">
        <v>1694</v>
      </c>
      <c r="BME2">
        <v>1695</v>
      </c>
      <c r="BMF2">
        <v>1696</v>
      </c>
      <c r="BMG2">
        <v>1697</v>
      </c>
      <c r="BMH2">
        <v>1698</v>
      </c>
      <c r="BMI2">
        <v>1699</v>
      </c>
      <c r="BMJ2">
        <v>1700</v>
      </c>
      <c r="BMK2">
        <v>1701</v>
      </c>
      <c r="BML2">
        <v>1702</v>
      </c>
      <c r="BMM2">
        <v>1703</v>
      </c>
      <c r="BMN2">
        <v>1704</v>
      </c>
      <c r="BMO2">
        <v>1705</v>
      </c>
      <c r="BMP2">
        <v>1706</v>
      </c>
      <c r="BMQ2">
        <v>1707</v>
      </c>
      <c r="BMR2">
        <v>1708</v>
      </c>
      <c r="BMS2">
        <v>1709</v>
      </c>
      <c r="BMT2">
        <v>1710</v>
      </c>
      <c r="BMU2">
        <v>1711</v>
      </c>
      <c r="BMV2">
        <v>1712</v>
      </c>
      <c r="BMW2">
        <v>1713</v>
      </c>
      <c r="BMX2">
        <v>1714</v>
      </c>
      <c r="BMY2">
        <v>1715</v>
      </c>
      <c r="BMZ2">
        <v>1716</v>
      </c>
      <c r="BNA2">
        <v>1717</v>
      </c>
      <c r="BNB2">
        <v>1718</v>
      </c>
      <c r="BNC2">
        <v>1719</v>
      </c>
      <c r="BND2">
        <v>1720</v>
      </c>
      <c r="BNE2">
        <v>1721</v>
      </c>
      <c r="BNF2">
        <v>1722</v>
      </c>
      <c r="BNG2">
        <v>1723</v>
      </c>
      <c r="BNH2">
        <v>1724</v>
      </c>
      <c r="BNI2">
        <v>1725</v>
      </c>
      <c r="BNJ2">
        <v>1726</v>
      </c>
      <c r="BNK2">
        <v>1727</v>
      </c>
      <c r="BNL2">
        <v>1728</v>
      </c>
      <c r="BNM2">
        <v>1729</v>
      </c>
      <c r="BNN2">
        <v>1730</v>
      </c>
      <c r="BNO2">
        <v>1731</v>
      </c>
      <c r="BNP2">
        <v>1732</v>
      </c>
      <c r="BNQ2">
        <v>1733</v>
      </c>
      <c r="BNR2">
        <v>1734</v>
      </c>
      <c r="BNS2">
        <v>1735</v>
      </c>
      <c r="BNT2">
        <v>1736</v>
      </c>
      <c r="BNU2">
        <v>1737</v>
      </c>
      <c r="BNV2">
        <v>1738</v>
      </c>
      <c r="BNW2">
        <v>1739</v>
      </c>
      <c r="BNX2">
        <v>1740</v>
      </c>
      <c r="BNY2">
        <v>1741</v>
      </c>
      <c r="BNZ2">
        <v>1742</v>
      </c>
      <c r="BOA2">
        <v>1743</v>
      </c>
      <c r="BOB2">
        <v>1744</v>
      </c>
      <c r="BOC2">
        <v>1745</v>
      </c>
      <c r="BOD2">
        <v>1746</v>
      </c>
      <c r="BOE2">
        <v>1747</v>
      </c>
      <c r="BOF2">
        <v>1748</v>
      </c>
      <c r="BOG2">
        <v>1749</v>
      </c>
      <c r="BOH2">
        <v>1750</v>
      </c>
      <c r="BOI2">
        <v>1751</v>
      </c>
      <c r="BOJ2">
        <v>1752</v>
      </c>
      <c r="BOK2">
        <v>1753</v>
      </c>
      <c r="BOL2">
        <v>1754</v>
      </c>
      <c r="BOM2">
        <v>1755</v>
      </c>
      <c r="BON2">
        <v>1756</v>
      </c>
      <c r="BOO2">
        <v>1757</v>
      </c>
      <c r="BOP2">
        <v>1758</v>
      </c>
      <c r="BOQ2">
        <v>1759</v>
      </c>
      <c r="BOR2">
        <v>1760</v>
      </c>
      <c r="BOS2">
        <v>1761</v>
      </c>
      <c r="BOT2">
        <v>1762</v>
      </c>
      <c r="BOU2">
        <v>1763</v>
      </c>
      <c r="BOV2">
        <v>1764</v>
      </c>
      <c r="BOW2">
        <v>1765</v>
      </c>
      <c r="BOX2">
        <v>1766</v>
      </c>
      <c r="BOY2">
        <v>1767</v>
      </c>
      <c r="BOZ2">
        <v>1768</v>
      </c>
      <c r="BPA2">
        <v>1769</v>
      </c>
      <c r="BPB2">
        <v>1770</v>
      </c>
      <c r="BPC2">
        <v>1771</v>
      </c>
      <c r="BPD2">
        <v>1772</v>
      </c>
      <c r="BPE2">
        <v>1773</v>
      </c>
      <c r="BPF2">
        <v>1774</v>
      </c>
      <c r="BPG2">
        <v>1775</v>
      </c>
      <c r="BPH2">
        <v>1776</v>
      </c>
      <c r="BPI2">
        <v>1777</v>
      </c>
      <c r="BPJ2">
        <v>1778</v>
      </c>
      <c r="BPK2">
        <v>1779</v>
      </c>
      <c r="BPL2">
        <v>1780</v>
      </c>
      <c r="BPM2">
        <v>1781</v>
      </c>
      <c r="BPN2">
        <v>1782</v>
      </c>
      <c r="BPO2">
        <v>1783</v>
      </c>
      <c r="BPP2">
        <v>1784</v>
      </c>
      <c r="BPQ2">
        <v>1785</v>
      </c>
      <c r="BPR2">
        <v>1786</v>
      </c>
      <c r="BPS2">
        <v>1787</v>
      </c>
      <c r="BPT2">
        <v>1788</v>
      </c>
      <c r="BPU2">
        <v>1789</v>
      </c>
      <c r="BPV2">
        <v>1790</v>
      </c>
      <c r="BPW2">
        <v>1791</v>
      </c>
      <c r="BPX2">
        <v>1792</v>
      </c>
      <c r="BPY2">
        <v>1793</v>
      </c>
      <c r="BPZ2">
        <v>1794</v>
      </c>
      <c r="BQA2">
        <v>1795</v>
      </c>
      <c r="BQB2">
        <v>1796</v>
      </c>
      <c r="BQC2">
        <v>1797</v>
      </c>
      <c r="BQD2">
        <v>1798</v>
      </c>
      <c r="BQE2">
        <v>1799</v>
      </c>
      <c r="BQF2">
        <v>1800</v>
      </c>
      <c r="BQG2">
        <v>1801</v>
      </c>
      <c r="BQH2">
        <v>1802</v>
      </c>
      <c r="BQI2">
        <v>1803</v>
      </c>
      <c r="BQJ2">
        <v>1804</v>
      </c>
      <c r="BQK2">
        <v>1805</v>
      </c>
      <c r="BQL2">
        <v>1806</v>
      </c>
      <c r="BQM2">
        <v>1807</v>
      </c>
      <c r="BQN2">
        <v>1808</v>
      </c>
      <c r="BQO2">
        <v>1809</v>
      </c>
      <c r="BQP2">
        <v>1810</v>
      </c>
      <c r="BQQ2">
        <v>1811</v>
      </c>
      <c r="BQR2">
        <v>1812</v>
      </c>
      <c r="BQS2">
        <v>1813</v>
      </c>
      <c r="BQT2">
        <v>1814</v>
      </c>
      <c r="BQU2">
        <v>1815</v>
      </c>
      <c r="BQV2">
        <v>1816</v>
      </c>
      <c r="BQW2">
        <v>1817</v>
      </c>
      <c r="BQX2">
        <v>1818</v>
      </c>
      <c r="BQY2">
        <v>1819</v>
      </c>
      <c r="BQZ2">
        <v>1820</v>
      </c>
      <c r="BRA2">
        <v>1821</v>
      </c>
      <c r="BRB2">
        <v>1822</v>
      </c>
      <c r="BRC2">
        <v>1823</v>
      </c>
      <c r="BRD2">
        <v>1824</v>
      </c>
      <c r="BRE2">
        <v>1825</v>
      </c>
      <c r="BRF2">
        <v>1826</v>
      </c>
      <c r="BRG2">
        <v>1827</v>
      </c>
      <c r="BRH2">
        <v>1828</v>
      </c>
      <c r="BRI2">
        <v>1829</v>
      </c>
      <c r="BRJ2">
        <v>1830</v>
      </c>
      <c r="BRK2">
        <v>1831</v>
      </c>
      <c r="BRL2">
        <v>1832</v>
      </c>
      <c r="BRM2">
        <v>1833</v>
      </c>
      <c r="BRN2">
        <v>1834</v>
      </c>
      <c r="BRO2">
        <v>1835</v>
      </c>
      <c r="BRP2">
        <v>1836</v>
      </c>
      <c r="BRQ2">
        <v>1837</v>
      </c>
      <c r="BRR2">
        <v>1838</v>
      </c>
      <c r="BRS2">
        <v>1839</v>
      </c>
      <c r="BRT2">
        <v>1840</v>
      </c>
      <c r="BRU2">
        <v>1841</v>
      </c>
      <c r="BRV2">
        <v>1842</v>
      </c>
      <c r="BRW2">
        <v>1843</v>
      </c>
      <c r="BRX2">
        <v>1844</v>
      </c>
      <c r="BRY2">
        <v>1845</v>
      </c>
      <c r="BRZ2">
        <v>1846</v>
      </c>
      <c r="BSA2">
        <v>1847</v>
      </c>
      <c r="BSB2">
        <v>1848</v>
      </c>
      <c r="BSC2">
        <v>1849</v>
      </c>
      <c r="BSD2">
        <v>1850</v>
      </c>
      <c r="BSE2">
        <v>1851</v>
      </c>
      <c r="BSF2">
        <v>1852</v>
      </c>
      <c r="BSG2">
        <v>1853</v>
      </c>
      <c r="BSH2">
        <v>1854</v>
      </c>
      <c r="BSI2">
        <v>1855</v>
      </c>
      <c r="BSJ2">
        <v>1856</v>
      </c>
      <c r="BSK2">
        <v>1857</v>
      </c>
      <c r="BSL2">
        <v>1858</v>
      </c>
      <c r="BSM2">
        <v>1859</v>
      </c>
      <c r="BSN2">
        <v>1860</v>
      </c>
      <c r="BSO2">
        <v>1861</v>
      </c>
      <c r="BSP2">
        <v>1862</v>
      </c>
      <c r="BSQ2">
        <v>1863</v>
      </c>
      <c r="BSR2">
        <v>1864</v>
      </c>
      <c r="BSS2">
        <v>1865</v>
      </c>
      <c r="BST2">
        <v>1866</v>
      </c>
      <c r="BSU2">
        <v>1867</v>
      </c>
      <c r="BSV2">
        <v>1868</v>
      </c>
      <c r="BSW2">
        <v>1869</v>
      </c>
      <c r="BSX2">
        <v>1870</v>
      </c>
      <c r="BSY2">
        <v>1871</v>
      </c>
      <c r="BSZ2">
        <v>1872</v>
      </c>
      <c r="BTA2">
        <v>1873</v>
      </c>
      <c r="BTB2">
        <v>1874</v>
      </c>
      <c r="BTC2">
        <v>1875</v>
      </c>
      <c r="BTD2">
        <v>1876</v>
      </c>
      <c r="BTE2">
        <v>1877</v>
      </c>
      <c r="BTF2">
        <v>1878</v>
      </c>
      <c r="BTG2">
        <v>1879</v>
      </c>
      <c r="BTH2">
        <v>1880</v>
      </c>
      <c r="BTI2">
        <v>1881</v>
      </c>
      <c r="BTJ2">
        <v>1882</v>
      </c>
      <c r="BTK2">
        <v>1883</v>
      </c>
      <c r="BTL2">
        <v>1884</v>
      </c>
      <c r="BTM2">
        <v>1885</v>
      </c>
      <c r="BTN2">
        <v>1886</v>
      </c>
      <c r="BTO2">
        <v>1887</v>
      </c>
      <c r="BTP2">
        <v>1888</v>
      </c>
      <c r="BTQ2">
        <v>1889</v>
      </c>
      <c r="BTR2">
        <v>1890</v>
      </c>
      <c r="BTS2">
        <v>1891</v>
      </c>
      <c r="BTT2">
        <v>1892</v>
      </c>
      <c r="BTU2">
        <v>1893</v>
      </c>
      <c r="BTV2">
        <v>1894</v>
      </c>
      <c r="BTW2">
        <v>1895</v>
      </c>
      <c r="BTX2">
        <v>1896</v>
      </c>
      <c r="BTY2">
        <v>1897</v>
      </c>
      <c r="BTZ2">
        <v>1898</v>
      </c>
      <c r="BUA2">
        <v>1899</v>
      </c>
      <c r="BUB2">
        <v>1900</v>
      </c>
      <c r="BUC2">
        <v>1901</v>
      </c>
      <c r="BUD2">
        <v>1902</v>
      </c>
      <c r="BUE2">
        <v>1903</v>
      </c>
      <c r="BUF2">
        <v>1904</v>
      </c>
      <c r="BUG2">
        <v>1905</v>
      </c>
      <c r="BUH2">
        <v>1906</v>
      </c>
      <c r="BUI2">
        <v>1907</v>
      </c>
      <c r="BUJ2">
        <v>1908</v>
      </c>
      <c r="BUK2">
        <v>1909</v>
      </c>
      <c r="BUL2">
        <v>1910</v>
      </c>
      <c r="BUM2">
        <v>1911</v>
      </c>
      <c r="BUN2">
        <v>1912</v>
      </c>
      <c r="BUO2">
        <v>1913</v>
      </c>
      <c r="BUP2">
        <v>1914</v>
      </c>
      <c r="BUQ2">
        <v>1915</v>
      </c>
      <c r="BUR2">
        <v>1916</v>
      </c>
      <c r="BUS2">
        <v>1917</v>
      </c>
      <c r="BUT2">
        <v>1918</v>
      </c>
      <c r="BUU2">
        <v>1919</v>
      </c>
      <c r="BUV2">
        <v>1920</v>
      </c>
      <c r="BUW2">
        <v>1921</v>
      </c>
      <c r="BUX2">
        <v>1922</v>
      </c>
      <c r="BUY2">
        <v>1923</v>
      </c>
      <c r="BUZ2">
        <v>1924</v>
      </c>
      <c r="BVA2">
        <v>1925</v>
      </c>
      <c r="BVB2">
        <v>1926</v>
      </c>
      <c r="BVC2">
        <v>1927</v>
      </c>
      <c r="BVD2">
        <v>1928</v>
      </c>
      <c r="BVE2">
        <v>1929</v>
      </c>
      <c r="BVF2">
        <v>1930</v>
      </c>
      <c r="BVG2">
        <v>1931</v>
      </c>
      <c r="BVH2">
        <v>1932</v>
      </c>
      <c r="BVI2">
        <v>1933</v>
      </c>
      <c r="BVJ2">
        <v>1934</v>
      </c>
      <c r="BVK2">
        <v>1935</v>
      </c>
      <c r="BVL2">
        <v>1936</v>
      </c>
      <c r="BVM2">
        <v>1937</v>
      </c>
      <c r="BVN2">
        <v>1938</v>
      </c>
      <c r="BVO2">
        <v>1939</v>
      </c>
      <c r="BVP2">
        <v>1940</v>
      </c>
      <c r="BVQ2">
        <v>1941</v>
      </c>
      <c r="BVR2">
        <v>1942</v>
      </c>
      <c r="BVS2">
        <v>1943</v>
      </c>
      <c r="BVT2">
        <v>1944</v>
      </c>
      <c r="BVU2">
        <v>1945</v>
      </c>
      <c r="BVV2">
        <v>1946</v>
      </c>
      <c r="BVW2">
        <v>1947</v>
      </c>
      <c r="BVX2">
        <v>1948</v>
      </c>
      <c r="BVY2">
        <v>1949</v>
      </c>
      <c r="BVZ2">
        <v>1950</v>
      </c>
      <c r="BWA2">
        <v>1951</v>
      </c>
      <c r="BWB2">
        <v>1952</v>
      </c>
      <c r="BWC2">
        <v>1953</v>
      </c>
      <c r="BWD2">
        <v>1954</v>
      </c>
      <c r="BWE2">
        <v>1955</v>
      </c>
      <c r="BWF2">
        <v>1956</v>
      </c>
      <c r="BWG2">
        <v>1957</v>
      </c>
      <c r="BWH2">
        <v>1958</v>
      </c>
      <c r="BWI2">
        <v>1959</v>
      </c>
      <c r="BWJ2">
        <v>1960</v>
      </c>
      <c r="BWK2">
        <v>1961</v>
      </c>
      <c r="BWL2">
        <v>1962</v>
      </c>
      <c r="BWM2">
        <v>1963</v>
      </c>
      <c r="BWN2">
        <v>1964</v>
      </c>
      <c r="BWO2">
        <v>1965</v>
      </c>
      <c r="BWP2">
        <v>1966</v>
      </c>
      <c r="BWQ2">
        <v>1967</v>
      </c>
      <c r="BWR2">
        <v>1968</v>
      </c>
      <c r="BWS2">
        <v>1969</v>
      </c>
      <c r="BWT2">
        <v>1970</v>
      </c>
      <c r="BWU2">
        <v>1971</v>
      </c>
      <c r="BWV2">
        <v>1972</v>
      </c>
      <c r="BWW2">
        <v>1973</v>
      </c>
      <c r="BWX2">
        <v>1974</v>
      </c>
      <c r="BWY2">
        <v>1975</v>
      </c>
      <c r="BWZ2">
        <v>1976</v>
      </c>
      <c r="BXA2">
        <v>1977</v>
      </c>
      <c r="BXB2">
        <v>1978</v>
      </c>
      <c r="BXC2">
        <v>1979</v>
      </c>
      <c r="BXD2">
        <v>1980</v>
      </c>
      <c r="BXE2">
        <v>1981</v>
      </c>
      <c r="BXF2">
        <v>1982</v>
      </c>
      <c r="BXG2">
        <v>1983</v>
      </c>
      <c r="BXH2">
        <v>1984</v>
      </c>
      <c r="BXI2">
        <v>1985</v>
      </c>
      <c r="BXJ2">
        <v>1986</v>
      </c>
      <c r="BXK2">
        <v>1987</v>
      </c>
      <c r="BXL2">
        <v>1988</v>
      </c>
      <c r="BXM2">
        <v>1989</v>
      </c>
      <c r="BXN2">
        <v>1990</v>
      </c>
      <c r="BXO2">
        <v>1991</v>
      </c>
      <c r="BXP2">
        <v>1992</v>
      </c>
      <c r="BXQ2">
        <v>1993</v>
      </c>
      <c r="BXR2">
        <v>1994</v>
      </c>
      <c r="BXS2">
        <v>1995</v>
      </c>
      <c r="BXT2">
        <v>1996</v>
      </c>
      <c r="BXU2">
        <v>1997</v>
      </c>
      <c r="BXV2">
        <v>1998</v>
      </c>
      <c r="BXW2">
        <v>1999</v>
      </c>
      <c r="BXX2">
        <v>2000</v>
      </c>
      <c r="BXY2">
        <v>2001</v>
      </c>
      <c r="BXZ2">
        <v>2002</v>
      </c>
      <c r="BYA2">
        <v>2003</v>
      </c>
      <c r="BYB2">
        <v>2004</v>
      </c>
      <c r="BYC2">
        <v>2005</v>
      </c>
      <c r="BYD2">
        <v>2006</v>
      </c>
      <c r="BYE2">
        <v>2007</v>
      </c>
      <c r="BYF2">
        <v>2008</v>
      </c>
      <c r="BYG2">
        <v>2009</v>
      </c>
      <c r="BYH2">
        <v>2010</v>
      </c>
      <c r="BYI2">
        <v>2011</v>
      </c>
      <c r="BYJ2">
        <v>2012</v>
      </c>
      <c r="BYK2">
        <v>2013</v>
      </c>
      <c r="BYL2">
        <v>2014</v>
      </c>
      <c r="BYM2">
        <v>2015</v>
      </c>
      <c r="BYN2">
        <v>2016</v>
      </c>
      <c r="BYO2">
        <v>2017</v>
      </c>
      <c r="BYP2">
        <v>2018</v>
      </c>
      <c r="BYQ2">
        <v>2019</v>
      </c>
      <c r="BYR2">
        <v>2020</v>
      </c>
      <c r="BYS2">
        <v>2021</v>
      </c>
      <c r="BYT2">
        <v>2022</v>
      </c>
      <c r="BYU2">
        <v>2023</v>
      </c>
      <c r="BYV2">
        <v>2024</v>
      </c>
      <c r="BYW2">
        <v>2025</v>
      </c>
      <c r="BYX2">
        <v>2026</v>
      </c>
      <c r="BYY2">
        <v>2027</v>
      </c>
      <c r="BYZ2">
        <v>2028</v>
      </c>
      <c r="BZA2">
        <v>2029</v>
      </c>
      <c r="BZB2">
        <v>2030</v>
      </c>
      <c r="BZC2">
        <v>2031</v>
      </c>
      <c r="BZD2">
        <v>2032</v>
      </c>
      <c r="BZE2">
        <v>2033</v>
      </c>
      <c r="BZF2">
        <v>2034</v>
      </c>
      <c r="BZG2">
        <v>2035</v>
      </c>
      <c r="BZH2">
        <v>2036</v>
      </c>
      <c r="BZI2">
        <v>2037</v>
      </c>
      <c r="BZJ2">
        <v>2038</v>
      </c>
      <c r="BZK2">
        <v>2039</v>
      </c>
      <c r="BZL2">
        <v>2040</v>
      </c>
      <c r="BZM2">
        <v>2041</v>
      </c>
      <c r="BZN2">
        <v>2042</v>
      </c>
      <c r="BZO2">
        <v>2043</v>
      </c>
      <c r="BZP2">
        <v>2044</v>
      </c>
      <c r="BZQ2">
        <v>2045</v>
      </c>
      <c r="BZR2">
        <v>2046</v>
      </c>
      <c r="BZS2">
        <v>2047</v>
      </c>
      <c r="BZT2">
        <v>2048</v>
      </c>
      <c r="BZU2">
        <v>2049</v>
      </c>
      <c r="BZV2">
        <v>2050</v>
      </c>
      <c r="BZW2">
        <v>2051</v>
      </c>
      <c r="BZX2">
        <v>2052</v>
      </c>
      <c r="BZY2">
        <v>2053</v>
      </c>
      <c r="BZZ2">
        <v>2054</v>
      </c>
      <c r="CAA2">
        <v>2055</v>
      </c>
      <c r="CAB2">
        <v>2056</v>
      </c>
      <c r="CAC2">
        <v>2057</v>
      </c>
      <c r="CAD2">
        <v>2058</v>
      </c>
      <c r="CAE2">
        <v>2059</v>
      </c>
      <c r="CAF2">
        <v>2060</v>
      </c>
      <c r="CAG2">
        <v>2061</v>
      </c>
      <c r="CAH2">
        <v>2062</v>
      </c>
      <c r="CAI2">
        <v>2063</v>
      </c>
      <c r="CAJ2">
        <v>2064</v>
      </c>
      <c r="CAK2">
        <v>2065</v>
      </c>
      <c r="CAL2">
        <v>2066</v>
      </c>
      <c r="CAM2">
        <v>2067</v>
      </c>
      <c r="CAN2">
        <v>2068</v>
      </c>
      <c r="CAO2">
        <v>2069</v>
      </c>
      <c r="CAP2">
        <v>2070</v>
      </c>
      <c r="CAQ2">
        <v>2071</v>
      </c>
      <c r="CAR2">
        <v>2072</v>
      </c>
      <c r="CAS2">
        <v>2073</v>
      </c>
      <c r="CAT2">
        <v>2074</v>
      </c>
      <c r="CAU2">
        <v>2075</v>
      </c>
      <c r="CAV2">
        <v>2076</v>
      </c>
      <c r="CAW2">
        <v>2077</v>
      </c>
      <c r="CAX2">
        <v>2078</v>
      </c>
      <c r="CAY2">
        <v>2079</v>
      </c>
      <c r="CAZ2">
        <v>2080</v>
      </c>
      <c r="CBA2">
        <v>2081</v>
      </c>
      <c r="CBB2">
        <v>2082</v>
      </c>
      <c r="CBC2">
        <v>2083</v>
      </c>
      <c r="CBD2">
        <v>2084</v>
      </c>
      <c r="CBE2">
        <v>2085</v>
      </c>
      <c r="CBF2">
        <v>2086</v>
      </c>
      <c r="CBG2">
        <v>2087</v>
      </c>
      <c r="CBH2">
        <v>2088</v>
      </c>
      <c r="CBI2">
        <v>2089</v>
      </c>
      <c r="CBJ2">
        <v>2090</v>
      </c>
      <c r="CBK2">
        <v>2091</v>
      </c>
      <c r="CBL2">
        <v>2092</v>
      </c>
      <c r="CBM2">
        <v>2093</v>
      </c>
      <c r="CBN2">
        <v>2094</v>
      </c>
      <c r="CBO2">
        <v>2095</v>
      </c>
      <c r="CBP2">
        <v>2096</v>
      </c>
      <c r="CBQ2">
        <v>2097</v>
      </c>
      <c r="CBR2">
        <v>2098</v>
      </c>
      <c r="CBS2">
        <v>2099</v>
      </c>
      <c r="CBT2">
        <v>2100</v>
      </c>
      <c r="CBU2">
        <v>2101</v>
      </c>
      <c r="CBV2">
        <v>2102</v>
      </c>
      <c r="CBW2">
        <v>2103</v>
      </c>
      <c r="CBX2">
        <v>2104</v>
      </c>
      <c r="CBY2">
        <v>2105</v>
      </c>
      <c r="CBZ2">
        <v>2106</v>
      </c>
      <c r="CCA2">
        <v>2107</v>
      </c>
      <c r="CCB2">
        <v>2108</v>
      </c>
      <c r="CCC2">
        <v>2109</v>
      </c>
      <c r="CCD2">
        <v>2110</v>
      </c>
      <c r="CCE2">
        <v>2111</v>
      </c>
      <c r="CCF2">
        <v>2112</v>
      </c>
      <c r="CCG2">
        <v>2113</v>
      </c>
      <c r="CCH2">
        <v>2114</v>
      </c>
      <c r="CCI2">
        <v>2115</v>
      </c>
      <c r="CCJ2">
        <v>2116</v>
      </c>
      <c r="CCK2">
        <v>2117</v>
      </c>
      <c r="CCL2">
        <v>2118</v>
      </c>
      <c r="CCM2">
        <v>2119</v>
      </c>
      <c r="CCN2">
        <v>2120</v>
      </c>
      <c r="CCO2">
        <v>2121</v>
      </c>
      <c r="CCP2">
        <v>2122</v>
      </c>
      <c r="CCQ2">
        <v>2123</v>
      </c>
      <c r="CCR2">
        <v>2124</v>
      </c>
      <c r="CCS2">
        <v>2125</v>
      </c>
      <c r="CCT2">
        <v>2126</v>
      </c>
      <c r="CCU2">
        <v>2127</v>
      </c>
      <c r="CCV2">
        <v>2128</v>
      </c>
      <c r="CCW2">
        <v>2129</v>
      </c>
      <c r="CCX2">
        <v>2130</v>
      </c>
      <c r="CCY2">
        <v>2131</v>
      </c>
      <c r="CCZ2">
        <v>2132</v>
      </c>
      <c r="CDA2">
        <v>2133</v>
      </c>
      <c r="CDB2">
        <v>2134</v>
      </c>
      <c r="CDC2">
        <v>2135</v>
      </c>
      <c r="CDD2">
        <v>2136</v>
      </c>
      <c r="CDE2">
        <v>2137</v>
      </c>
      <c r="CDF2">
        <v>2138</v>
      </c>
      <c r="CDG2">
        <v>2139</v>
      </c>
      <c r="CDH2">
        <v>2140</v>
      </c>
      <c r="CDI2">
        <v>2141</v>
      </c>
      <c r="CDJ2">
        <v>2142</v>
      </c>
      <c r="CDK2">
        <v>2143</v>
      </c>
      <c r="CDL2">
        <v>2144</v>
      </c>
      <c r="CDM2">
        <v>2145</v>
      </c>
      <c r="CDN2">
        <v>2146</v>
      </c>
      <c r="CDO2">
        <v>2147</v>
      </c>
      <c r="CDP2">
        <v>2148</v>
      </c>
      <c r="CDQ2">
        <v>2149</v>
      </c>
      <c r="CDR2">
        <v>2150</v>
      </c>
      <c r="CDS2">
        <v>2151</v>
      </c>
      <c r="CDT2">
        <v>2152</v>
      </c>
      <c r="CDU2">
        <v>2153</v>
      </c>
      <c r="CDV2">
        <v>2154</v>
      </c>
      <c r="CDW2">
        <v>2155</v>
      </c>
      <c r="CDX2">
        <v>2156</v>
      </c>
      <c r="CDY2">
        <v>2157</v>
      </c>
      <c r="CDZ2">
        <v>2158</v>
      </c>
      <c r="CEA2">
        <v>2159</v>
      </c>
      <c r="CEB2">
        <v>2160</v>
      </c>
      <c r="CEC2">
        <v>2161</v>
      </c>
      <c r="CED2">
        <v>2162</v>
      </c>
      <c r="CEE2">
        <v>2163</v>
      </c>
      <c r="CEF2">
        <v>2164</v>
      </c>
      <c r="CEG2">
        <v>2165</v>
      </c>
      <c r="CEH2">
        <v>2166</v>
      </c>
      <c r="CEI2">
        <v>2167</v>
      </c>
      <c r="CEJ2">
        <v>2168</v>
      </c>
      <c r="CEK2">
        <v>2169</v>
      </c>
      <c r="CEL2">
        <v>2170</v>
      </c>
      <c r="CEM2">
        <v>2171</v>
      </c>
      <c r="CEN2">
        <v>2172</v>
      </c>
      <c r="CEO2">
        <v>2173</v>
      </c>
      <c r="CEP2">
        <v>2174</v>
      </c>
      <c r="CEQ2">
        <v>2175</v>
      </c>
      <c r="CER2">
        <v>2176</v>
      </c>
      <c r="CES2">
        <v>2177</v>
      </c>
      <c r="CET2">
        <v>2178</v>
      </c>
      <c r="CEU2">
        <v>2179</v>
      </c>
      <c r="CEV2">
        <v>2180</v>
      </c>
      <c r="CEW2">
        <v>2181</v>
      </c>
      <c r="CEX2">
        <v>2182</v>
      </c>
      <c r="CEY2">
        <v>2183</v>
      </c>
      <c r="CEZ2">
        <v>2184</v>
      </c>
      <c r="CFA2">
        <v>2185</v>
      </c>
      <c r="CFB2">
        <v>2186</v>
      </c>
      <c r="CFC2">
        <v>2187</v>
      </c>
      <c r="CFD2">
        <v>2188</v>
      </c>
      <c r="CFE2">
        <v>2189</v>
      </c>
      <c r="CFF2">
        <v>2190</v>
      </c>
      <c r="CFG2">
        <v>2191</v>
      </c>
      <c r="CFH2">
        <v>2192</v>
      </c>
      <c r="CFI2">
        <v>2193</v>
      </c>
      <c r="CFJ2">
        <v>2194</v>
      </c>
      <c r="CFK2">
        <v>2195</v>
      </c>
      <c r="CFL2">
        <v>2196</v>
      </c>
      <c r="CFM2">
        <v>2197</v>
      </c>
      <c r="CFN2">
        <v>2198</v>
      </c>
      <c r="CFO2">
        <v>2199</v>
      </c>
      <c r="CFP2">
        <v>2200</v>
      </c>
      <c r="CFQ2">
        <v>2201</v>
      </c>
      <c r="CFR2">
        <v>2202</v>
      </c>
      <c r="CFS2">
        <v>2203</v>
      </c>
      <c r="CFT2">
        <v>2204</v>
      </c>
      <c r="CFU2">
        <v>2205</v>
      </c>
      <c r="CFV2">
        <v>2206</v>
      </c>
      <c r="CFW2">
        <v>2207</v>
      </c>
      <c r="CFX2">
        <v>2208</v>
      </c>
      <c r="CFY2">
        <v>2209</v>
      </c>
      <c r="CFZ2">
        <v>2210</v>
      </c>
      <c r="CGA2">
        <v>2211</v>
      </c>
      <c r="CGB2">
        <v>2212</v>
      </c>
      <c r="CGC2">
        <v>2213</v>
      </c>
      <c r="CGD2">
        <v>2214</v>
      </c>
      <c r="CGE2">
        <v>2215</v>
      </c>
      <c r="CGF2">
        <v>2216</v>
      </c>
      <c r="CGG2">
        <v>2217</v>
      </c>
      <c r="CGH2">
        <v>2218</v>
      </c>
      <c r="CGI2">
        <v>2219</v>
      </c>
      <c r="CGJ2">
        <v>2220</v>
      </c>
      <c r="CGK2">
        <v>2221</v>
      </c>
      <c r="CGL2">
        <v>2222</v>
      </c>
      <c r="CGM2">
        <v>2223</v>
      </c>
      <c r="CGN2">
        <v>2224</v>
      </c>
      <c r="CGO2">
        <v>2225</v>
      </c>
      <c r="CGP2">
        <v>2226</v>
      </c>
      <c r="CGQ2">
        <v>2227</v>
      </c>
      <c r="CGR2">
        <v>2228</v>
      </c>
      <c r="CGS2">
        <v>2229</v>
      </c>
      <c r="CGT2">
        <v>2230</v>
      </c>
      <c r="CGU2">
        <v>2231</v>
      </c>
      <c r="CGV2">
        <v>2232</v>
      </c>
      <c r="CGW2">
        <v>2233</v>
      </c>
      <c r="CGX2">
        <v>2234</v>
      </c>
      <c r="CGY2">
        <v>2235</v>
      </c>
      <c r="CGZ2">
        <v>2236</v>
      </c>
      <c r="CHA2">
        <v>2237</v>
      </c>
      <c r="CHB2">
        <v>2238</v>
      </c>
      <c r="CHC2">
        <v>2239</v>
      </c>
      <c r="CHD2">
        <v>2240</v>
      </c>
      <c r="CHE2">
        <v>2241</v>
      </c>
      <c r="CHF2">
        <v>2242</v>
      </c>
      <c r="CHG2">
        <v>2243</v>
      </c>
      <c r="CHH2">
        <v>2244</v>
      </c>
      <c r="CHI2">
        <v>2245</v>
      </c>
      <c r="CHJ2">
        <v>2246</v>
      </c>
      <c r="CHK2">
        <v>2247</v>
      </c>
      <c r="CHL2">
        <v>2248</v>
      </c>
      <c r="CHM2">
        <v>2249</v>
      </c>
      <c r="CHN2">
        <v>2250</v>
      </c>
      <c r="CHO2">
        <v>2251</v>
      </c>
      <c r="CHP2">
        <v>2252</v>
      </c>
      <c r="CHQ2">
        <v>2253</v>
      </c>
      <c r="CHR2">
        <v>2254</v>
      </c>
      <c r="CHS2">
        <v>2255</v>
      </c>
      <c r="CHT2">
        <v>2256</v>
      </c>
      <c r="CHU2">
        <v>2257</v>
      </c>
      <c r="CHV2">
        <v>2258</v>
      </c>
      <c r="CHW2">
        <v>2259</v>
      </c>
      <c r="CHX2">
        <v>2260</v>
      </c>
      <c r="CHY2">
        <v>2261</v>
      </c>
      <c r="CHZ2">
        <v>2262</v>
      </c>
      <c r="CIA2">
        <v>2263</v>
      </c>
      <c r="CIB2">
        <v>2264</v>
      </c>
      <c r="CIC2">
        <v>2265</v>
      </c>
      <c r="CID2">
        <v>2266</v>
      </c>
      <c r="CIE2">
        <v>2267</v>
      </c>
      <c r="CIF2">
        <v>2268</v>
      </c>
      <c r="CIG2">
        <v>2269</v>
      </c>
      <c r="CIH2">
        <v>2270</v>
      </c>
      <c r="CII2">
        <v>2271</v>
      </c>
      <c r="CIJ2">
        <v>2272</v>
      </c>
      <c r="CIK2">
        <v>2273</v>
      </c>
      <c r="CIL2">
        <v>2274</v>
      </c>
      <c r="CIM2">
        <v>2275</v>
      </c>
      <c r="CIN2">
        <v>2276</v>
      </c>
      <c r="CIO2">
        <v>2277</v>
      </c>
      <c r="CIP2">
        <v>2278</v>
      </c>
      <c r="CIQ2">
        <v>2279</v>
      </c>
      <c r="CIR2">
        <v>2280</v>
      </c>
      <c r="CIS2">
        <v>2281</v>
      </c>
      <c r="CIT2">
        <v>2282</v>
      </c>
      <c r="CIU2">
        <v>2283</v>
      </c>
      <c r="CIV2">
        <v>2284</v>
      </c>
      <c r="CIW2">
        <v>2285</v>
      </c>
      <c r="CIX2">
        <v>2286</v>
      </c>
      <c r="CIY2">
        <v>2287</v>
      </c>
      <c r="CIZ2">
        <v>2288</v>
      </c>
      <c r="CJA2">
        <v>2289</v>
      </c>
      <c r="CJB2">
        <v>2290</v>
      </c>
      <c r="CJC2">
        <v>2291</v>
      </c>
      <c r="CJD2">
        <v>2292</v>
      </c>
      <c r="CJE2">
        <v>2293</v>
      </c>
      <c r="CJF2">
        <v>2294</v>
      </c>
      <c r="CJG2">
        <v>2295</v>
      </c>
      <c r="CJH2">
        <v>2296</v>
      </c>
      <c r="CJI2">
        <v>2297</v>
      </c>
      <c r="CJJ2">
        <v>2298</v>
      </c>
      <c r="CJK2">
        <v>2299</v>
      </c>
      <c r="CJL2">
        <v>2300</v>
      </c>
      <c r="CJM2">
        <v>2301</v>
      </c>
      <c r="CJN2">
        <v>2302</v>
      </c>
      <c r="CJO2">
        <v>2303</v>
      </c>
      <c r="CJP2">
        <v>2304</v>
      </c>
      <c r="CJQ2">
        <v>2305</v>
      </c>
      <c r="CJR2">
        <v>2306</v>
      </c>
      <c r="CJS2">
        <v>2307</v>
      </c>
      <c r="CJT2">
        <v>2308</v>
      </c>
      <c r="CJU2">
        <v>2309</v>
      </c>
      <c r="CJV2">
        <v>2310</v>
      </c>
      <c r="CJW2">
        <v>2311</v>
      </c>
      <c r="CJX2">
        <v>2312</v>
      </c>
      <c r="CJY2">
        <v>2313</v>
      </c>
      <c r="CJZ2">
        <v>2314</v>
      </c>
      <c r="CKA2">
        <v>2315</v>
      </c>
      <c r="CKB2">
        <v>2316</v>
      </c>
      <c r="CKC2">
        <v>2317</v>
      </c>
      <c r="CKD2">
        <v>2318</v>
      </c>
      <c r="CKE2">
        <v>2319</v>
      </c>
      <c r="CKF2">
        <v>2320</v>
      </c>
      <c r="CKG2">
        <v>2321</v>
      </c>
      <c r="CKH2">
        <v>2322</v>
      </c>
      <c r="CKI2">
        <v>2323</v>
      </c>
      <c r="CKJ2">
        <v>2324</v>
      </c>
      <c r="CKK2">
        <v>2325</v>
      </c>
      <c r="CKL2">
        <v>2326</v>
      </c>
      <c r="CKM2">
        <v>2327</v>
      </c>
      <c r="CKN2">
        <v>2328</v>
      </c>
      <c r="CKO2">
        <v>2329</v>
      </c>
      <c r="CKP2">
        <v>2330</v>
      </c>
      <c r="CKQ2">
        <v>2331</v>
      </c>
      <c r="CKR2">
        <v>2332</v>
      </c>
      <c r="CKS2">
        <v>2333</v>
      </c>
      <c r="CKT2">
        <v>2334</v>
      </c>
      <c r="CKU2">
        <v>2335</v>
      </c>
      <c r="CKV2">
        <v>2336</v>
      </c>
      <c r="CKW2">
        <v>2337</v>
      </c>
      <c r="CKX2">
        <v>2338</v>
      </c>
      <c r="CKY2">
        <v>2339</v>
      </c>
      <c r="CKZ2">
        <v>2340</v>
      </c>
      <c r="CLA2">
        <v>2341</v>
      </c>
      <c r="CLB2">
        <v>2342</v>
      </c>
      <c r="CLC2">
        <v>2343</v>
      </c>
      <c r="CLD2">
        <v>2344</v>
      </c>
      <c r="CLE2">
        <v>2345</v>
      </c>
      <c r="CLF2">
        <v>2346</v>
      </c>
      <c r="CLG2">
        <v>2347</v>
      </c>
      <c r="CLH2">
        <v>2348</v>
      </c>
      <c r="CLI2">
        <v>2349</v>
      </c>
      <c r="CLJ2">
        <v>2350</v>
      </c>
      <c r="CLK2">
        <v>2351</v>
      </c>
      <c r="CLL2">
        <v>2352</v>
      </c>
      <c r="CLM2">
        <v>2353</v>
      </c>
      <c r="CLN2">
        <v>2354</v>
      </c>
      <c r="CLO2">
        <v>2355</v>
      </c>
      <c r="CLP2">
        <v>2356</v>
      </c>
      <c r="CLQ2">
        <v>2357</v>
      </c>
      <c r="CLR2">
        <v>2358</v>
      </c>
      <c r="CLS2">
        <v>2359</v>
      </c>
      <c r="CLT2">
        <v>2360</v>
      </c>
      <c r="CLU2">
        <v>2361</v>
      </c>
      <c r="CLV2">
        <v>2362</v>
      </c>
      <c r="CLW2">
        <v>2363</v>
      </c>
      <c r="CLX2">
        <v>2364</v>
      </c>
      <c r="CLY2">
        <v>2365</v>
      </c>
      <c r="CLZ2">
        <v>2366</v>
      </c>
      <c r="CMA2">
        <v>2367</v>
      </c>
      <c r="CMB2">
        <v>2368</v>
      </c>
      <c r="CMC2">
        <v>2369</v>
      </c>
      <c r="CMD2">
        <v>2370</v>
      </c>
      <c r="CME2">
        <v>2371</v>
      </c>
      <c r="CMF2">
        <v>2372</v>
      </c>
      <c r="CMG2">
        <v>2373</v>
      </c>
      <c r="CMH2">
        <v>2374</v>
      </c>
      <c r="CMI2">
        <v>2375</v>
      </c>
      <c r="CMJ2">
        <v>2376</v>
      </c>
      <c r="CMK2">
        <v>2377</v>
      </c>
      <c r="CML2">
        <v>2378</v>
      </c>
      <c r="CMM2">
        <v>2379</v>
      </c>
      <c r="CMN2">
        <v>2380</v>
      </c>
      <c r="CMO2">
        <v>2381</v>
      </c>
      <c r="CMP2">
        <v>2382</v>
      </c>
      <c r="CMQ2">
        <v>2383</v>
      </c>
      <c r="CMR2">
        <v>2384</v>
      </c>
      <c r="CMS2">
        <v>2385</v>
      </c>
      <c r="CMT2">
        <v>2386</v>
      </c>
      <c r="CMU2">
        <v>2387</v>
      </c>
      <c r="CMV2">
        <v>2388</v>
      </c>
      <c r="CMW2">
        <v>2389</v>
      </c>
      <c r="CMX2">
        <v>2390</v>
      </c>
      <c r="CMY2">
        <v>2391</v>
      </c>
      <c r="CMZ2">
        <v>2392</v>
      </c>
      <c r="CNA2">
        <v>2393</v>
      </c>
      <c r="CNB2">
        <v>2394</v>
      </c>
      <c r="CNC2">
        <v>2395</v>
      </c>
      <c r="CND2">
        <v>2396</v>
      </c>
      <c r="CNE2">
        <v>2397</v>
      </c>
      <c r="CNF2">
        <v>2398</v>
      </c>
      <c r="CNG2">
        <v>2399</v>
      </c>
      <c r="CNH2">
        <v>2400</v>
      </c>
      <c r="CNI2">
        <v>2401</v>
      </c>
      <c r="CNJ2">
        <v>2402</v>
      </c>
      <c r="CNK2">
        <v>2403</v>
      </c>
      <c r="CNL2">
        <v>2404</v>
      </c>
      <c r="CNM2">
        <v>2405</v>
      </c>
      <c r="CNN2">
        <v>2406</v>
      </c>
      <c r="CNO2">
        <v>2407</v>
      </c>
      <c r="CNP2">
        <v>2408</v>
      </c>
      <c r="CNQ2">
        <v>2409</v>
      </c>
      <c r="CNR2">
        <v>2410</v>
      </c>
      <c r="CNS2">
        <v>2411</v>
      </c>
      <c r="CNT2">
        <v>2412</v>
      </c>
      <c r="CNU2">
        <v>2413</v>
      </c>
      <c r="CNV2">
        <v>2414</v>
      </c>
      <c r="CNW2">
        <v>2415</v>
      </c>
      <c r="CNX2">
        <v>2416</v>
      </c>
      <c r="CNY2">
        <v>2417</v>
      </c>
      <c r="CNZ2">
        <v>2418</v>
      </c>
      <c r="COA2">
        <v>2419</v>
      </c>
      <c r="COB2">
        <v>2420</v>
      </c>
      <c r="COC2">
        <v>2421</v>
      </c>
      <c r="COD2">
        <v>2422</v>
      </c>
      <c r="COE2">
        <v>2423</v>
      </c>
      <c r="COF2">
        <v>2424</v>
      </c>
      <c r="COG2">
        <v>2425</v>
      </c>
      <c r="COH2">
        <v>2426</v>
      </c>
      <c r="COI2">
        <v>2427</v>
      </c>
      <c r="COJ2">
        <v>2428</v>
      </c>
      <c r="COK2">
        <v>2429</v>
      </c>
      <c r="COL2">
        <v>2430</v>
      </c>
      <c r="COM2">
        <v>2431</v>
      </c>
      <c r="CON2">
        <v>2432</v>
      </c>
      <c r="COO2">
        <v>2433</v>
      </c>
      <c r="COP2">
        <v>2434</v>
      </c>
      <c r="COQ2">
        <v>2435</v>
      </c>
      <c r="COR2">
        <v>2436</v>
      </c>
      <c r="COS2">
        <v>2437</v>
      </c>
      <c r="COT2">
        <v>2438</v>
      </c>
      <c r="COU2">
        <v>2439</v>
      </c>
      <c r="COV2">
        <v>2440</v>
      </c>
      <c r="COW2">
        <v>2441</v>
      </c>
      <c r="COX2">
        <v>2442</v>
      </c>
      <c r="COY2">
        <v>2443</v>
      </c>
      <c r="COZ2">
        <v>2444</v>
      </c>
      <c r="CPA2">
        <v>2445</v>
      </c>
      <c r="CPB2">
        <v>2446</v>
      </c>
      <c r="CPC2">
        <v>2447</v>
      </c>
      <c r="CPD2">
        <v>2448</v>
      </c>
      <c r="CPE2">
        <v>2449</v>
      </c>
      <c r="CPF2">
        <v>2450</v>
      </c>
      <c r="CPG2">
        <v>2451</v>
      </c>
      <c r="CPH2">
        <v>2452</v>
      </c>
      <c r="CPI2">
        <v>2453</v>
      </c>
      <c r="CPJ2">
        <v>2454</v>
      </c>
      <c r="CPK2">
        <v>2455</v>
      </c>
      <c r="CPL2">
        <v>2456</v>
      </c>
      <c r="CPM2">
        <v>2457</v>
      </c>
      <c r="CPN2">
        <v>2458</v>
      </c>
      <c r="CPO2">
        <v>2459</v>
      </c>
      <c r="CPP2">
        <v>2460</v>
      </c>
      <c r="CPQ2">
        <v>2461</v>
      </c>
      <c r="CPR2">
        <v>2462</v>
      </c>
      <c r="CPS2">
        <v>2463</v>
      </c>
      <c r="CPT2">
        <v>2464</v>
      </c>
      <c r="CPU2">
        <v>2465</v>
      </c>
      <c r="CPV2">
        <v>2466</v>
      </c>
      <c r="CPW2">
        <v>2467</v>
      </c>
      <c r="CPX2">
        <v>2468</v>
      </c>
      <c r="CPY2">
        <v>2469</v>
      </c>
      <c r="CPZ2">
        <v>2470</v>
      </c>
      <c r="CQA2">
        <v>2471</v>
      </c>
      <c r="CQB2">
        <v>2472</v>
      </c>
      <c r="CQC2">
        <v>2473</v>
      </c>
      <c r="CQD2">
        <v>2474</v>
      </c>
      <c r="CQE2">
        <v>2475</v>
      </c>
      <c r="CQF2">
        <v>2476</v>
      </c>
      <c r="CQG2">
        <v>2477</v>
      </c>
      <c r="CQH2">
        <v>2478</v>
      </c>
      <c r="CQI2">
        <v>2479</v>
      </c>
      <c r="CQJ2">
        <v>2480</v>
      </c>
      <c r="CQK2">
        <v>2481</v>
      </c>
      <c r="CQL2">
        <v>2482</v>
      </c>
      <c r="CQM2">
        <v>2483</v>
      </c>
      <c r="CQN2">
        <v>2484</v>
      </c>
      <c r="CQO2">
        <v>2485</v>
      </c>
      <c r="CQP2">
        <v>2486</v>
      </c>
      <c r="CQQ2">
        <v>2487</v>
      </c>
      <c r="CQR2">
        <v>2488</v>
      </c>
      <c r="CQS2">
        <v>2489</v>
      </c>
      <c r="CQT2">
        <v>2490</v>
      </c>
      <c r="CQU2">
        <v>2491</v>
      </c>
      <c r="CQV2">
        <v>2492</v>
      </c>
      <c r="CQW2">
        <v>2493</v>
      </c>
      <c r="CQX2">
        <v>2494</v>
      </c>
      <c r="CQY2">
        <v>2495</v>
      </c>
      <c r="CQZ2">
        <v>2496</v>
      </c>
      <c r="CRA2">
        <v>2497</v>
      </c>
      <c r="CRB2">
        <v>2498</v>
      </c>
      <c r="CRC2">
        <v>2499</v>
      </c>
      <c r="CRD2">
        <v>2500</v>
      </c>
      <c r="CRE2">
        <v>2501</v>
      </c>
      <c r="CRF2">
        <v>2502</v>
      </c>
      <c r="CRG2">
        <v>2503</v>
      </c>
      <c r="CRH2">
        <v>2504</v>
      </c>
      <c r="CRI2">
        <v>2505</v>
      </c>
      <c r="CRJ2">
        <v>2506</v>
      </c>
      <c r="CRK2">
        <v>2507</v>
      </c>
      <c r="CRL2">
        <v>2508</v>
      </c>
      <c r="CRM2">
        <v>2509</v>
      </c>
      <c r="CRN2">
        <v>2510</v>
      </c>
      <c r="CRO2">
        <v>2511</v>
      </c>
      <c r="CRP2">
        <v>2512</v>
      </c>
      <c r="CRQ2">
        <v>2513</v>
      </c>
      <c r="CRR2">
        <v>2514</v>
      </c>
      <c r="CRS2">
        <v>2515</v>
      </c>
      <c r="CRT2">
        <v>2516</v>
      </c>
      <c r="CRU2">
        <v>2517</v>
      </c>
      <c r="CRV2">
        <v>2518</v>
      </c>
      <c r="CRW2">
        <v>2519</v>
      </c>
      <c r="CRX2">
        <v>2520</v>
      </c>
      <c r="CRY2">
        <v>2521</v>
      </c>
      <c r="CRZ2">
        <v>2522</v>
      </c>
      <c r="CSA2">
        <v>2523</v>
      </c>
      <c r="CSB2">
        <v>2524</v>
      </c>
      <c r="CSC2">
        <v>2525</v>
      </c>
      <c r="CSD2">
        <v>2526</v>
      </c>
      <c r="CSE2">
        <v>2527</v>
      </c>
      <c r="CSF2">
        <v>2528</v>
      </c>
      <c r="CSG2">
        <v>2529</v>
      </c>
      <c r="CSH2">
        <v>2530</v>
      </c>
      <c r="CSI2">
        <v>2531</v>
      </c>
      <c r="CSJ2">
        <v>2532</v>
      </c>
      <c r="CSK2">
        <v>2533</v>
      </c>
      <c r="CSL2">
        <v>2534</v>
      </c>
      <c r="CSM2">
        <v>2535</v>
      </c>
      <c r="CSN2">
        <v>2536</v>
      </c>
      <c r="CSO2">
        <v>2537</v>
      </c>
      <c r="CSP2">
        <v>2538</v>
      </c>
      <c r="CSQ2">
        <v>2539</v>
      </c>
      <c r="CSR2">
        <v>2540</v>
      </c>
      <c r="CSS2">
        <v>2541</v>
      </c>
      <c r="CST2">
        <v>2542</v>
      </c>
      <c r="CSU2">
        <v>2543</v>
      </c>
      <c r="CSV2">
        <v>2544</v>
      </c>
      <c r="CSW2">
        <v>2545</v>
      </c>
      <c r="CSX2">
        <v>2546</v>
      </c>
      <c r="CSY2">
        <v>2547</v>
      </c>
      <c r="CSZ2">
        <v>2548</v>
      </c>
      <c r="CTA2">
        <v>2549</v>
      </c>
      <c r="CTB2">
        <v>2550</v>
      </c>
      <c r="CTC2">
        <v>2551</v>
      </c>
      <c r="CTD2">
        <v>2552</v>
      </c>
      <c r="CTE2">
        <v>2553</v>
      </c>
      <c r="CTF2">
        <v>2554</v>
      </c>
      <c r="CTG2">
        <v>2555</v>
      </c>
      <c r="CTH2">
        <v>2556</v>
      </c>
      <c r="CTI2">
        <v>2557</v>
      </c>
      <c r="CTJ2">
        <v>2558</v>
      </c>
      <c r="CTK2">
        <v>2559</v>
      </c>
      <c r="CTL2">
        <v>2560</v>
      </c>
      <c r="CTM2">
        <v>2561</v>
      </c>
      <c r="CTN2">
        <v>2562</v>
      </c>
      <c r="CTO2">
        <v>2563</v>
      </c>
      <c r="CTP2">
        <v>2564</v>
      </c>
      <c r="CTQ2">
        <v>2565</v>
      </c>
      <c r="CTR2">
        <v>2566</v>
      </c>
      <c r="CTS2">
        <v>2567</v>
      </c>
      <c r="CTT2">
        <v>2568</v>
      </c>
      <c r="CTU2">
        <v>2569</v>
      </c>
      <c r="CTV2">
        <v>2570</v>
      </c>
      <c r="CTW2">
        <v>2571</v>
      </c>
      <c r="CTX2">
        <v>2572</v>
      </c>
      <c r="CTY2">
        <v>2573</v>
      </c>
      <c r="CTZ2">
        <v>2574</v>
      </c>
      <c r="CUA2">
        <v>2575</v>
      </c>
      <c r="CUB2">
        <v>2576</v>
      </c>
      <c r="CUC2">
        <v>2577</v>
      </c>
      <c r="CUD2">
        <v>2578</v>
      </c>
      <c r="CUE2">
        <v>2579</v>
      </c>
      <c r="CUF2">
        <v>2580</v>
      </c>
      <c r="CUG2">
        <v>2581</v>
      </c>
      <c r="CUH2">
        <v>2582</v>
      </c>
      <c r="CUI2">
        <v>2583</v>
      </c>
      <c r="CUJ2">
        <v>2584</v>
      </c>
      <c r="CUK2">
        <v>2585</v>
      </c>
      <c r="CUL2">
        <v>2586</v>
      </c>
      <c r="CUM2">
        <v>2587</v>
      </c>
      <c r="CUN2">
        <v>2588</v>
      </c>
      <c r="CUO2">
        <v>2589</v>
      </c>
      <c r="CUP2">
        <v>2590</v>
      </c>
      <c r="CUQ2">
        <v>2591</v>
      </c>
      <c r="CUR2">
        <v>2592</v>
      </c>
      <c r="CUS2">
        <v>2593</v>
      </c>
      <c r="CUT2">
        <v>2594</v>
      </c>
      <c r="CUU2">
        <v>2595</v>
      </c>
      <c r="CUV2">
        <v>2596</v>
      </c>
      <c r="CUW2">
        <v>2597</v>
      </c>
      <c r="CUX2">
        <v>2598</v>
      </c>
      <c r="CUY2">
        <v>2599</v>
      </c>
      <c r="CUZ2">
        <v>2600</v>
      </c>
      <c r="CVA2">
        <v>2601</v>
      </c>
      <c r="CVB2">
        <v>2602</v>
      </c>
      <c r="CVC2">
        <v>2603</v>
      </c>
      <c r="CVD2">
        <v>2604</v>
      </c>
      <c r="CVE2">
        <v>2605</v>
      </c>
      <c r="CVF2">
        <v>2606</v>
      </c>
      <c r="CVG2">
        <v>2607</v>
      </c>
      <c r="CVH2">
        <v>2608</v>
      </c>
      <c r="CVI2">
        <v>2609</v>
      </c>
      <c r="CVJ2">
        <v>2610</v>
      </c>
      <c r="CVK2">
        <v>2611</v>
      </c>
      <c r="CVL2">
        <v>2612</v>
      </c>
      <c r="CVM2">
        <v>2613</v>
      </c>
      <c r="CVN2">
        <v>2614</v>
      </c>
      <c r="CVO2">
        <v>2615</v>
      </c>
      <c r="CVP2">
        <v>2616</v>
      </c>
      <c r="CVQ2">
        <v>2617</v>
      </c>
      <c r="CVR2">
        <v>2618</v>
      </c>
      <c r="CVS2">
        <v>2619</v>
      </c>
      <c r="CVT2">
        <v>2620</v>
      </c>
      <c r="CVU2">
        <v>2621</v>
      </c>
      <c r="CVV2">
        <v>2622</v>
      </c>
      <c r="CVW2">
        <v>2623</v>
      </c>
      <c r="CVX2">
        <v>2624</v>
      </c>
      <c r="CVY2">
        <v>2625</v>
      </c>
      <c r="CVZ2">
        <v>2626</v>
      </c>
      <c r="CWA2">
        <v>2627</v>
      </c>
      <c r="CWB2">
        <v>2628</v>
      </c>
      <c r="CWC2">
        <v>2629</v>
      </c>
      <c r="CWD2">
        <v>2630</v>
      </c>
      <c r="CWE2">
        <v>2631</v>
      </c>
      <c r="CWF2">
        <v>2632</v>
      </c>
      <c r="CWG2">
        <v>2633</v>
      </c>
      <c r="CWH2">
        <v>2634</v>
      </c>
      <c r="CWI2">
        <v>2635</v>
      </c>
      <c r="CWJ2">
        <v>2636</v>
      </c>
      <c r="CWK2">
        <v>2637</v>
      </c>
      <c r="CWL2">
        <v>2638</v>
      </c>
      <c r="CWM2">
        <v>2639</v>
      </c>
      <c r="CWN2">
        <v>2640</v>
      </c>
      <c r="CWO2">
        <v>2641</v>
      </c>
      <c r="CWP2">
        <v>2642</v>
      </c>
      <c r="CWQ2">
        <v>2643</v>
      </c>
      <c r="CWR2">
        <v>2644</v>
      </c>
      <c r="CWS2">
        <v>2645</v>
      </c>
      <c r="CWT2">
        <v>2646</v>
      </c>
      <c r="CWU2">
        <v>2647</v>
      </c>
      <c r="CWV2">
        <v>2648</v>
      </c>
      <c r="CWW2">
        <v>2649</v>
      </c>
      <c r="CWX2">
        <v>2650</v>
      </c>
      <c r="CWY2">
        <v>2651</v>
      </c>
      <c r="CWZ2">
        <v>2652</v>
      </c>
      <c r="CXA2">
        <v>2653</v>
      </c>
      <c r="CXB2">
        <v>2654</v>
      </c>
      <c r="CXC2">
        <v>2655</v>
      </c>
      <c r="CXD2">
        <v>2656</v>
      </c>
      <c r="CXE2">
        <v>2657</v>
      </c>
      <c r="CXF2">
        <v>2658</v>
      </c>
      <c r="CXG2">
        <v>2659</v>
      </c>
      <c r="CXH2">
        <v>2660</v>
      </c>
      <c r="CXI2">
        <v>2661</v>
      </c>
      <c r="CXJ2">
        <v>2662</v>
      </c>
      <c r="CXK2">
        <v>2663</v>
      </c>
      <c r="CXL2">
        <v>2664</v>
      </c>
      <c r="CXM2">
        <v>2665</v>
      </c>
      <c r="CXN2">
        <v>2666</v>
      </c>
      <c r="CXO2">
        <v>2667</v>
      </c>
      <c r="CXP2">
        <v>2668</v>
      </c>
      <c r="CXQ2">
        <v>2669</v>
      </c>
      <c r="CXR2">
        <v>2670</v>
      </c>
      <c r="CXS2">
        <v>2671</v>
      </c>
      <c r="CXT2">
        <v>2672</v>
      </c>
      <c r="CXU2">
        <v>2673</v>
      </c>
      <c r="CXV2">
        <v>2674</v>
      </c>
      <c r="CXW2">
        <v>2675</v>
      </c>
      <c r="CXX2">
        <v>2676</v>
      </c>
      <c r="CXY2">
        <v>2677</v>
      </c>
      <c r="CXZ2">
        <v>2678</v>
      </c>
      <c r="CYA2">
        <v>2679</v>
      </c>
      <c r="CYB2">
        <v>2680</v>
      </c>
      <c r="CYC2">
        <v>2681</v>
      </c>
      <c r="CYD2">
        <v>2682</v>
      </c>
      <c r="CYE2">
        <v>2683</v>
      </c>
      <c r="CYF2">
        <v>2684</v>
      </c>
      <c r="CYG2">
        <v>2685</v>
      </c>
      <c r="CYH2">
        <v>2686</v>
      </c>
      <c r="CYI2">
        <v>2687</v>
      </c>
      <c r="CYJ2">
        <v>2688</v>
      </c>
      <c r="CYK2">
        <v>2689</v>
      </c>
      <c r="CYL2">
        <v>2690</v>
      </c>
      <c r="CYM2">
        <v>2691</v>
      </c>
      <c r="CYN2">
        <v>2692</v>
      </c>
      <c r="CYO2">
        <v>2693</v>
      </c>
      <c r="CYP2">
        <v>2694</v>
      </c>
      <c r="CYQ2">
        <v>2695</v>
      </c>
      <c r="CYR2">
        <v>2696</v>
      </c>
      <c r="CYS2">
        <v>2697</v>
      </c>
      <c r="CYT2">
        <v>2698</v>
      </c>
      <c r="CYU2">
        <v>2699</v>
      </c>
      <c r="CYV2">
        <v>2700</v>
      </c>
      <c r="CYW2">
        <v>2701</v>
      </c>
      <c r="CYX2">
        <v>2702</v>
      </c>
      <c r="CYY2">
        <v>2703</v>
      </c>
      <c r="CYZ2">
        <v>2704</v>
      </c>
      <c r="CZA2">
        <v>2705</v>
      </c>
      <c r="CZB2">
        <v>2706</v>
      </c>
      <c r="CZC2">
        <v>2707</v>
      </c>
      <c r="CZD2">
        <v>2708</v>
      </c>
      <c r="CZE2">
        <v>2709</v>
      </c>
      <c r="CZF2">
        <v>2710</v>
      </c>
      <c r="CZG2">
        <v>2711</v>
      </c>
      <c r="CZH2">
        <v>2712</v>
      </c>
      <c r="CZI2">
        <v>2713</v>
      </c>
      <c r="CZJ2">
        <v>2714</v>
      </c>
      <c r="CZK2">
        <v>2715</v>
      </c>
      <c r="CZL2">
        <v>2716</v>
      </c>
      <c r="CZM2">
        <v>2717</v>
      </c>
      <c r="CZN2">
        <v>2718</v>
      </c>
      <c r="CZO2">
        <v>2719</v>
      </c>
      <c r="CZP2">
        <v>2720</v>
      </c>
      <c r="CZQ2">
        <v>2721</v>
      </c>
      <c r="CZR2">
        <v>2722</v>
      </c>
      <c r="CZS2">
        <v>2723</v>
      </c>
      <c r="CZT2">
        <v>2724</v>
      </c>
      <c r="CZU2">
        <v>2725</v>
      </c>
      <c r="CZV2">
        <v>2726</v>
      </c>
      <c r="CZW2">
        <v>2727</v>
      </c>
      <c r="CZX2">
        <v>2728</v>
      </c>
      <c r="CZY2">
        <v>2729</v>
      </c>
      <c r="CZZ2">
        <v>2730</v>
      </c>
      <c r="DAA2">
        <v>2731</v>
      </c>
      <c r="DAB2">
        <v>2732</v>
      </c>
      <c r="DAC2">
        <v>2733</v>
      </c>
      <c r="DAD2">
        <v>2734</v>
      </c>
      <c r="DAE2">
        <v>2735</v>
      </c>
      <c r="DAF2">
        <v>2736</v>
      </c>
      <c r="DAG2">
        <v>2737</v>
      </c>
      <c r="DAH2">
        <v>2738</v>
      </c>
      <c r="DAI2">
        <v>2739</v>
      </c>
      <c r="DAJ2">
        <v>2740</v>
      </c>
      <c r="DAK2">
        <v>2741</v>
      </c>
      <c r="DAL2">
        <v>2742</v>
      </c>
      <c r="DAM2">
        <v>2743</v>
      </c>
      <c r="DAN2">
        <v>2744</v>
      </c>
      <c r="DAO2">
        <v>2745</v>
      </c>
      <c r="DAP2">
        <v>2746</v>
      </c>
      <c r="DAQ2">
        <v>2747</v>
      </c>
      <c r="DAR2">
        <v>2748</v>
      </c>
      <c r="DAS2">
        <v>2749</v>
      </c>
      <c r="DAT2">
        <v>2750</v>
      </c>
      <c r="DAU2">
        <v>2751</v>
      </c>
      <c r="DAV2">
        <v>2752</v>
      </c>
      <c r="DAW2">
        <v>2753</v>
      </c>
      <c r="DAX2">
        <v>2754</v>
      </c>
      <c r="DAY2">
        <v>2755</v>
      </c>
      <c r="DAZ2">
        <v>2756</v>
      </c>
      <c r="DBA2">
        <v>2757</v>
      </c>
      <c r="DBB2">
        <v>2758</v>
      </c>
      <c r="DBC2">
        <v>2759</v>
      </c>
      <c r="DBD2">
        <v>2760</v>
      </c>
      <c r="DBE2">
        <v>2761</v>
      </c>
      <c r="DBF2">
        <v>2762</v>
      </c>
      <c r="DBG2">
        <v>2763</v>
      </c>
      <c r="DBH2">
        <v>2764</v>
      </c>
      <c r="DBI2">
        <v>2765</v>
      </c>
      <c r="DBJ2">
        <v>2766</v>
      </c>
      <c r="DBK2">
        <v>2767</v>
      </c>
      <c r="DBL2">
        <v>2768</v>
      </c>
      <c r="DBM2">
        <v>2769</v>
      </c>
      <c r="DBN2">
        <v>2770</v>
      </c>
      <c r="DBO2">
        <v>2771</v>
      </c>
      <c r="DBP2">
        <v>2772</v>
      </c>
      <c r="DBQ2">
        <v>2773</v>
      </c>
      <c r="DBR2">
        <v>2774</v>
      </c>
      <c r="DBS2">
        <v>2775</v>
      </c>
      <c r="DBT2">
        <v>2776</v>
      </c>
      <c r="DBU2">
        <v>2777</v>
      </c>
      <c r="DBV2">
        <v>2778</v>
      </c>
      <c r="DBW2">
        <v>2779</v>
      </c>
      <c r="DBX2">
        <v>2780</v>
      </c>
      <c r="DBY2">
        <v>2781</v>
      </c>
      <c r="DBZ2">
        <v>2782</v>
      </c>
      <c r="DCA2">
        <v>2783</v>
      </c>
      <c r="DCB2">
        <v>2784</v>
      </c>
      <c r="DCC2">
        <v>2785</v>
      </c>
      <c r="DCD2">
        <v>2786</v>
      </c>
      <c r="DCE2">
        <v>2787</v>
      </c>
      <c r="DCF2">
        <v>2788</v>
      </c>
      <c r="DCG2">
        <v>2789</v>
      </c>
      <c r="DCH2">
        <v>2790</v>
      </c>
      <c r="DCI2">
        <v>2791</v>
      </c>
      <c r="DCJ2">
        <v>2792</v>
      </c>
      <c r="DCK2">
        <v>2793</v>
      </c>
      <c r="DCL2">
        <v>2794</v>
      </c>
      <c r="DCM2">
        <v>2795</v>
      </c>
      <c r="DCN2">
        <v>2796</v>
      </c>
      <c r="DCO2">
        <v>2797</v>
      </c>
      <c r="DCP2">
        <v>2798</v>
      </c>
      <c r="DCQ2">
        <v>2799</v>
      </c>
      <c r="DCR2">
        <v>2800</v>
      </c>
      <c r="DCS2">
        <v>2801</v>
      </c>
      <c r="DCT2">
        <v>2802</v>
      </c>
      <c r="DCU2">
        <v>2803</v>
      </c>
      <c r="DCV2">
        <v>2804</v>
      </c>
      <c r="DCW2">
        <v>2805</v>
      </c>
      <c r="DCX2">
        <v>2806</v>
      </c>
      <c r="DCY2">
        <v>2807</v>
      </c>
      <c r="DCZ2">
        <v>2808</v>
      </c>
      <c r="DDA2">
        <v>2809</v>
      </c>
      <c r="DDB2">
        <v>2810</v>
      </c>
      <c r="DDC2">
        <v>2811</v>
      </c>
      <c r="DDD2">
        <v>2812</v>
      </c>
      <c r="DDE2">
        <v>2813</v>
      </c>
      <c r="DDF2">
        <v>2814</v>
      </c>
      <c r="DDG2">
        <v>2815</v>
      </c>
      <c r="DDH2">
        <v>2816</v>
      </c>
      <c r="DDI2">
        <v>2817</v>
      </c>
      <c r="DDJ2">
        <v>2818</v>
      </c>
      <c r="DDK2">
        <v>2819</v>
      </c>
      <c r="DDL2">
        <v>2820</v>
      </c>
      <c r="DDM2">
        <v>2821</v>
      </c>
      <c r="DDN2">
        <v>2822</v>
      </c>
      <c r="DDO2">
        <v>2823</v>
      </c>
      <c r="DDP2">
        <v>2824</v>
      </c>
      <c r="DDQ2">
        <v>2825</v>
      </c>
      <c r="DDR2">
        <v>2826</v>
      </c>
      <c r="DDS2">
        <v>2827</v>
      </c>
      <c r="DDT2">
        <v>2828</v>
      </c>
      <c r="DDU2">
        <v>2829</v>
      </c>
      <c r="DDV2">
        <v>2830</v>
      </c>
      <c r="DDW2">
        <v>2831</v>
      </c>
      <c r="DDX2">
        <v>2832</v>
      </c>
      <c r="DDY2">
        <v>2833</v>
      </c>
      <c r="DDZ2">
        <v>2834</v>
      </c>
      <c r="DEA2">
        <v>2835</v>
      </c>
      <c r="DEB2">
        <v>2836</v>
      </c>
      <c r="DEC2">
        <v>2837</v>
      </c>
      <c r="DED2">
        <v>2838</v>
      </c>
      <c r="DEE2">
        <v>2839</v>
      </c>
      <c r="DEF2">
        <v>2840</v>
      </c>
      <c r="DEG2">
        <v>2841</v>
      </c>
      <c r="DEH2">
        <v>2842</v>
      </c>
      <c r="DEI2">
        <v>2843</v>
      </c>
      <c r="DEJ2">
        <v>2844</v>
      </c>
      <c r="DEK2">
        <v>2845</v>
      </c>
      <c r="DEL2">
        <v>2846</v>
      </c>
      <c r="DEM2">
        <v>2847</v>
      </c>
      <c r="DEN2">
        <v>2848</v>
      </c>
      <c r="DEO2">
        <v>2849</v>
      </c>
      <c r="DEP2">
        <v>2850</v>
      </c>
      <c r="DEQ2">
        <v>2851</v>
      </c>
      <c r="DER2">
        <v>2852</v>
      </c>
      <c r="DES2">
        <v>2853</v>
      </c>
      <c r="DET2">
        <v>2854</v>
      </c>
      <c r="DEU2">
        <v>2855</v>
      </c>
      <c r="DEV2">
        <v>2856</v>
      </c>
      <c r="DEW2">
        <v>2857</v>
      </c>
      <c r="DEX2">
        <v>2858</v>
      </c>
      <c r="DEY2">
        <v>2859</v>
      </c>
      <c r="DEZ2">
        <v>2860</v>
      </c>
      <c r="DFA2">
        <v>2861</v>
      </c>
      <c r="DFB2">
        <v>2862</v>
      </c>
      <c r="DFC2">
        <v>2863</v>
      </c>
      <c r="DFD2">
        <v>2864</v>
      </c>
      <c r="DFE2">
        <v>2865</v>
      </c>
      <c r="DFF2">
        <v>2866</v>
      </c>
      <c r="DFG2">
        <v>2867</v>
      </c>
      <c r="DFH2">
        <v>2868</v>
      </c>
      <c r="DFI2">
        <v>2869</v>
      </c>
      <c r="DFJ2">
        <v>2870</v>
      </c>
      <c r="DFK2">
        <v>2871</v>
      </c>
      <c r="DFL2">
        <v>2872</v>
      </c>
      <c r="DFM2">
        <v>2873</v>
      </c>
      <c r="DFN2">
        <v>2874</v>
      </c>
      <c r="DFO2">
        <v>2875</v>
      </c>
      <c r="DFP2">
        <v>2876</v>
      </c>
      <c r="DFQ2">
        <v>2877</v>
      </c>
      <c r="DFR2">
        <v>2878</v>
      </c>
      <c r="DFS2">
        <v>2879</v>
      </c>
      <c r="DFT2">
        <v>2880</v>
      </c>
      <c r="DFU2">
        <v>2881</v>
      </c>
      <c r="DFV2">
        <v>2882</v>
      </c>
      <c r="DFW2">
        <v>2883</v>
      </c>
      <c r="DFX2">
        <v>2884</v>
      </c>
      <c r="DFY2">
        <v>2885</v>
      </c>
      <c r="DFZ2">
        <v>2886</v>
      </c>
      <c r="DGA2">
        <v>2887</v>
      </c>
      <c r="DGB2">
        <v>2888</v>
      </c>
      <c r="DGC2">
        <v>2889</v>
      </c>
      <c r="DGD2">
        <v>2890</v>
      </c>
      <c r="DGE2">
        <v>2891</v>
      </c>
      <c r="DGF2">
        <v>2892</v>
      </c>
      <c r="DGG2">
        <v>2893</v>
      </c>
      <c r="DGH2">
        <v>2894</v>
      </c>
      <c r="DGI2">
        <v>2895</v>
      </c>
      <c r="DGJ2">
        <v>2896</v>
      </c>
      <c r="DGK2">
        <v>2897</v>
      </c>
      <c r="DGL2">
        <v>2898</v>
      </c>
      <c r="DGM2">
        <v>2899</v>
      </c>
      <c r="DGN2">
        <v>2900</v>
      </c>
      <c r="DGO2">
        <v>2901</v>
      </c>
      <c r="DGP2">
        <v>2902</v>
      </c>
      <c r="DGQ2">
        <v>2903</v>
      </c>
      <c r="DGR2">
        <v>2904</v>
      </c>
      <c r="DGS2">
        <v>2905</v>
      </c>
      <c r="DGT2">
        <v>2906</v>
      </c>
      <c r="DGU2">
        <v>2907</v>
      </c>
      <c r="DGV2">
        <v>2908</v>
      </c>
      <c r="DGW2">
        <v>2909</v>
      </c>
      <c r="DGX2">
        <v>2910</v>
      </c>
      <c r="DGY2">
        <v>2911</v>
      </c>
      <c r="DGZ2">
        <v>2912</v>
      </c>
      <c r="DHA2">
        <v>2913</v>
      </c>
      <c r="DHB2">
        <v>2914</v>
      </c>
      <c r="DHC2">
        <v>2915</v>
      </c>
      <c r="DHD2">
        <v>2916</v>
      </c>
      <c r="DHE2">
        <v>2917</v>
      </c>
      <c r="DHF2">
        <v>2918</v>
      </c>
      <c r="DHG2">
        <v>2919</v>
      </c>
      <c r="DHH2">
        <v>2920</v>
      </c>
      <c r="DHI2">
        <v>2921</v>
      </c>
      <c r="DHJ2">
        <v>2922</v>
      </c>
      <c r="DHK2">
        <v>2923</v>
      </c>
      <c r="DHL2">
        <v>2924</v>
      </c>
      <c r="DHM2">
        <v>2925</v>
      </c>
      <c r="DHN2">
        <v>2926</v>
      </c>
      <c r="DHO2">
        <v>2927</v>
      </c>
      <c r="DHP2">
        <v>2928</v>
      </c>
      <c r="DHQ2">
        <v>2929</v>
      </c>
      <c r="DHR2">
        <v>2930</v>
      </c>
      <c r="DHS2">
        <v>2931</v>
      </c>
      <c r="DHT2">
        <v>2932</v>
      </c>
      <c r="DHU2">
        <v>2933</v>
      </c>
      <c r="DHV2">
        <v>2934</v>
      </c>
      <c r="DHW2">
        <v>2935</v>
      </c>
      <c r="DHX2">
        <v>2936</v>
      </c>
      <c r="DHY2">
        <v>2937</v>
      </c>
      <c r="DHZ2">
        <v>2938</v>
      </c>
      <c r="DIA2">
        <v>2939</v>
      </c>
      <c r="DIB2">
        <v>2940</v>
      </c>
      <c r="DIC2">
        <v>2941</v>
      </c>
      <c r="DID2">
        <v>2942</v>
      </c>
      <c r="DIE2">
        <v>2943</v>
      </c>
      <c r="DIF2">
        <v>2944</v>
      </c>
      <c r="DIG2">
        <v>2945</v>
      </c>
      <c r="DIH2">
        <v>2946</v>
      </c>
      <c r="DII2">
        <v>2947</v>
      </c>
      <c r="DIJ2">
        <v>2948</v>
      </c>
      <c r="DIK2">
        <v>2949</v>
      </c>
      <c r="DIL2">
        <v>2950</v>
      </c>
      <c r="DIM2">
        <v>2951</v>
      </c>
      <c r="DIN2">
        <v>2952</v>
      </c>
      <c r="DIO2">
        <v>2953</v>
      </c>
      <c r="DIP2">
        <v>2954</v>
      </c>
      <c r="DIQ2">
        <v>2955</v>
      </c>
      <c r="DIR2">
        <v>2956</v>
      </c>
      <c r="DIS2">
        <v>2957</v>
      </c>
      <c r="DIT2">
        <v>2958</v>
      </c>
      <c r="DIU2">
        <v>2959</v>
      </c>
      <c r="DIV2">
        <v>2960</v>
      </c>
      <c r="DIW2">
        <v>2961</v>
      </c>
      <c r="DIX2">
        <v>2962</v>
      </c>
      <c r="DIY2">
        <v>2963</v>
      </c>
      <c r="DIZ2">
        <v>2964</v>
      </c>
      <c r="DJA2">
        <v>2965</v>
      </c>
      <c r="DJB2">
        <v>2966</v>
      </c>
      <c r="DJC2">
        <v>2967</v>
      </c>
      <c r="DJD2">
        <v>2968</v>
      </c>
      <c r="DJE2">
        <v>2969</v>
      </c>
      <c r="DJF2">
        <v>2970</v>
      </c>
      <c r="DJG2">
        <v>2971</v>
      </c>
      <c r="DJH2">
        <v>2972</v>
      </c>
      <c r="DJI2">
        <v>2973</v>
      </c>
      <c r="DJJ2">
        <v>2974</v>
      </c>
      <c r="DJK2">
        <v>2975</v>
      </c>
      <c r="DJL2">
        <v>2976</v>
      </c>
      <c r="DJM2">
        <v>2977</v>
      </c>
      <c r="DJN2">
        <v>2978</v>
      </c>
      <c r="DJO2">
        <v>2979</v>
      </c>
      <c r="DJP2">
        <v>2980</v>
      </c>
      <c r="DJQ2">
        <v>2981</v>
      </c>
      <c r="DJR2">
        <v>2982</v>
      </c>
      <c r="DJS2">
        <v>2983</v>
      </c>
      <c r="DJT2">
        <v>2984</v>
      </c>
      <c r="DJU2">
        <v>2985</v>
      </c>
      <c r="DJV2">
        <v>2986</v>
      </c>
      <c r="DJW2">
        <v>2987</v>
      </c>
      <c r="DJX2">
        <v>2988</v>
      </c>
      <c r="DJY2">
        <v>2989</v>
      </c>
      <c r="DJZ2">
        <v>2990</v>
      </c>
      <c r="DKA2">
        <v>2991</v>
      </c>
      <c r="DKB2">
        <v>2992</v>
      </c>
      <c r="DKC2">
        <v>2993</v>
      </c>
      <c r="DKD2">
        <v>2994</v>
      </c>
      <c r="DKE2">
        <v>2995</v>
      </c>
      <c r="DKF2">
        <v>2996</v>
      </c>
      <c r="DKG2">
        <v>2997</v>
      </c>
      <c r="DKH2">
        <v>2998</v>
      </c>
      <c r="DKI2">
        <v>2999</v>
      </c>
      <c r="DKJ2">
        <v>3000</v>
      </c>
      <c r="DKK2">
        <v>3001</v>
      </c>
      <c r="DKL2">
        <v>3002</v>
      </c>
      <c r="DKM2">
        <v>3003</v>
      </c>
      <c r="DKN2">
        <v>3004</v>
      </c>
      <c r="DKO2">
        <v>3005</v>
      </c>
      <c r="DKP2">
        <v>3006</v>
      </c>
      <c r="DKQ2">
        <v>3007</v>
      </c>
      <c r="DKR2">
        <v>3008</v>
      </c>
      <c r="DKS2">
        <v>3009</v>
      </c>
      <c r="DKT2">
        <v>3010</v>
      </c>
      <c r="DKU2">
        <v>3011</v>
      </c>
      <c r="DKV2">
        <v>3012</v>
      </c>
      <c r="DKW2">
        <v>3013</v>
      </c>
      <c r="DKX2">
        <v>3014</v>
      </c>
      <c r="DKY2">
        <v>3015</v>
      </c>
      <c r="DKZ2">
        <v>3016</v>
      </c>
      <c r="DLA2">
        <v>3017</v>
      </c>
      <c r="DLB2">
        <v>3018</v>
      </c>
      <c r="DLC2">
        <v>3019</v>
      </c>
      <c r="DLD2">
        <v>3020</v>
      </c>
      <c r="DLE2">
        <v>3021</v>
      </c>
      <c r="DLF2">
        <v>3022</v>
      </c>
      <c r="DLG2">
        <v>3023</v>
      </c>
      <c r="DLH2">
        <v>3024</v>
      </c>
      <c r="DLI2">
        <v>3025</v>
      </c>
      <c r="DLJ2">
        <v>3026</v>
      </c>
      <c r="DLK2">
        <v>3027</v>
      </c>
      <c r="DLL2">
        <v>3028</v>
      </c>
      <c r="DLM2">
        <v>3029</v>
      </c>
      <c r="DLN2">
        <v>3030</v>
      </c>
      <c r="DLO2">
        <v>3031</v>
      </c>
      <c r="DLP2">
        <v>3032</v>
      </c>
      <c r="DLQ2">
        <v>3033</v>
      </c>
      <c r="DLR2">
        <v>3034</v>
      </c>
      <c r="DLS2">
        <v>3035</v>
      </c>
      <c r="DLT2">
        <v>3036</v>
      </c>
      <c r="DLU2">
        <v>3037</v>
      </c>
      <c r="DLV2">
        <v>3038</v>
      </c>
      <c r="DLW2">
        <v>3039</v>
      </c>
      <c r="DLX2">
        <v>3040</v>
      </c>
      <c r="DLY2">
        <v>3041</v>
      </c>
      <c r="DLZ2">
        <v>3042</v>
      </c>
      <c r="DMA2">
        <v>3043</v>
      </c>
      <c r="DMB2">
        <v>3044</v>
      </c>
      <c r="DMC2">
        <v>3045</v>
      </c>
      <c r="DMD2">
        <v>3046</v>
      </c>
      <c r="DME2">
        <v>3047</v>
      </c>
      <c r="DMF2">
        <v>3048</v>
      </c>
      <c r="DMG2">
        <v>3049</v>
      </c>
      <c r="DMH2">
        <v>3050</v>
      </c>
      <c r="DMI2">
        <v>3051</v>
      </c>
      <c r="DMJ2">
        <v>3052</v>
      </c>
      <c r="DMK2">
        <v>3053</v>
      </c>
      <c r="DML2">
        <v>3054</v>
      </c>
      <c r="DMM2">
        <v>3055</v>
      </c>
      <c r="DMN2">
        <v>3056</v>
      </c>
      <c r="DMO2">
        <v>3057</v>
      </c>
      <c r="DMP2">
        <v>3058</v>
      </c>
      <c r="DMQ2">
        <v>3059</v>
      </c>
      <c r="DMR2">
        <v>3060</v>
      </c>
      <c r="DMS2">
        <v>3061</v>
      </c>
      <c r="DMT2">
        <v>3062</v>
      </c>
      <c r="DMU2">
        <v>3063</v>
      </c>
      <c r="DMV2">
        <v>3064</v>
      </c>
      <c r="DMW2">
        <v>3065</v>
      </c>
      <c r="DMX2">
        <v>3066</v>
      </c>
      <c r="DMY2">
        <v>3067</v>
      </c>
      <c r="DMZ2">
        <v>3068</v>
      </c>
      <c r="DNA2">
        <v>3069</v>
      </c>
      <c r="DNB2">
        <v>3070</v>
      </c>
      <c r="DNC2">
        <v>3071</v>
      </c>
      <c r="DND2">
        <v>3072</v>
      </c>
      <c r="DNE2">
        <v>3073</v>
      </c>
      <c r="DNF2">
        <v>3074</v>
      </c>
      <c r="DNG2">
        <v>3075</v>
      </c>
      <c r="DNH2">
        <v>3076</v>
      </c>
      <c r="DNI2">
        <v>3077</v>
      </c>
      <c r="DNJ2">
        <v>3078</v>
      </c>
      <c r="DNK2">
        <v>3079</v>
      </c>
      <c r="DNL2">
        <v>3080</v>
      </c>
      <c r="DNM2">
        <v>3081</v>
      </c>
      <c r="DNN2">
        <v>3082</v>
      </c>
      <c r="DNO2">
        <v>3083</v>
      </c>
      <c r="DNP2">
        <v>3084</v>
      </c>
      <c r="DNQ2">
        <v>3085</v>
      </c>
      <c r="DNR2">
        <v>3086</v>
      </c>
      <c r="DNS2">
        <v>3087</v>
      </c>
      <c r="DNT2">
        <v>3088</v>
      </c>
      <c r="DNU2">
        <v>3089</v>
      </c>
      <c r="DNV2">
        <v>3090</v>
      </c>
      <c r="DNW2">
        <v>3091</v>
      </c>
      <c r="DNX2">
        <v>3092</v>
      </c>
      <c r="DNY2">
        <v>3093</v>
      </c>
      <c r="DNZ2">
        <v>3094</v>
      </c>
      <c r="DOA2">
        <v>3095</v>
      </c>
      <c r="DOB2">
        <v>3096</v>
      </c>
      <c r="DOC2">
        <v>3097</v>
      </c>
      <c r="DOD2">
        <v>3098</v>
      </c>
      <c r="DOE2">
        <v>3099</v>
      </c>
      <c r="DOF2">
        <v>3100</v>
      </c>
      <c r="DOG2">
        <v>3101</v>
      </c>
      <c r="DOH2">
        <v>3102</v>
      </c>
      <c r="DOI2">
        <v>3103</v>
      </c>
      <c r="DOJ2">
        <v>3104</v>
      </c>
      <c r="DOK2">
        <v>3105</v>
      </c>
      <c r="DOL2">
        <v>3106</v>
      </c>
      <c r="DOM2">
        <v>3107</v>
      </c>
      <c r="DON2">
        <v>3108</v>
      </c>
      <c r="DOO2">
        <v>3109</v>
      </c>
      <c r="DOP2">
        <v>3110</v>
      </c>
      <c r="DOQ2">
        <v>3111</v>
      </c>
      <c r="DOR2">
        <v>3112</v>
      </c>
      <c r="DOS2">
        <v>3113</v>
      </c>
      <c r="DOT2">
        <v>3114</v>
      </c>
      <c r="DOU2">
        <v>3115</v>
      </c>
      <c r="DOV2">
        <v>3116</v>
      </c>
      <c r="DOW2">
        <v>3117</v>
      </c>
      <c r="DOX2">
        <v>3118</v>
      </c>
      <c r="DOY2">
        <v>3119</v>
      </c>
      <c r="DOZ2">
        <v>3120</v>
      </c>
      <c r="DPA2">
        <v>3121</v>
      </c>
      <c r="DPB2">
        <v>3122</v>
      </c>
      <c r="DPC2">
        <v>3123</v>
      </c>
      <c r="DPD2">
        <v>3124</v>
      </c>
      <c r="DPE2">
        <v>3125</v>
      </c>
      <c r="DPF2">
        <v>3126</v>
      </c>
      <c r="DPG2">
        <v>3127</v>
      </c>
      <c r="DPH2">
        <v>3128</v>
      </c>
      <c r="DPI2">
        <v>3129</v>
      </c>
      <c r="DPJ2">
        <v>3130</v>
      </c>
      <c r="DPK2">
        <v>3131</v>
      </c>
      <c r="DPL2">
        <v>3132</v>
      </c>
      <c r="DPM2">
        <v>3133</v>
      </c>
      <c r="DPN2">
        <v>3134</v>
      </c>
      <c r="DPO2">
        <v>3135</v>
      </c>
      <c r="DPP2">
        <v>3136</v>
      </c>
      <c r="DPQ2">
        <v>3137</v>
      </c>
      <c r="DPR2">
        <v>3138</v>
      </c>
      <c r="DPS2">
        <v>3139</v>
      </c>
      <c r="DPT2">
        <v>3140</v>
      </c>
      <c r="DPU2">
        <v>3141</v>
      </c>
      <c r="DPV2">
        <v>3142</v>
      </c>
      <c r="DPW2">
        <v>3143</v>
      </c>
      <c r="DPX2">
        <v>3144</v>
      </c>
      <c r="DPY2">
        <v>3145</v>
      </c>
      <c r="DPZ2">
        <v>3146</v>
      </c>
      <c r="DQA2">
        <v>3147</v>
      </c>
      <c r="DQB2">
        <v>3148</v>
      </c>
      <c r="DQC2">
        <v>3149</v>
      </c>
      <c r="DQD2">
        <v>3150</v>
      </c>
      <c r="DQE2">
        <v>3151</v>
      </c>
      <c r="DQF2">
        <v>3152</v>
      </c>
      <c r="DQG2">
        <v>3153</v>
      </c>
      <c r="DQH2">
        <v>3154</v>
      </c>
      <c r="DQI2">
        <v>3155</v>
      </c>
      <c r="DQJ2">
        <v>3156</v>
      </c>
      <c r="DQK2">
        <v>3157</v>
      </c>
      <c r="DQL2">
        <v>3158</v>
      </c>
      <c r="DQM2">
        <v>3159</v>
      </c>
      <c r="DQN2">
        <v>3160</v>
      </c>
      <c r="DQO2">
        <v>3161</v>
      </c>
      <c r="DQP2">
        <v>3162</v>
      </c>
      <c r="DQQ2">
        <v>3163</v>
      </c>
      <c r="DQR2">
        <v>3164</v>
      </c>
      <c r="DQS2">
        <v>3165</v>
      </c>
      <c r="DQT2">
        <v>3166</v>
      </c>
      <c r="DQU2">
        <v>3167</v>
      </c>
      <c r="DQV2">
        <v>3168</v>
      </c>
      <c r="DQW2">
        <v>3169</v>
      </c>
      <c r="DQX2">
        <v>3170</v>
      </c>
      <c r="DQY2">
        <v>3171</v>
      </c>
      <c r="DQZ2">
        <v>3172</v>
      </c>
      <c r="DRA2">
        <v>3173</v>
      </c>
      <c r="DRB2">
        <v>3174</v>
      </c>
      <c r="DRC2">
        <v>3175</v>
      </c>
      <c r="DRD2">
        <v>3176</v>
      </c>
      <c r="DRE2">
        <v>3177</v>
      </c>
      <c r="DRF2">
        <v>3178</v>
      </c>
      <c r="DRG2">
        <v>3179</v>
      </c>
      <c r="DRH2">
        <v>3180</v>
      </c>
      <c r="DRI2">
        <v>3181</v>
      </c>
      <c r="DRJ2">
        <v>3182</v>
      </c>
      <c r="DRK2">
        <v>3183</v>
      </c>
      <c r="DRL2">
        <v>3184</v>
      </c>
      <c r="DRM2">
        <v>3185</v>
      </c>
      <c r="DRN2">
        <v>3186</v>
      </c>
      <c r="DRO2">
        <v>3187</v>
      </c>
      <c r="DRP2">
        <v>3188</v>
      </c>
      <c r="DRQ2">
        <v>3189</v>
      </c>
      <c r="DRR2">
        <v>3190</v>
      </c>
      <c r="DRS2">
        <v>3191</v>
      </c>
      <c r="DRT2">
        <v>3192</v>
      </c>
      <c r="DRU2">
        <v>3193</v>
      </c>
      <c r="DRV2">
        <v>3194</v>
      </c>
      <c r="DRW2">
        <v>3195</v>
      </c>
      <c r="DRX2">
        <v>3196</v>
      </c>
      <c r="DRY2">
        <v>3197</v>
      </c>
      <c r="DRZ2">
        <v>3198</v>
      </c>
      <c r="DSA2">
        <v>3199</v>
      </c>
      <c r="DSB2">
        <v>3200</v>
      </c>
      <c r="DSC2">
        <v>3201</v>
      </c>
      <c r="DSD2">
        <v>3202</v>
      </c>
      <c r="DSE2">
        <v>3203</v>
      </c>
      <c r="DSF2">
        <v>3204</v>
      </c>
      <c r="DSG2">
        <v>3205</v>
      </c>
      <c r="DSH2">
        <v>3206</v>
      </c>
      <c r="DSI2">
        <v>3207</v>
      </c>
      <c r="DSJ2">
        <v>3208</v>
      </c>
      <c r="DSK2">
        <v>3209</v>
      </c>
      <c r="DSL2">
        <v>3210</v>
      </c>
      <c r="DSM2">
        <v>3211</v>
      </c>
      <c r="DSN2">
        <v>3212</v>
      </c>
      <c r="DSO2">
        <v>3213</v>
      </c>
      <c r="DSP2">
        <v>3214</v>
      </c>
      <c r="DSQ2">
        <v>3215</v>
      </c>
      <c r="DSR2">
        <v>3216</v>
      </c>
      <c r="DSS2">
        <v>3217</v>
      </c>
      <c r="DST2">
        <v>3218</v>
      </c>
      <c r="DSU2">
        <v>3219</v>
      </c>
      <c r="DSV2">
        <v>3220</v>
      </c>
      <c r="DSW2">
        <v>3221</v>
      </c>
      <c r="DSX2">
        <v>3222</v>
      </c>
      <c r="DSY2">
        <v>3223</v>
      </c>
      <c r="DSZ2">
        <v>3224</v>
      </c>
      <c r="DTA2">
        <v>3225</v>
      </c>
      <c r="DTB2">
        <v>3226</v>
      </c>
      <c r="DTC2">
        <v>3227</v>
      </c>
      <c r="DTD2">
        <v>3228</v>
      </c>
      <c r="DTE2">
        <v>3229</v>
      </c>
      <c r="DTF2">
        <v>3230</v>
      </c>
      <c r="DTG2">
        <v>3231</v>
      </c>
      <c r="DTH2">
        <v>3232</v>
      </c>
      <c r="DTI2">
        <v>3233</v>
      </c>
      <c r="DTJ2">
        <v>3234</v>
      </c>
      <c r="DTK2">
        <v>3235</v>
      </c>
      <c r="DTL2">
        <v>3236</v>
      </c>
      <c r="DTM2">
        <v>3237</v>
      </c>
      <c r="DTN2">
        <v>3238</v>
      </c>
      <c r="DTO2">
        <v>3239</v>
      </c>
      <c r="DTP2">
        <v>3240</v>
      </c>
      <c r="DTQ2">
        <v>3241</v>
      </c>
      <c r="DTR2">
        <v>3242</v>
      </c>
      <c r="DTS2">
        <v>3243</v>
      </c>
      <c r="DTT2">
        <v>3244</v>
      </c>
      <c r="DTU2">
        <v>3245</v>
      </c>
      <c r="DTV2">
        <v>3246</v>
      </c>
      <c r="DTW2">
        <v>3247</v>
      </c>
      <c r="DTX2">
        <v>3248</v>
      </c>
      <c r="DTY2">
        <v>3249</v>
      </c>
      <c r="DTZ2">
        <v>3250</v>
      </c>
      <c r="DUA2">
        <v>3251</v>
      </c>
      <c r="DUB2">
        <v>3252</v>
      </c>
      <c r="DUC2">
        <v>3253</v>
      </c>
      <c r="DUD2">
        <v>3254</v>
      </c>
      <c r="DUE2">
        <v>3255</v>
      </c>
      <c r="DUF2">
        <v>3256</v>
      </c>
      <c r="DUG2">
        <v>3257</v>
      </c>
      <c r="DUH2">
        <v>3258</v>
      </c>
      <c r="DUI2">
        <v>3259</v>
      </c>
      <c r="DUJ2">
        <v>3260</v>
      </c>
      <c r="DUK2">
        <v>3261</v>
      </c>
      <c r="DUL2">
        <v>3262</v>
      </c>
      <c r="DUM2">
        <v>3263</v>
      </c>
      <c r="DUN2">
        <v>3264</v>
      </c>
      <c r="DUO2">
        <v>3265</v>
      </c>
      <c r="DUP2">
        <v>3266</v>
      </c>
      <c r="DUQ2">
        <v>3267</v>
      </c>
      <c r="DUR2">
        <v>3268</v>
      </c>
      <c r="DUS2">
        <v>3269</v>
      </c>
      <c r="DUT2">
        <v>3270</v>
      </c>
      <c r="DUU2">
        <v>3271</v>
      </c>
      <c r="DUV2">
        <v>3272</v>
      </c>
      <c r="DUW2">
        <v>3273</v>
      </c>
      <c r="DUX2">
        <v>3274</v>
      </c>
      <c r="DUY2">
        <v>3275</v>
      </c>
      <c r="DUZ2">
        <v>3276</v>
      </c>
      <c r="DVA2">
        <v>3277</v>
      </c>
      <c r="DVB2">
        <v>3278</v>
      </c>
      <c r="DVC2">
        <v>3279</v>
      </c>
      <c r="DVD2">
        <v>3280</v>
      </c>
      <c r="DVE2">
        <v>3281</v>
      </c>
      <c r="DVF2">
        <v>3282</v>
      </c>
      <c r="DVG2">
        <v>3283</v>
      </c>
      <c r="DVH2">
        <v>3284</v>
      </c>
      <c r="DVI2">
        <v>3285</v>
      </c>
      <c r="DVJ2">
        <v>3286</v>
      </c>
      <c r="DVK2">
        <v>3287</v>
      </c>
      <c r="DVL2">
        <v>3288</v>
      </c>
      <c r="DVM2">
        <v>3289</v>
      </c>
      <c r="DVN2">
        <v>3290</v>
      </c>
      <c r="DVO2">
        <v>3291</v>
      </c>
      <c r="DVP2">
        <v>3292</v>
      </c>
      <c r="DVQ2">
        <v>3293</v>
      </c>
      <c r="DVR2">
        <v>3294</v>
      </c>
      <c r="DVS2">
        <v>3295</v>
      </c>
      <c r="DVT2">
        <v>3296</v>
      </c>
      <c r="DVU2">
        <v>3297</v>
      </c>
      <c r="DVV2">
        <v>3298</v>
      </c>
      <c r="DVW2">
        <v>3299</v>
      </c>
      <c r="DVX2">
        <v>3300</v>
      </c>
      <c r="DVY2">
        <v>3301</v>
      </c>
      <c r="DVZ2">
        <v>3302</v>
      </c>
      <c r="DWA2">
        <v>3303</v>
      </c>
      <c r="DWB2">
        <v>3304</v>
      </c>
      <c r="DWC2">
        <v>3305</v>
      </c>
      <c r="DWD2">
        <v>3306</v>
      </c>
      <c r="DWE2">
        <v>3307</v>
      </c>
      <c r="DWF2">
        <v>3308</v>
      </c>
      <c r="DWG2">
        <v>3309</v>
      </c>
      <c r="DWH2">
        <v>3310</v>
      </c>
      <c r="DWI2">
        <v>3311</v>
      </c>
      <c r="DWJ2">
        <v>3312</v>
      </c>
      <c r="DWK2">
        <v>3313</v>
      </c>
      <c r="DWL2">
        <v>3314</v>
      </c>
      <c r="DWM2">
        <v>3315</v>
      </c>
      <c r="DWN2">
        <v>3316</v>
      </c>
      <c r="DWO2">
        <v>3317</v>
      </c>
      <c r="DWP2">
        <v>3318</v>
      </c>
      <c r="DWQ2">
        <v>3319</v>
      </c>
      <c r="DWR2">
        <v>3320</v>
      </c>
      <c r="DWS2">
        <v>3321</v>
      </c>
      <c r="DWT2">
        <v>3322</v>
      </c>
      <c r="DWU2">
        <v>3323</v>
      </c>
      <c r="DWV2">
        <v>3324</v>
      </c>
      <c r="DWW2">
        <v>3325</v>
      </c>
      <c r="DWX2">
        <v>3326</v>
      </c>
      <c r="DWY2">
        <v>3327</v>
      </c>
      <c r="DWZ2">
        <v>3328</v>
      </c>
      <c r="DXA2">
        <v>3329</v>
      </c>
      <c r="DXB2">
        <v>3330</v>
      </c>
      <c r="DXC2">
        <v>3331</v>
      </c>
      <c r="DXD2">
        <v>3332</v>
      </c>
      <c r="DXE2">
        <v>3333</v>
      </c>
      <c r="DXF2">
        <v>3334</v>
      </c>
      <c r="DXG2">
        <v>3335</v>
      </c>
      <c r="DXH2">
        <v>3336</v>
      </c>
      <c r="DXI2">
        <v>3337</v>
      </c>
      <c r="DXJ2">
        <v>3338</v>
      </c>
      <c r="DXK2">
        <v>3339</v>
      </c>
      <c r="DXL2">
        <v>3340</v>
      </c>
      <c r="DXM2">
        <v>3341</v>
      </c>
      <c r="DXN2">
        <v>3342</v>
      </c>
      <c r="DXO2">
        <v>3343</v>
      </c>
      <c r="DXP2">
        <v>3344</v>
      </c>
      <c r="DXQ2">
        <v>3345</v>
      </c>
      <c r="DXR2">
        <v>3346</v>
      </c>
      <c r="DXS2">
        <v>3347</v>
      </c>
      <c r="DXT2">
        <v>3348</v>
      </c>
      <c r="DXU2">
        <v>3349</v>
      </c>
      <c r="DXV2">
        <v>3350</v>
      </c>
      <c r="DXW2">
        <v>3351</v>
      </c>
      <c r="DXX2">
        <v>3352</v>
      </c>
      <c r="DXY2">
        <v>3353</v>
      </c>
      <c r="DXZ2">
        <v>3354</v>
      </c>
      <c r="DYA2">
        <v>3355</v>
      </c>
      <c r="DYB2">
        <v>3356</v>
      </c>
      <c r="DYC2">
        <v>3357</v>
      </c>
      <c r="DYD2">
        <v>3358</v>
      </c>
      <c r="DYE2">
        <v>3359</v>
      </c>
      <c r="DYF2">
        <v>3360</v>
      </c>
      <c r="DYG2">
        <v>3361</v>
      </c>
      <c r="DYH2">
        <v>3362</v>
      </c>
      <c r="DYI2">
        <v>3363</v>
      </c>
      <c r="DYJ2">
        <v>3364</v>
      </c>
      <c r="DYK2">
        <v>3365</v>
      </c>
      <c r="DYL2">
        <v>3366</v>
      </c>
      <c r="DYM2">
        <v>3367</v>
      </c>
      <c r="DYN2">
        <v>3368</v>
      </c>
      <c r="DYO2">
        <v>3369</v>
      </c>
      <c r="DYP2">
        <v>3370</v>
      </c>
      <c r="DYQ2">
        <v>3371</v>
      </c>
      <c r="DYR2">
        <v>3372</v>
      </c>
      <c r="DYS2">
        <v>3373</v>
      </c>
      <c r="DYT2">
        <v>3374</v>
      </c>
      <c r="DYU2">
        <v>3375</v>
      </c>
      <c r="DYV2">
        <v>3376</v>
      </c>
      <c r="DYW2">
        <v>3377</v>
      </c>
      <c r="DYX2">
        <v>3378</v>
      </c>
      <c r="DYY2">
        <v>3379</v>
      </c>
      <c r="DYZ2">
        <v>3380</v>
      </c>
      <c r="DZA2">
        <v>3381</v>
      </c>
      <c r="DZB2">
        <v>3382</v>
      </c>
      <c r="DZC2">
        <v>3383</v>
      </c>
      <c r="DZD2">
        <v>3384</v>
      </c>
      <c r="DZE2">
        <v>3385</v>
      </c>
      <c r="DZF2">
        <v>3386</v>
      </c>
      <c r="DZG2">
        <v>3387</v>
      </c>
      <c r="DZH2">
        <v>3388</v>
      </c>
      <c r="DZI2">
        <v>3389</v>
      </c>
      <c r="DZJ2">
        <v>3390</v>
      </c>
      <c r="DZK2">
        <v>3391</v>
      </c>
      <c r="DZL2">
        <v>3392</v>
      </c>
      <c r="DZM2">
        <v>3393</v>
      </c>
      <c r="DZN2">
        <v>3394</v>
      </c>
      <c r="DZO2">
        <v>3395</v>
      </c>
      <c r="DZP2">
        <v>3396</v>
      </c>
      <c r="DZQ2">
        <v>3397</v>
      </c>
      <c r="DZR2">
        <v>3398</v>
      </c>
      <c r="DZS2">
        <v>3399</v>
      </c>
      <c r="DZT2">
        <v>3400</v>
      </c>
      <c r="DZU2">
        <v>3401</v>
      </c>
      <c r="DZV2">
        <v>3402</v>
      </c>
      <c r="DZW2">
        <v>3403</v>
      </c>
      <c r="DZX2">
        <v>3404</v>
      </c>
      <c r="DZY2">
        <v>3405</v>
      </c>
      <c r="DZZ2">
        <v>3406</v>
      </c>
      <c r="EAA2">
        <v>3407</v>
      </c>
      <c r="EAB2">
        <v>3408</v>
      </c>
      <c r="EAC2">
        <v>3409</v>
      </c>
      <c r="EAD2">
        <v>3410</v>
      </c>
      <c r="EAE2">
        <v>3411</v>
      </c>
      <c r="EAF2">
        <v>3412</v>
      </c>
      <c r="EAG2">
        <v>3413</v>
      </c>
      <c r="EAH2">
        <v>3414</v>
      </c>
      <c r="EAI2">
        <v>3415</v>
      </c>
      <c r="EAJ2">
        <v>3416</v>
      </c>
      <c r="EAK2">
        <v>3417</v>
      </c>
      <c r="EAL2">
        <v>3418</v>
      </c>
      <c r="EAM2">
        <v>3419</v>
      </c>
      <c r="EAN2">
        <v>3420</v>
      </c>
      <c r="EAO2">
        <v>3421</v>
      </c>
      <c r="EAP2">
        <v>3422</v>
      </c>
      <c r="EAQ2">
        <v>3423</v>
      </c>
      <c r="EAR2">
        <v>3424</v>
      </c>
      <c r="EAS2">
        <v>3425</v>
      </c>
      <c r="EAT2">
        <v>3426</v>
      </c>
      <c r="EAU2">
        <v>3427</v>
      </c>
      <c r="EAV2">
        <v>3428</v>
      </c>
      <c r="EAW2">
        <v>3429</v>
      </c>
      <c r="EAX2">
        <v>3430</v>
      </c>
      <c r="EAY2">
        <v>3431</v>
      </c>
      <c r="EAZ2">
        <v>3432</v>
      </c>
      <c r="EBA2">
        <v>3433</v>
      </c>
      <c r="EBB2">
        <v>3434</v>
      </c>
      <c r="EBC2">
        <v>3435</v>
      </c>
      <c r="EBD2">
        <v>3436</v>
      </c>
      <c r="EBE2">
        <v>3437</v>
      </c>
      <c r="EBF2">
        <v>3438</v>
      </c>
      <c r="EBG2">
        <v>3439</v>
      </c>
      <c r="EBH2">
        <v>3440</v>
      </c>
      <c r="EBI2">
        <v>3441</v>
      </c>
      <c r="EBJ2">
        <v>3442</v>
      </c>
      <c r="EBK2">
        <v>3443</v>
      </c>
      <c r="EBL2">
        <v>3444</v>
      </c>
      <c r="EBM2">
        <v>3445</v>
      </c>
      <c r="EBN2">
        <v>3446</v>
      </c>
      <c r="EBO2">
        <v>3447</v>
      </c>
      <c r="EBP2">
        <v>3448</v>
      </c>
      <c r="EBQ2">
        <v>3449</v>
      </c>
      <c r="EBR2">
        <v>3450</v>
      </c>
      <c r="EBS2">
        <v>3451</v>
      </c>
      <c r="EBT2">
        <v>3452</v>
      </c>
      <c r="EBU2">
        <v>3453</v>
      </c>
      <c r="EBV2">
        <v>3454</v>
      </c>
      <c r="EBW2">
        <v>3455</v>
      </c>
      <c r="EBX2">
        <v>3456</v>
      </c>
      <c r="EBY2">
        <v>3457</v>
      </c>
      <c r="EBZ2">
        <v>3458</v>
      </c>
      <c r="ECA2">
        <v>3459</v>
      </c>
      <c r="ECB2">
        <v>3460</v>
      </c>
      <c r="ECC2">
        <v>3461</v>
      </c>
      <c r="ECD2">
        <v>3462</v>
      </c>
      <c r="ECE2">
        <v>3463</v>
      </c>
      <c r="ECF2">
        <v>3464</v>
      </c>
      <c r="ECG2">
        <v>3465</v>
      </c>
      <c r="ECH2">
        <v>3466</v>
      </c>
      <c r="ECI2">
        <v>3467</v>
      </c>
      <c r="ECJ2">
        <v>3468</v>
      </c>
      <c r="ECK2">
        <v>3469</v>
      </c>
      <c r="ECL2">
        <v>3470</v>
      </c>
      <c r="ECM2">
        <v>3471</v>
      </c>
      <c r="ECN2">
        <v>3472</v>
      </c>
      <c r="ECO2">
        <v>3473</v>
      </c>
      <c r="ECP2">
        <v>3474</v>
      </c>
      <c r="ECQ2">
        <v>3475</v>
      </c>
      <c r="ECR2">
        <v>3476</v>
      </c>
      <c r="ECS2">
        <v>3477</v>
      </c>
      <c r="ECT2">
        <v>3478</v>
      </c>
      <c r="ECU2">
        <v>3479</v>
      </c>
      <c r="ECV2">
        <v>3480</v>
      </c>
      <c r="ECW2">
        <v>3481</v>
      </c>
      <c r="ECX2">
        <v>3482</v>
      </c>
      <c r="ECY2">
        <v>3483</v>
      </c>
      <c r="ECZ2">
        <v>3484</v>
      </c>
      <c r="EDA2">
        <v>3485</v>
      </c>
      <c r="EDB2">
        <v>3486</v>
      </c>
      <c r="EDC2">
        <v>3487</v>
      </c>
      <c r="EDD2">
        <v>3488</v>
      </c>
      <c r="EDE2">
        <v>3489</v>
      </c>
      <c r="EDF2">
        <v>3490</v>
      </c>
      <c r="EDG2">
        <v>3491</v>
      </c>
      <c r="EDH2">
        <v>3492</v>
      </c>
      <c r="EDI2">
        <v>3493</v>
      </c>
      <c r="EDJ2">
        <v>3494</v>
      </c>
      <c r="EDK2">
        <v>3495</v>
      </c>
      <c r="EDL2">
        <v>3496</v>
      </c>
      <c r="EDM2">
        <v>3497</v>
      </c>
      <c r="EDN2">
        <v>3498</v>
      </c>
      <c r="EDO2">
        <v>3499</v>
      </c>
      <c r="EDP2">
        <v>3500</v>
      </c>
      <c r="EDQ2">
        <v>3501</v>
      </c>
      <c r="EDR2">
        <v>3502</v>
      </c>
      <c r="EDS2">
        <v>3503</v>
      </c>
      <c r="EDT2">
        <v>3504</v>
      </c>
      <c r="EDU2">
        <v>3505</v>
      </c>
      <c r="EDV2">
        <v>3506</v>
      </c>
      <c r="EDW2">
        <v>3507</v>
      </c>
      <c r="EDX2">
        <v>3508</v>
      </c>
      <c r="EDY2">
        <v>3509</v>
      </c>
      <c r="EDZ2">
        <v>3510</v>
      </c>
      <c r="EEA2">
        <v>3511</v>
      </c>
      <c r="EEB2">
        <v>3512</v>
      </c>
      <c r="EEC2">
        <v>3513</v>
      </c>
      <c r="EED2">
        <v>3514</v>
      </c>
      <c r="EEE2">
        <v>3515</v>
      </c>
      <c r="EEF2">
        <v>3516</v>
      </c>
      <c r="EEG2">
        <v>3517</v>
      </c>
      <c r="EEH2">
        <v>3518</v>
      </c>
      <c r="EEI2">
        <v>3519</v>
      </c>
      <c r="EEJ2">
        <v>3520</v>
      </c>
      <c r="EEK2">
        <v>3521</v>
      </c>
      <c r="EEL2">
        <v>3522</v>
      </c>
      <c r="EEM2">
        <v>3523</v>
      </c>
      <c r="EEN2">
        <v>3524</v>
      </c>
      <c r="EEO2">
        <v>3525</v>
      </c>
      <c r="EEP2">
        <v>3526</v>
      </c>
      <c r="EEQ2">
        <v>3527</v>
      </c>
      <c r="EER2">
        <v>3528</v>
      </c>
      <c r="EES2">
        <v>3529</v>
      </c>
      <c r="EET2">
        <v>3530</v>
      </c>
      <c r="EEU2">
        <v>3531</v>
      </c>
      <c r="EEV2">
        <v>3532</v>
      </c>
      <c r="EEW2">
        <v>3533</v>
      </c>
      <c r="EEX2">
        <v>3534</v>
      </c>
      <c r="EEY2">
        <v>3535</v>
      </c>
      <c r="EEZ2">
        <v>3536</v>
      </c>
      <c r="EFA2">
        <v>3537</v>
      </c>
      <c r="EFB2">
        <v>3538</v>
      </c>
      <c r="EFC2">
        <v>3539</v>
      </c>
      <c r="EFD2">
        <v>3540</v>
      </c>
      <c r="EFE2">
        <v>3541</v>
      </c>
      <c r="EFF2">
        <v>3542</v>
      </c>
      <c r="EFG2">
        <v>3543</v>
      </c>
      <c r="EFH2">
        <v>3544</v>
      </c>
      <c r="EFI2">
        <v>3545</v>
      </c>
      <c r="EFJ2">
        <v>3546</v>
      </c>
      <c r="EFK2">
        <v>3547</v>
      </c>
      <c r="EFL2">
        <v>3548</v>
      </c>
      <c r="EFM2">
        <v>3549</v>
      </c>
      <c r="EFN2">
        <v>3550</v>
      </c>
      <c r="EFO2">
        <v>3551</v>
      </c>
      <c r="EFP2">
        <v>3552</v>
      </c>
      <c r="EFQ2">
        <v>3553</v>
      </c>
      <c r="EFR2">
        <v>3554</v>
      </c>
      <c r="EFS2">
        <v>3555</v>
      </c>
      <c r="EFT2">
        <v>3556</v>
      </c>
      <c r="EFU2">
        <v>3557</v>
      </c>
      <c r="EFV2">
        <v>3558</v>
      </c>
      <c r="EFW2">
        <v>3559</v>
      </c>
      <c r="EFX2">
        <v>3560</v>
      </c>
      <c r="EFY2">
        <v>3561</v>
      </c>
      <c r="EFZ2">
        <v>3562</v>
      </c>
      <c r="EGA2">
        <v>3563</v>
      </c>
      <c r="EGB2">
        <v>3564</v>
      </c>
      <c r="EGC2">
        <v>3565</v>
      </c>
      <c r="EGD2">
        <v>3566</v>
      </c>
      <c r="EGE2">
        <v>3567</v>
      </c>
      <c r="EGF2">
        <v>3568</v>
      </c>
      <c r="EGG2">
        <v>3569</v>
      </c>
      <c r="EGH2">
        <v>3570</v>
      </c>
      <c r="EGI2">
        <v>3571</v>
      </c>
      <c r="EGJ2">
        <v>3572</v>
      </c>
      <c r="EGK2">
        <v>3573</v>
      </c>
      <c r="EGL2">
        <v>3574</v>
      </c>
      <c r="EGM2">
        <v>3575</v>
      </c>
      <c r="EGN2">
        <v>3576</v>
      </c>
      <c r="EGO2">
        <v>3577</v>
      </c>
      <c r="EGP2">
        <v>3578</v>
      </c>
      <c r="EGQ2">
        <v>3579</v>
      </c>
      <c r="EGR2">
        <v>3580</v>
      </c>
      <c r="EGS2">
        <v>3581</v>
      </c>
      <c r="EGT2">
        <v>3582</v>
      </c>
      <c r="EGU2">
        <v>3583</v>
      </c>
      <c r="EGV2">
        <v>3584</v>
      </c>
      <c r="EGW2">
        <v>3585</v>
      </c>
      <c r="EGX2">
        <v>3586</v>
      </c>
      <c r="EGY2">
        <v>3587</v>
      </c>
      <c r="EGZ2">
        <v>3588</v>
      </c>
      <c r="EHA2">
        <v>3589</v>
      </c>
      <c r="EHB2">
        <v>3590</v>
      </c>
      <c r="EHC2">
        <v>3591</v>
      </c>
      <c r="EHD2">
        <v>3592</v>
      </c>
      <c r="EHE2">
        <v>3593</v>
      </c>
      <c r="EHF2">
        <v>3594</v>
      </c>
      <c r="EHG2">
        <v>3595</v>
      </c>
      <c r="EHH2">
        <v>3596</v>
      </c>
      <c r="EHI2">
        <v>3597</v>
      </c>
      <c r="EHJ2">
        <v>3598</v>
      </c>
      <c r="EHK2">
        <v>3599</v>
      </c>
      <c r="EHL2">
        <v>3600</v>
      </c>
      <c r="EHM2">
        <v>3601</v>
      </c>
      <c r="EHN2">
        <v>3602</v>
      </c>
      <c r="EHO2">
        <v>3603</v>
      </c>
      <c r="EHP2">
        <v>3604</v>
      </c>
      <c r="EHQ2">
        <v>3605</v>
      </c>
      <c r="EHR2">
        <v>3606</v>
      </c>
      <c r="EHS2">
        <v>3607</v>
      </c>
      <c r="EHT2">
        <v>3608</v>
      </c>
      <c r="EHU2">
        <v>3609</v>
      </c>
      <c r="EHV2">
        <v>3610</v>
      </c>
      <c r="EHW2">
        <v>3611</v>
      </c>
      <c r="EHX2">
        <v>3612</v>
      </c>
      <c r="EHY2">
        <v>3613</v>
      </c>
      <c r="EHZ2">
        <v>3614</v>
      </c>
      <c r="EIA2">
        <v>3615</v>
      </c>
      <c r="EIB2">
        <v>3616</v>
      </c>
      <c r="EIC2">
        <v>3617</v>
      </c>
      <c r="EID2">
        <v>3618</v>
      </c>
      <c r="EIE2">
        <v>3619</v>
      </c>
      <c r="EIF2">
        <v>3620</v>
      </c>
      <c r="EIG2">
        <v>3621</v>
      </c>
      <c r="EIH2">
        <v>3622</v>
      </c>
      <c r="EII2">
        <v>3623</v>
      </c>
      <c r="EIJ2">
        <v>3624</v>
      </c>
      <c r="EIK2">
        <v>3625</v>
      </c>
      <c r="EIL2">
        <v>3626</v>
      </c>
      <c r="EIM2">
        <v>3627</v>
      </c>
      <c r="EIN2">
        <v>3628</v>
      </c>
      <c r="EIO2">
        <v>3629</v>
      </c>
      <c r="EIP2">
        <v>3630</v>
      </c>
      <c r="EIQ2">
        <v>3631</v>
      </c>
      <c r="EIR2">
        <v>3632</v>
      </c>
      <c r="EIS2">
        <v>3633</v>
      </c>
      <c r="EIT2">
        <v>3634</v>
      </c>
      <c r="EIU2">
        <v>3635</v>
      </c>
      <c r="EIV2">
        <v>3636</v>
      </c>
      <c r="EIW2">
        <v>3637</v>
      </c>
      <c r="EIX2">
        <v>3638</v>
      </c>
      <c r="EIY2">
        <v>3639</v>
      </c>
      <c r="EIZ2">
        <v>3640</v>
      </c>
      <c r="EJA2">
        <v>3641</v>
      </c>
      <c r="EJB2">
        <v>3642</v>
      </c>
      <c r="EJC2">
        <v>3643</v>
      </c>
      <c r="EJD2">
        <v>3644</v>
      </c>
      <c r="EJE2">
        <v>3645</v>
      </c>
      <c r="EJF2">
        <v>3646</v>
      </c>
      <c r="EJG2">
        <v>3647</v>
      </c>
      <c r="EJH2">
        <v>3648</v>
      </c>
      <c r="EJI2">
        <v>3649</v>
      </c>
      <c r="EJJ2">
        <v>3650</v>
      </c>
      <c r="EJK2">
        <v>3651</v>
      </c>
      <c r="EJL2">
        <v>3652</v>
      </c>
      <c r="EJM2">
        <v>3653</v>
      </c>
      <c r="EJN2">
        <v>3654</v>
      </c>
      <c r="EJO2">
        <v>3655</v>
      </c>
      <c r="EJP2">
        <v>3656</v>
      </c>
      <c r="EJQ2">
        <v>3657</v>
      </c>
      <c r="EJR2">
        <v>3658</v>
      </c>
      <c r="EJS2">
        <v>3659</v>
      </c>
      <c r="EJT2">
        <v>3660</v>
      </c>
      <c r="EJU2">
        <v>3661</v>
      </c>
      <c r="EJV2">
        <v>3662</v>
      </c>
      <c r="EJW2">
        <v>3663</v>
      </c>
      <c r="EJX2">
        <v>3664</v>
      </c>
      <c r="EJY2">
        <v>3665</v>
      </c>
      <c r="EJZ2">
        <v>3666</v>
      </c>
      <c r="EKA2">
        <v>3667</v>
      </c>
      <c r="EKB2">
        <v>3668</v>
      </c>
      <c r="EKC2">
        <v>3669</v>
      </c>
      <c r="EKD2">
        <v>3670</v>
      </c>
      <c r="EKE2">
        <v>3671</v>
      </c>
      <c r="EKF2">
        <v>3672</v>
      </c>
      <c r="EKG2">
        <v>3673</v>
      </c>
      <c r="EKH2">
        <v>3674</v>
      </c>
      <c r="EKI2">
        <v>3675</v>
      </c>
      <c r="EKJ2">
        <v>3676</v>
      </c>
      <c r="EKK2">
        <v>3677</v>
      </c>
      <c r="EKL2">
        <v>3678</v>
      </c>
      <c r="EKM2">
        <v>3679</v>
      </c>
      <c r="EKN2">
        <v>3680</v>
      </c>
      <c r="EKO2">
        <v>3681</v>
      </c>
      <c r="EKP2">
        <v>3682</v>
      </c>
      <c r="EKQ2">
        <v>3683</v>
      </c>
      <c r="EKR2">
        <v>3684</v>
      </c>
      <c r="EKS2">
        <v>3685</v>
      </c>
      <c r="EKT2">
        <v>3686</v>
      </c>
      <c r="EKU2">
        <v>3687</v>
      </c>
      <c r="EKV2">
        <v>3688</v>
      </c>
      <c r="EKW2">
        <v>3689</v>
      </c>
      <c r="EKX2">
        <v>3690</v>
      </c>
      <c r="EKY2">
        <v>3691</v>
      </c>
      <c r="EKZ2">
        <v>3692</v>
      </c>
      <c r="ELA2">
        <v>3693</v>
      </c>
      <c r="ELB2">
        <v>3694</v>
      </c>
      <c r="ELC2">
        <v>3695</v>
      </c>
      <c r="ELD2">
        <v>3696</v>
      </c>
      <c r="ELE2">
        <v>3697</v>
      </c>
      <c r="ELF2">
        <v>3698</v>
      </c>
      <c r="ELG2">
        <v>3699</v>
      </c>
      <c r="ELH2">
        <v>3700</v>
      </c>
      <c r="ELI2">
        <v>3701</v>
      </c>
      <c r="ELJ2">
        <v>3702</v>
      </c>
      <c r="ELK2">
        <v>3703</v>
      </c>
      <c r="ELL2">
        <v>3704</v>
      </c>
      <c r="ELM2">
        <v>3705</v>
      </c>
      <c r="ELN2">
        <v>3706</v>
      </c>
      <c r="ELO2">
        <v>3707</v>
      </c>
      <c r="ELP2">
        <v>3708</v>
      </c>
      <c r="ELQ2">
        <v>3709</v>
      </c>
      <c r="ELR2">
        <v>3710</v>
      </c>
      <c r="ELS2">
        <v>3711</v>
      </c>
      <c r="ELT2">
        <v>3712</v>
      </c>
      <c r="ELU2">
        <v>3713</v>
      </c>
      <c r="ELV2">
        <v>3714</v>
      </c>
      <c r="ELW2">
        <v>3715</v>
      </c>
      <c r="ELX2">
        <v>3716</v>
      </c>
      <c r="ELY2">
        <v>3717</v>
      </c>
      <c r="ELZ2">
        <v>3718</v>
      </c>
      <c r="EMA2">
        <v>3719</v>
      </c>
      <c r="EMB2">
        <v>3720</v>
      </c>
      <c r="EMC2">
        <v>3721</v>
      </c>
      <c r="EMD2">
        <v>3722</v>
      </c>
      <c r="EME2">
        <v>3723</v>
      </c>
      <c r="EMF2">
        <v>3724</v>
      </c>
      <c r="EMG2">
        <v>3725</v>
      </c>
      <c r="EMH2">
        <v>3726</v>
      </c>
      <c r="EMI2">
        <v>3727</v>
      </c>
      <c r="EMJ2">
        <v>3728</v>
      </c>
      <c r="EMK2">
        <v>3729</v>
      </c>
      <c r="EML2">
        <v>3730</v>
      </c>
      <c r="EMM2">
        <v>3731</v>
      </c>
      <c r="EMN2">
        <v>3732</v>
      </c>
      <c r="EMO2">
        <v>3733</v>
      </c>
      <c r="EMP2">
        <v>3734</v>
      </c>
      <c r="EMQ2">
        <v>3735</v>
      </c>
      <c r="EMR2">
        <v>3736</v>
      </c>
      <c r="EMS2">
        <v>3737</v>
      </c>
      <c r="EMT2">
        <v>3738</v>
      </c>
      <c r="EMU2">
        <v>3739</v>
      </c>
      <c r="EMV2">
        <v>3740</v>
      </c>
      <c r="EMW2">
        <v>3741</v>
      </c>
      <c r="EMX2">
        <v>3742</v>
      </c>
      <c r="EMY2">
        <v>3743</v>
      </c>
      <c r="EMZ2">
        <v>3744</v>
      </c>
      <c r="ENA2">
        <v>3745</v>
      </c>
      <c r="ENB2">
        <v>3746</v>
      </c>
      <c r="ENC2">
        <v>3747</v>
      </c>
      <c r="END2">
        <v>3748</v>
      </c>
      <c r="ENE2">
        <v>3749</v>
      </c>
      <c r="ENF2">
        <v>3750</v>
      </c>
      <c r="ENG2">
        <v>3751</v>
      </c>
      <c r="ENH2">
        <v>3752</v>
      </c>
      <c r="ENI2">
        <v>3753</v>
      </c>
      <c r="ENJ2">
        <v>3754</v>
      </c>
      <c r="ENK2">
        <v>3755</v>
      </c>
      <c r="ENL2">
        <v>3756</v>
      </c>
      <c r="ENM2">
        <v>3757</v>
      </c>
      <c r="ENN2">
        <v>3758</v>
      </c>
      <c r="ENO2">
        <v>3759</v>
      </c>
      <c r="ENP2">
        <v>3760</v>
      </c>
      <c r="ENQ2">
        <v>3761</v>
      </c>
      <c r="ENR2">
        <v>3762</v>
      </c>
      <c r="ENS2">
        <v>3763</v>
      </c>
      <c r="ENT2">
        <v>3764</v>
      </c>
      <c r="ENU2">
        <v>3765</v>
      </c>
      <c r="ENV2">
        <v>3766</v>
      </c>
      <c r="ENW2">
        <v>3767</v>
      </c>
      <c r="ENX2">
        <v>3768</v>
      </c>
      <c r="ENY2">
        <v>3769</v>
      </c>
      <c r="ENZ2">
        <v>3770</v>
      </c>
      <c r="EOA2">
        <v>3771</v>
      </c>
      <c r="EOB2">
        <v>3772</v>
      </c>
      <c r="EOC2">
        <v>3773</v>
      </c>
      <c r="EOD2">
        <v>3774</v>
      </c>
      <c r="EOE2">
        <v>3775</v>
      </c>
      <c r="EOF2">
        <v>3776</v>
      </c>
      <c r="EOG2">
        <v>3777</v>
      </c>
      <c r="EOH2">
        <v>3778</v>
      </c>
      <c r="EOI2">
        <v>3779</v>
      </c>
      <c r="EOJ2">
        <v>3780</v>
      </c>
      <c r="EOK2">
        <v>3781</v>
      </c>
      <c r="EOL2">
        <v>3782</v>
      </c>
      <c r="EOM2">
        <v>3783</v>
      </c>
      <c r="EON2">
        <v>3784</v>
      </c>
      <c r="EOO2">
        <v>3785</v>
      </c>
      <c r="EOP2">
        <v>3786</v>
      </c>
      <c r="EOQ2">
        <v>3787</v>
      </c>
      <c r="EOR2">
        <v>3788</v>
      </c>
      <c r="EOS2">
        <v>3789</v>
      </c>
      <c r="EOT2">
        <v>3790</v>
      </c>
      <c r="EOU2">
        <v>3791</v>
      </c>
      <c r="EOV2">
        <v>3792</v>
      </c>
      <c r="EOW2">
        <v>3793</v>
      </c>
      <c r="EOX2">
        <v>3794</v>
      </c>
      <c r="EOY2">
        <v>3795</v>
      </c>
      <c r="EOZ2">
        <v>3796</v>
      </c>
      <c r="EPA2">
        <v>3797</v>
      </c>
      <c r="EPB2">
        <v>3798</v>
      </c>
      <c r="EPC2">
        <v>3799</v>
      </c>
      <c r="EPD2">
        <v>3800</v>
      </c>
      <c r="EPE2">
        <v>3801</v>
      </c>
      <c r="EPF2">
        <v>3802</v>
      </c>
      <c r="EPG2">
        <v>3803</v>
      </c>
      <c r="EPH2">
        <v>3804</v>
      </c>
      <c r="EPI2">
        <v>3805</v>
      </c>
      <c r="EPJ2">
        <v>3806</v>
      </c>
      <c r="EPK2">
        <v>3807</v>
      </c>
      <c r="EPL2">
        <v>3808</v>
      </c>
      <c r="EPM2">
        <v>3809</v>
      </c>
      <c r="EPN2">
        <v>3810</v>
      </c>
      <c r="EPO2">
        <v>3811</v>
      </c>
      <c r="EPP2">
        <v>3812</v>
      </c>
      <c r="EPQ2">
        <v>3813</v>
      </c>
      <c r="EPR2">
        <v>3814</v>
      </c>
      <c r="EPS2">
        <v>3815</v>
      </c>
      <c r="EPT2">
        <v>3816</v>
      </c>
      <c r="EPU2">
        <v>3817</v>
      </c>
      <c r="EPV2">
        <v>3818</v>
      </c>
      <c r="EPW2">
        <v>3819</v>
      </c>
      <c r="EPX2">
        <v>3820</v>
      </c>
      <c r="EPY2">
        <v>3821</v>
      </c>
      <c r="EPZ2">
        <v>3822</v>
      </c>
      <c r="EQA2">
        <v>3823</v>
      </c>
      <c r="EQB2">
        <v>3824</v>
      </c>
      <c r="EQC2">
        <v>3825</v>
      </c>
      <c r="EQD2">
        <v>3826</v>
      </c>
      <c r="EQE2">
        <v>3827</v>
      </c>
      <c r="EQF2">
        <v>3828</v>
      </c>
      <c r="EQG2">
        <v>3829</v>
      </c>
      <c r="EQH2">
        <v>3830</v>
      </c>
      <c r="EQI2">
        <v>3831</v>
      </c>
      <c r="EQJ2">
        <v>3832</v>
      </c>
      <c r="EQK2">
        <v>3833</v>
      </c>
      <c r="EQL2">
        <v>3834</v>
      </c>
      <c r="EQM2">
        <v>3835</v>
      </c>
      <c r="EQN2">
        <v>3836</v>
      </c>
      <c r="EQO2">
        <v>3837</v>
      </c>
      <c r="EQP2">
        <v>3838</v>
      </c>
      <c r="EQQ2">
        <v>3839</v>
      </c>
      <c r="EQR2">
        <v>3840</v>
      </c>
      <c r="EQS2">
        <v>3841</v>
      </c>
      <c r="EQT2">
        <v>3842</v>
      </c>
      <c r="EQU2">
        <v>3843</v>
      </c>
      <c r="EQV2">
        <v>3844</v>
      </c>
      <c r="EQW2">
        <v>3845</v>
      </c>
      <c r="EQX2">
        <v>3846</v>
      </c>
      <c r="EQY2">
        <v>3847</v>
      </c>
      <c r="EQZ2">
        <v>3848</v>
      </c>
      <c r="ERA2">
        <v>3849</v>
      </c>
      <c r="ERB2">
        <v>3850</v>
      </c>
      <c r="ERC2">
        <v>3851</v>
      </c>
      <c r="ERD2">
        <v>3852</v>
      </c>
      <c r="ERE2">
        <v>3853</v>
      </c>
      <c r="ERF2">
        <v>3854</v>
      </c>
      <c r="ERG2">
        <v>3855</v>
      </c>
      <c r="ERH2">
        <v>3856</v>
      </c>
      <c r="ERI2">
        <v>3857</v>
      </c>
      <c r="ERJ2">
        <v>3858</v>
      </c>
      <c r="ERK2">
        <v>3859</v>
      </c>
      <c r="ERL2">
        <v>3860</v>
      </c>
      <c r="ERM2">
        <v>3861</v>
      </c>
      <c r="ERN2">
        <v>3862</v>
      </c>
      <c r="ERO2">
        <v>3863</v>
      </c>
      <c r="ERP2">
        <v>3864</v>
      </c>
      <c r="ERQ2">
        <v>3865</v>
      </c>
      <c r="ERR2">
        <v>3866</v>
      </c>
      <c r="ERS2">
        <v>3867</v>
      </c>
      <c r="ERT2">
        <v>3868</v>
      </c>
      <c r="ERU2">
        <v>3869</v>
      </c>
      <c r="ERV2">
        <v>3870</v>
      </c>
      <c r="ERW2">
        <v>3871</v>
      </c>
      <c r="ERX2">
        <v>3872</v>
      </c>
      <c r="ERY2">
        <v>3873</v>
      </c>
      <c r="ERZ2">
        <v>3874</v>
      </c>
      <c r="ESA2">
        <v>3875</v>
      </c>
      <c r="ESB2">
        <v>3876</v>
      </c>
      <c r="ESC2">
        <v>3877</v>
      </c>
      <c r="ESD2">
        <v>3878</v>
      </c>
      <c r="ESE2">
        <v>3879</v>
      </c>
      <c r="ESF2">
        <v>3880</v>
      </c>
      <c r="ESG2">
        <v>3881</v>
      </c>
      <c r="ESH2">
        <v>3882</v>
      </c>
      <c r="ESI2">
        <v>3883</v>
      </c>
      <c r="ESJ2">
        <v>3884</v>
      </c>
      <c r="ESK2">
        <v>3885</v>
      </c>
      <c r="ESL2">
        <v>3886</v>
      </c>
      <c r="ESM2">
        <v>3887</v>
      </c>
      <c r="ESN2">
        <v>3888</v>
      </c>
      <c r="ESO2">
        <v>3889</v>
      </c>
      <c r="ESP2">
        <v>3890</v>
      </c>
      <c r="ESQ2">
        <v>3891</v>
      </c>
      <c r="ESR2">
        <v>3892</v>
      </c>
      <c r="ESS2">
        <v>3893</v>
      </c>
      <c r="EST2">
        <v>3894</v>
      </c>
      <c r="ESU2">
        <v>3895</v>
      </c>
      <c r="ESV2">
        <v>3896</v>
      </c>
      <c r="ESW2">
        <v>3897</v>
      </c>
      <c r="ESX2">
        <v>3898</v>
      </c>
      <c r="ESY2">
        <v>3899</v>
      </c>
      <c r="ESZ2">
        <v>3900</v>
      </c>
      <c r="ETA2">
        <v>3901</v>
      </c>
      <c r="ETB2">
        <v>3902</v>
      </c>
      <c r="ETC2">
        <v>3903</v>
      </c>
      <c r="ETD2">
        <v>3904</v>
      </c>
      <c r="ETE2">
        <v>3905</v>
      </c>
      <c r="ETF2">
        <v>3906</v>
      </c>
      <c r="ETG2">
        <v>3907</v>
      </c>
      <c r="ETH2">
        <v>3908</v>
      </c>
      <c r="ETI2">
        <v>3909</v>
      </c>
      <c r="ETJ2">
        <v>3910</v>
      </c>
      <c r="ETK2">
        <v>3911</v>
      </c>
      <c r="ETL2">
        <v>3912</v>
      </c>
      <c r="ETM2">
        <v>3913</v>
      </c>
      <c r="ETN2">
        <v>3914</v>
      </c>
      <c r="ETO2">
        <v>3915</v>
      </c>
      <c r="ETP2">
        <v>3916</v>
      </c>
      <c r="ETQ2">
        <v>3917</v>
      </c>
      <c r="ETR2">
        <v>3918</v>
      </c>
      <c r="ETS2">
        <v>3919</v>
      </c>
      <c r="ETT2">
        <v>3920</v>
      </c>
      <c r="ETU2">
        <v>3921</v>
      </c>
      <c r="ETV2">
        <v>3922</v>
      </c>
      <c r="ETW2">
        <v>3923</v>
      </c>
      <c r="ETX2">
        <v>3924</v>
      </c>
      <c r="ETY2">
        <v>3925</v>
      </c>
      <c r="ETZ2">
        <v>3926</v>
      </c>
      <c r="EUA2">
        <v>3927</v>
      </c>
      <c r="EUB2">
        <v>3928</v>
      </c>
      <c r="EUC2">
        <v>3929</v>
      </c>
      <c r="EUD2">
        <v>3930</v>
      </c>
      <c r="EUE2">
        <v>3931</v>
      </c>
      <c r="EUF2">
        <v>3932</v>
      </c>
      <c r="EUG2">
        <v>3933</v>
      </c>
      <c r="EUH2">
        <v>3934</v>
      </c>
      <c r="EUI2">
        <v>3935</v>
      </c>
      <c r="EUJ2">
        <v>3936</v>
      </c>
      <c r="EUK2">
        <v>3937</v>
      </c>
      <c r="EUL2">
        <v>3938</v>
      </c>
      <c r="EUM2">
        <v>3939</v>
      </c>
      <c r="EUN2">
        <v>3940</v>
      </c>
      <c r="EUO2">
        <v>3941</v>
      </c>
      <c r="EUP2">
        <v>3942</v>
      </c>
      <c r="EUQ2">
        <v>3943</v>
      </c>
      <c r="EUR2">
        <v>3944</v>
      </c>
      <c r="EUS2">
        <v>3945</v>
      </c>
      <c r="EUT2">
        <v>3946</v>
      </c>
      <c r="EUU2">
        <v>3947</v>
      </c>
      <c r="EUV2">
        <v>3948</v>
      </c>
      <c r="EUW2">
        <v>3949</v>
      </c>
      <c r="EUX2">
        <v>3950</v>
      </c>
      <c r="EUY2">
        <v>3951</v>
      </c>
      <c r="EUZ2">
        <v>3952</v>
      </c>
      <c r="EVA2">
        <v>3953</v>
      </c>
      <c r="EVB2">
        <v>3954</v>
      </c>
      <c r="EVC2">
        <v>3955</v>
      </c>
      <c r="EVD2">
        <v>3956</v>
      </c>
      <c r="EVE2">
        <v>3957</v>
      </c>
      <c r="EVF2">
        <v>3958</v>
      </c>
      <c r="EVG2">
        <v>3959</v>
      </c>
      <c r="EVH2">
        <v>3960</v>
      </c>
      <c r="EVI2">
        <v>3961</v>
      </c>
      <c r="EVJ2">
        <v>3962</v>
      </c>
      <c r="EVK2">
        <v>3963</v>
      </c>
      <c r="EVL2">
        <v>3964</v>
      </c>
      <c r="EVM2">
        <v>3965</v>
      </c>
      <c r="EVN2">
        <v>3966</v>
      </c>
      <c r="EVO2">
        <v>3967</v>
      </c>
      <c r="EVP2">
        <v>3968</v>
      </c>
      <c r="EVQ2">
        <v>3969</v>
      </c>
      <c r="EVR2">
        <v>3970</v>
      </c>
      <c r="EVS2">
        <v>3971</v>
      </c>
      <c r="EVT2">
        <v>3972</v>
      </c>
      <c r="EVU2">
        <v>3973</v>
      </c>
      <c r="EVV2">
        <v>3974</v>
      </c>
      <c r="EVW2">
        <v>3975</v>
      </c>
      <c r="EVX2">
        <v>3976</v>
      </c>
      <c r="EVY2">
        <v>3977</v>
      </c>
      <c r="EVZ2">
        <v>3978</v>
      </c>
      <c r="EWA2">
        <v>3979</v>
      </c>
      <c r="EWB2">
        <v>3980</v>
      </c>
      <c r="EWC2">
        <v>3981</v>
      </c>
      <c r="EWD2">
        <v>3982</v>
      </c>
      <c r="EWE2">
        <v>3983</v>
      </c>
      <c r="EWF2">
        <v>3984</v>
      </c>
      <c r="EWG2">
        <v>3985</v>
      </c>
      <c r="EWH2">
        <v>3986</v>
      </c>
      <c r="EWI2">
        <v>3987</v>
      </c>
      <c r="EWJ2">
        <v>3988</v>
      </c>
      <c r="EWK2">
        <v>3989</v>
      </c>
      <c r="EWL2">
        <v>3990</v>
      </c>
      <c r="EWM2">
        <v>3991</v>
      </c>
      <c r="EWN2">
        <v>3992</v>
      </c>
      <c r="EWO2">
        <v>3993</v>
      </c>
      <c r="EWP2">
        <v>3994</v>
      </c>
      <c r="EWQ2">
        <v>3995</v>
      </c>
      <c r="EWR2">
        <v>3996</v>
      </c>
      <c r="EWS2">
        <v>3997</v>
      </c>
      <c r="EWT2">
        <v>3998</v>
      </c>
      <c r="EWU2">
        <v>3999</v>
      </c>
      <c r="EWV2">
        <v>4000</v>
      </c>
      <c r="EWW2">
        <v>4001</v>
      </c>
      <c r="EWX2">
        <v>4002</v>
      </c>
      <c r="EWY2">
        <v>4003</v>
      </c>
      <c r="EWZ2">
        <v>4004</v>
      </c>
      <c r="EXA2">
        <v>4005</v>
      </c>
      <c r="EXB2">
        <v>4006</v>
      </c>
      <c r="EXC2">
        <v>4007</v>
      </c>
      <c r="EXD2">
        <v>4008</v>
      </c>
      <c r="EXE2">
        <v>4009</v>
      </c>
      <c r="EXF2">
        <v>4010</v>
      </c>
      <c r="EXG2">
        <v>4011</v>
      </c>
      <c r="EXH2">
        <v>4012</v>
      </c>
      <c r="EXI2">
        <v>4013</v>
      </c>
      <c r="EXJ2">
        <v>4014</v>
      </c>
      <c r="EXK2">
        <v>4015</v>
      </c>
      <c r="EXL2">
        <v>4016</v>
      </c>
      <c r="EXM2">
        <v>4017</v>
      </c>
      <c r="EXN2">
        <v>4018</v>
      </c>
      <c r="EXO2">
        <v>4019</v>
      </c>
      <c r="EXP2">
        <v>4020</v>
      </c>
      <c r="EXQ2">
        <v>4021</v>
      </c>
      <c r="EXR2">
        <v>4022</v>
      </c>
      <c r="EXS2">
        <v>4023</v>
      </c>
      <c r="EXT2">
        <v>4024</v>
      </c>
      <c r="EXU2">
        <v>4025</v>
      </c>
      <c r="EXV2">
        <v>4026</v>
      </c>
      <c r="EXW2">
        <v>4027</v>
      </c>
      <c r="EXX2">
        <v>4028</v>
      </c>
      <c r="EXY2">
        <v>4029</v>
      </c>
      <c r="EXZ2">
        <v>4030</v>
      </c>
      <c r="EYA2">
        <v>4031</v>
      </c>
      <c r="EYB2">
        <v>4032</v>
      </c>
      <c r="EYC2">
        <v>4033</v>
      </c>
      <c r="EYD2">
        <v>4034</v>
      </c>
      <c r="EYE2">
        <v>4035</v>
      </c>
      <c r="EYF2">
        <v>4036</v>
      </c>
      <c r="EYG2">
        <v>4037</v>
      </c>
      <c r="EYH2">
        <v>4038</v>
      </c>
      <c r="EYI2">
        <v>4039</v>
      </c>
      <c r="EYJ2">
        <v>4040</v>
      </c>
      <c r="EYK2">
        <v>4041</v>
      </c>
      <c r="EYL2">
        <v>4042</v>
      </c>
      <c r="EYM2">
        <v>4043</v>
      </c>
      <c r="EYN2">
        <v>4044</v>
      </c>
      <c r="EYO2">
        <v>4045</v>
      </c>
      <c r="EYP2">
        <v>4046</v>
      </c>
      <c r="EYQ2">
        <v>4047</v>
      </c>
      <c r="EYR2">
        <v>4048</v>
      </c>
      <c r="EYS2">
        <v>4049</v>
      </c>
      <c r="EYT2">
        <v>4050</v>
      </c>
      <c r="EYU2">
        <v>4051</v>
      </c>
      <c r="EYV2">
        <v>4052</v>
      </c>
      <c r="EYW2">
        <v>4053</v>
      </c>
      <c r="EYX2">
        <v>4054</v>
      </c>
      <c r="EYY2">
        <v>4055</v>
      </c>
      <c r="EYZ2">
        <v>4056</v>
      </c>
      <c r="EZA2">
        <v>4057</v>
      </c>
      <c r="EZB2">
        <v>4058</v>
      </c>
      <c r="EZC2">
        <v>4059</v>
      </c>
      <c r="EZD2">
        <v>4060</v>
      </c>
      <c r="EZE2">
        <v>4061</v>
      </c>
      <c r="EZF2">
        <v>4062</v>
      </c>
      <c r="EZG2">
        <v>4063</v>
      </c>
      <c r="EZH2">
        <v>4064</v>
      </c>
      <c r="EZI2">
        <v>4065</v>
      </c>
      <c r="EZJ2">
        <v>4066</v>
      </c>
      <c r="EZK2">
        <v>4067</v>
      </c>
      <c r="EZL2">
        <v>4068</v>
      </c>
      <c r="EZM2">
        <v>4069</v>
      </c>
      <c r="EZN2">
        <v>4070</v>
      </c>
      <c r="EZO2">
        <v>4071</v>
      </c>
      <c r="EZP2">
        <v>4072</v>
      </c>
      <c r="EZQ2">
        <v>4073</v>
      </c>
      <c r="EZR2">
        <v>4074</v>
      </c>
      <c r="EZS2">
        <v>4075</v>
      </c>
      <c r="EZT2">
        <v>4076</v>
      </c>
      <c r="EZU2">
        <v>4077</v>
      </c>
      <c r="EZV2">
        <v>4078</v>
      </c>
      <c r="EZW2">
        <v>4079</v>
      </c>
      <c r="EZX2">
        <v>4080</v>
      </c>
      <c r="EZY2">
        <v>4081</v>
      </c>
      <c r="EZZ2">
        <v>4082</v>
      </c>
      <c r="FAA2">
        <v>4083</v>
      </c>
      <c r="FAB2">
        <v>4084</v>
      </c>
      <c r="FAC2">
        <v>4085</v>
      </c>
      <c r="FAD2">
        <v>4086</v>
      </c>
      <c r="FAE2">
        <v>4087</v>
      </c>
      <c r="FAF2">
        <v>4088</v>
      </c>
      <c r="FAG2">
        <v>4089</v>
      </c>
      <c r="FAH2">
        <v>4090</v>
      </c>
      <c r="FAI2">
        <v>4091</v>
      </c>
      <c r="FAJ2">
        <v>4092</v>
      </c>
      <c r="FAK2">
        <v>4093</v>
      </c>
      <c r="FAL2">
        <v>4094</v>
      </c>
      <c r="FAM2">
        <v>4095</v>
      </c>
      <c r="FAN2">
        <v>4096</v>
      </c>
      <c r="FAO2">
        <v>4097</v>
      </c>
      <c r="FAP2">
        <v>4098</v>
      </c>
      <c r="FAQ2">
        <v>4099</v>
      </c>
      <c r="FAR2">
        <v>4100</v>
      </c>
      <c r="FAS2">
        <v>4101</v>
      </c>
      <c r="FAT2">
        <v>4102</v>
      </c>
      <c r="FAU2">
        <v>4103</v>
      </c>
      <c r="FAV2">
        <v>4104</v>
      </c>
      <c r="FAW2">
        <v>4105</v>
      </c>
      <c r="FAX2">
        <v>4106</v>
      </c>
      <c r="FAY2">
        <v>4107</v>
      </c>
      <c r="FAZ2">
        <v>4108</v>
      </c>
      <c r="FBA2">
        <v>4109</v>
      </c>
      <c r="FBB2">
        <v>4110</v>
      </c>
      <c r="FBC2">
        <v>4111</v>
      </c>
      <c r="FBD2">
        <v>4112</v>
      </c>
      <c r="FBE2">
        <v>4113</v>
      </c>
      <c r="FBF2">
        <v>4114</v>
      </c>
      <c r="FBG2">
        <v>4115</v>
      </c>
      <c r="FBH2">
        <v>4116</v>
      </c>
      <c r="FBI2">
        <v>4117</v>
      </c>
      <c r="FBJ2">
        <v>4118</v>
      </c>
      <c r="FBK2">
        <v>4119</v>
      </c>
      <c r="FBL2">
        <v>4120</v>
      </c>
      <c r="FBM2">
        <v>4121</v>
      </c>
      <c r="FBN2">
        <v>4122</v>
      </c>
      <c r="FBO2">
        <v>4123</v>
      </c>
      <c r="FBP2">
        <v>4124</v>
      </c>
      <c r="FBQ2">
        <v>4125</v>
      </c>
      <c r="FBR2">
        <v>4126</v>
      </c>
      <c r="FBS2">
        <v>4127</v>
      </c>
      <c r="FBT2">
        <v>4128</v>
      </c>
      <c r="FBU2">
        <v>4129</v>
      </c>
      <c r="FBV2">
        <v>4130</v>
      </c>
      <c r="FBW2">
        <v>4131</v>
      </c>
      <c r="FBX2">
        <v>4132</v>
      </c>
      <c r="FBY2">
        <v>4133</v>
      </c>
      <c r="FBZ2">
        <v>4134</v>
      </c>
      <c r="FCA2">
        <v>4135</v>
      </c>
      <c r="FCB2">
        <v>4136</v>
      </c>
      <c r="FCC2">
        <v>4137</v>
      </c>
      <c r="FCD2">
        <v>4138</v>
      </c>
      <c r="FCE2">
        <v>4139</v>
      </c>
      <c r="FCF2">
        <v>4140</v>
      </c>
      <c r="FCG2">
        <v>4141</v>
      </c>
      <c r="FCH2">
        <v>4142</v>
      </c>
      <c r="FCI2">
        <v>4143</v>
      </c>
      <c r="FCJ2">
        <v>4144</v>
      </c>
      <c r="FCK2">
        <v>4145</v>
      </c>
      <c r="FCL2">
        <v>4146</v>
      </c>
      <c r="FCM2">
        <v>4147</v>
      </c>
      <c r="FCN2">
        <v>4148</v>
      </c>
      <c r="FCO2">
        <v>4149</v>
      </c>
      <c r="FCP2">
        <v>4150</v>
      </c>
      <c r="FCQ2">
        <v>4151</v>
      </c>
      <c r="FCR2">
        <v>4152</v>
      </c>
      <c r="FCS2">
        <v>4153</v>
      </c>
      <c r="FCT2">
        <v>4154</v>
      </c>
      <c r="FCU2">
        <v>4155</v>
      </c>
      <c r="FCV2">
        <v>4156</v>
      </c>
      <c r="FCW2">
        <v>4157</v>
      </c>
      <c r="FCX2">
        <v>4158</v>
      </c>
      <c r="FCY2">
        <v>4159</v>
      </c>
      <c r="FCZ2">
        <v>4160</v>
      </c>
      <c r="FDA2">
        <v>4161</v>
      </c>
      <c r="FDB2">
        <v>4162</v>
      </c>
      <c r="FDC2">
        <v>4163</v>
      </c>
      <c r="FDD2">
        <v>4164</v>
      </c>
      <c r="FDE2">
        <v>4165</v>
      </c>
      <c r="FDF2">
        <v>4166</v>
      </c>
      <c r="FDG2">
        <v>4167</v>
      </c>
      <c r="FDH2">
        <v>4168</v>
      </c>
      <c r="FDI2">
        <v>4169</v>
      </c>
      <c r="FDJ2">
        <v>4170</v>
      </c>
      <c r="FDK2">
        <v>4171</v>
      </c>
      <c r="FDL2">
        <v>4172</v>
      </c>
      <c r="FDM2">
        <v>4173</v>
      </c>
      <c r="FDN2">
        <v>4174</v>
      </c>
      <c r="FDO2">
        <v>4175</v>
      </c>
      <c r="FDP2">
        <v>4176</v>
      </c>
      <c r="FDQ2">
        <v>4177</v>
      </c>
      <c r="FDR2">
        <v>4178</v>
      </c>
      <c r="FDS2">
        <v>4179</v>
      </c>
      <c r="FDT2">
        <v>4180</v>
      </c>
      <c r="FDU2">
        <v>4181</v>
      </c>
      <c r="FDV2">
        <v>4182</v>
      </c>
      <c r="FDW2">
        <v>4183</v>
      </c>
      <c r="FDX2">
        <v>4184</v>
      </c>
      <c r="FDY2">
        <v>4185</v>
      </c>
      <c r="FDZ2">
        <v>4186</v>
      </c>
      <c r="FEA2">
        <v>4187</v>
      </c>
      <c r="FEB2">
        <v>4188</v>
      </c>
      <c r="FEC2">
        <v>4189</v>
      </c>
      <c r="FED2">
        <v>4190</v>
      </c>
      <c r="FEE2">
        <v>4191</v>
      </c>
      <c r="FEF2">
        <v>4192</v>
      </c>
      <c r="FEG2">
        <v>4193</v>
      </c>
      <c r="FEH2">
        <v>4194</v>
      </c>
      <c r="FEI2">
        <v>4195</v>
      </c>
      <c r="FEJ2">
        <v>4196</v>
      </c>
      <c r="FEK2">
        <v>4197</v>
      </c>
      <c r="FEL2">
        <v>4198</v>
      </c>
      <c r="FEM2">
        <v>4199</v>
      </c>
      <c r="FEN2">
        <v>4200</v>
      </c>
      <c r="FEO2">
        <v>4201</v>
      </c>
      <c r="FEP2">
        <v>4202</v>
      </c>
      <c r="FEQ2">
        <v>4203</v>
      </c>
      <c r="FER2">
        <v>4204</v>
      </c>
      <c r="FES2">
        <v>4205</v>
      </c>
      <c r="FET2">
        <v>4206</v>
      </c>
      <c r="FEU2">
        <v>4207</v>
      </c>
      <c r="FEV2">
        <v>4208</v>
      </c>
      <c r="FEW2">
        <v>4209</v>
      </c>
      <c r="FEX2">
        <v>4210</v>
      </c>
      <c r="FEY2">
        <v>4211</v>
      </c>
      <c r="FEZ2">
        <v>4212</v>
      </c>
      <c r="FFA2">
        <v>4213</v>
      </c>
      <c r="FFB2">
        <v>4214</v>
      </c>
      <c r="FFC2">
        <v>4215</v>
      </c>
      <c r="FFD2">
        <v>4216</v>
      </c>
      <c r="FFE2">
        <v>4217</v>
      </c>
      <c r="FFF2">
        <v>4218</v>
      </c>
      <c r="FFG2">
        <v>4219</v>
      </c>
      <c r="FFH2">
        <v>4220</v>
      </c>
      <c r="FFI2">
        <v>4221</v>
      </c>
      <c r="FFJ2">
        <v>4222</v>
      </c>
      <c r="FFK2">
        <v>4223</v>
      </c>
      <c r="FFL2">
        <v>4224</v>
      </c>
      <c r="FFM2">
        <v>4225</v>
      </c>
      <c r="FFN2">
        <v>4226</v>
      </c>
      <c r="FFO2">
        <v>4227</v>
      </c>
      <c r="FFP2">
        <v>4228</v>
      </c>
      <c r="FFQ2">
        <v>4229</v>
      </c>
      <c r="FFR2">
        <v>4230</v>
      </c>
      <c r="FFS2">
        <v>4231</v>
      </c>
      <c r="FFT2">
        <v>4232</v>
      </c>
      <c r="FFU2">
        <v>4233</v>
      </c>
      <c r="FFV2">
        <v>4234</v>
      </c>
      <c r="FFW2">
        <v>4235</v>
      </c>
      <c r="FFX2">
        <v>4236</v>
      </c>
      <c r="FFY2">
        <v>4237</v>
      </c>
      <c r="FFZ2">
        <v>4238</v>
      </c>
      <c r="FGA2">
        <v>4239</v>
      </c>
      <c r="FGB2">
        <v>4240</v>
      </c>
      <c r="FGC2">
        <v>4241</v>
      </c>
      <c r="FGD2">
        <v>4242</v>
      </c>
      <c r="FGE2">
        <v>4243</v>
      </c>
      <c r="FGF2">
        <v>4244</v>
      </c>
      <c r="FGG2">
        <v>4245</v>
      </c>
      <c r="FGH2">
        <v>4246</v>
      </c>
      <c r="FGI2">
        <v>4247</v>
      </c>
      <c r="FGJ2">
        <v>4248</v>
      </c>
      <c r="FGK2">
        <v>4249</v>
      </c>
      <c r="FGL2">
        <v>4250</v>
      </c>
      <c r="FGM2">
        <v>4251</v>
      </c>
      <c r="FGN2">
        <v>4252</v>
      </c>
      <c r="FGO2">
        <v>4253</v>
      </c>
      <c r="FGP2">
        <v>4254</v>
      </c>
      <c r="FGQ2">
        <v>4255</v>
      </c>
      <c r="FGR2">
        <v>4256</v>
      </c>
      <c r="FGS2">
        <v>4257</v>
      </c>
      <c r="FGT2">
        <v>4258</v>
      </c>
      <c r="FGU2">
        <v>4259</v>
      </c>
      <c r="FGV2">
        <v>4260</v>
      </c>
      <c r="FGW2">
        <v>4261</v>
      </c>
      <c r="FGX2">
        <v>4262</v>
      </c>
      <c r="FGY2">
        <v>4263</v>
      </c>
      <c r="FGZ2">
        <v>4264</v>
      </c>
      <c r="FHA2">
        <v>4265</v>
      </c>
      <c r="FHB2">
        <v>4266</v>
      </c>
      <c r="FHC2">
        <v>4267</v>
      </c>
      <c r="FHD2">
        <v>4268</v>
      </c>
      <c r="FHE2">
        <v>4269</v>
      </c>
      <c r="FHF2">
        <v>4270</v>
      </c>
      <c r="FHG2">
        <v>4271</v>
      </c>
      <c r="FHH2">
        <v>4272</v>
      </c>
      <c r="FHI2">
        <v>4273</v>
      </c>
      <c r="FHJ2">
        <v>4274</v>
      </c>
      <c r="FHK2">
        <v>4275</v>
      </c>
      <c r="FHL2">
        <v>4276</v>
      </c>
      <c r="FHM2">
        <v>4277</v>
      </c>
      <c r="FHN2">
        <v>4278</v>
      </c>
      <c r="FHO2">
        <v>4279</v>
      </c>
      <c r="FHP2">
        <v>4280</v>
      </c>
      <c r="FHQ2">
        <v>4281</v>
      </c>
      <c r="FHR2">
        <v>4282</v>
      </c>
      <c r="FHS2">
        <v>4283</v>
      </c>
      <c r="FHT2">
        <v>4284</v>
      </c>
      <c r="FHU2">
        <v>4285</v>
      </c>
      <c r="FHV2">
        <v>4286</v>
      </c>
      <c r="FHW2">
        <v>4287</v>
      </c>
      <c r="FHX2">
        <v>4288</v>
      </c>
      <c r="FHY2">
        <v>4289</v>
      </c>
      <c r="FHZ2">
        <v>4290</v>
      </c>
      <c r="FIA2">
        <v>4291</v>
      </c>
      <c r="FIB2">
        <v>4292</v>
      </c>
      <c r="FIC2">
        <v>4293</v>
      </c>
      <c r="FID2">
        <v>4294</v>
      </c>
      <c r="FIE2">
        <v>4295</v>
      </c>
      <c r="FIF2">
        <v>4296</v>
      </c>
      <c r="FIG2">
        <v>4297</v>
      </c>
      <c r="FIH2">
        <v>4298</v>
      </c>
      <c r="FII2">
        <v>4299</v>
      </c>
      <c r="FIJ2">
        <v>4300</v>
      </c>
      <c r="FIK2">
        <v>4301</v>
      </c>
      <c r="FIL2">
        <v>4302</v>
      </c>
      <c r="FIM2">
        <v>4303</v>
      </c>
      <c r="FIN2">
        <v>4304</v>
      </c>
      <c r="FIO2">
        <v>4305</v>
      </c>
      <c r="FIP2">
        <v>4306</v>
      </c>
      <c r="FIQ2">
        <v>4307</v>
      </c>
      <c r="FIR2">
        <v>4308</v>
      </c>
      <c r="FIS2">
        <v>4309</v>
      </c>
      <c r="FIT2">
        <v>4310</v>
      </c>
      <c r="FIU2">
        <v>4311</v>
      </c>
      <c r="FIV2">
        <v>4312</v>
      </c>
      <c r="FIW2">
        <v>4313</v>
      </c>
      <c r="FIX2">
        <v>4314</v>
      </c>
      <c r="FIY2">
        <v>4315</v>
      </c>
      <c r="FIZ2">
        <v>4316</v>
      </c>
      <c r="FJA2">
        <v>4317</v>
      </c>
      <c r="FJB2">
        <v>4318</v>
      </c>
      <c r="FJC2">
        <v>4319</v>
      </c>
      <c r="FJD2">
        <v>4320</v>
      </c>
      <c r="FJE2">
        <v>4321</v>
      </c>
      <c r="FJF2">
        <v>4322</v>
      </c>
      <c r="FJG2">
        <v>4323</v>
      </c>
      <c r="FJH2">
        <v>4324</v>
      </c>
      <c r="FJI2">
        <v>4325</v>
      </c>
      <c r="FJJ2">
        <v>4326</v>
      </c>
      <c r="FJK2">
        <v>4327</v>
      </c>
      <c r="FJL2">
        <v>4328</v>
      </c>
      <c r="FJM2">
        <v>4329</v>
      </c>
      <c r="FJN2">
        <v>4330</v>
      </c>
      <c r="FJO2">
        <v>4331</v>
      </c>
      <c r="FJP2">
        <v>4332</v>
      </c>
      <c r="FJQ2">
        <v>4333</v>
      </c>
      <c r="FJR2">
        <v>4334</v>
      </c>
      <c r="FJS2">
        <v>4335</v>
      </c>
      <c r="FJT2">
        <v>4336</v>
      </c>
      <c r="FJU2">
        <v>4337</v>
      </c>
      <c r="FJV2">
        <v>4338</v>
      </c>
      <c r="FJW2">
        <v>4339</v>
      </c>
      <c r="FJX2">
        <v>4340</v>
      </c>
      <c r="FJY2">
        <v>4341</v>
      </c>
      <c r="FJZ2">
        <v>4342</v>
      </c>
      <c r="FKA2">
        <v>4343</v>
      </c>
      <c r="FKB2">
        <v>4344</v>
      </c>
      <c r="FKC2">
        <v>4345</v>
      </c>
      <c r="FKD2">
        <v>4346</v>
      </c>
      <c r="FKE2">
        <v>4347</v>
      </c>
      <c r="FKF2">
        <v>4348</v>
      </c>
      <c r="FKG2">
        <v>4349</v>
      </c>
      <c r="FKH2">
        <v>4350</v>
      </c>
      <c r="FKI2">
        <v>4351</v>
      </c>
      <c r="FKJ2">
        <v>4352</v>
      </c>
      <c r="FKK2">
        <v>4353</v>
      </c>
      <c r="FKL2">
        <v>4354</v>
      </c>
      <c r="FKM2">
        <v>4355</v>
      </c>
      <c r="FKN2">
        <v>4356</v>
      </c>
      <c r="FKO2">
        <v>4357</v>
      </c>
      <c r="FKP2">
        <v>4358</v>
      </c>
      <c r="FKQ2">
        <v>4359</v>
      </c>
      <c r="FKR2">
        <v>4360</v>
      </c>
      <c r="FKS2">
        <v>4361</v>
      </c>
      <c r="FKT2">
        <v>4362</v>
      </c>
      <c r="FKU2">
        <v>4363</v>
      </c>
      <c r="FKV2">
        <v>4364</v>
      </c>
      <c r="FKW2">
        <v>4365</v>
      </c>
      <c r="FKX2">
        <v>4366</v>
      </c>
      <c r="FKY2">
        <v>4367</v>
      </c>
      <c r="FKZ2">
        <v>4368</v>
      </c>
      <c r="FLA2">
        <v>4369</v>
      </c>
      <c r="FLB2">
        <v>4370</v>
      </c>
      <c r="FLC2">
        <v>4371</v>
      </c>
      <c r="FLD2">
        <v>4372</v>
      </c>
      <c r="FLE2">
        <v>4373</v>
      </c>
      <c r="FLF2">
        <v>4374</v>
      </c>
      <c r="FLG2">
        <v>4375</v>
      </c>
      <c r="FLH2">
        <v>4376</v>
      </c>
      <c r="FLI2">
        <v>4377</v>
      </c>
      <c r="FLJ2">
        <v>4378</v>
      </c>
      <c r="FLK2">
        <v>4379</v>
      </c>
      <c r="FLL2">
        <v>4380</v>
      </c>
      <c r="FLM2">
        <v>4381</v>
      </c>
      <c r="FLN2">
        <v>4382</v>
      </c>
      <c r="FLO2">
        <v>4383</v>
      </c>
      <c r="FLP2">
        <v>4384</v>
      </c>
      <c r="FLQ2">
        <v>4385</v>
      </c>
      <c r="FLR2">
        <v>4386</v>
      </c>
      <c r="FLS2">
        <v>4387</v>
      </c>
      <c r="FLT2">
        <v>4388</v>
      </c>
      <c r="FLU2">
        <v>4389</v>
      </c>
      <c r="FLV2">
        <v>4390</v>
      </c>
      <c r="FLW2">
        <v>4391</v>
      </c>
      <c r="FLX2">
        <v>4392</v>
      </c>
      <c r="FLY2">
        <v>4393</v>
      </c>
      <c r="FLZ2">
        <v>4394</v>
      </c>
      <c r="FMA2">
        <v>4395</v>
      </c>
      <c r="FMB2">
        <v>4396</v>
      </c>
      <c r="FMC2">
        <v>4397</v>
      </c>
      <c r="FMD2">
        <v>4398</v>
      </c>
      <c r="FME2">
        <v>4399</v>
      </c>
      <c r="FMF2">
        <v>4400</v>
      </c>
      <c r="FMG2">
        <v>4401</v>
      </c>
      <c r="FMH2">
        <v>4402</v>
      </c>
      <c r="FMI2">
        <v>4403</v>
      </c>
      <c r="FMJ2">
        <v>4404</v>
      </c>
      <c r="FMK2">
        <v>4405</v>
      </c>
      <c r="FML2">
        <v>4406</v>
      </c>
      <c r="FMM2">
        <v>4407</v>
      </c>
      <c r="FMN2">
        <v>4408</v>
      </c>
      <c r="FMO2">
        <v>4409</v>
      </c>
      <c r="FMP2">
        <v>4410</v>
      </c>
      <c r="FMQ2">
        <v>4411</v>
      </c>
      <c r="FMR2">
        <v>4412</v>
      </c>
      <c r="FMS2">
        <v>4413</v>
      </c>
      <c r="FMT2">
        <v>4414</v>
      </c>
      <c r="FMU2">
        <v>4415</v>
      </c>
      <c r="FMV2">
        <v>4416</v>
      </c>
      <c r="FMW2">
        <v>4417</v>
      </c>
      <c r="FMX2">
        <v>4418</v>
      </c>
      <c r="FMY2">
        <v>4419</v>
      </c>
      <c r="FMZ2">
        <v>4420</v>
      </c>
      <c r="FNA2">
        <v>4421</v>
      </c>
      <c r="FNB2">
        <v>4422</v>
      </c>
      <c r="FNC2">
        <v>4423</v>
      </c>
      <c r="FND2">
        <v>4424</v>
      </c>
      <c r="FNE2">
        <v>4425</v>
      </c>
      <c r="FNF2">
        <v>4426</v>
      </c>
      <c r="FNG2">
        <v>4427</v>
      </c>
      <c r="FNH2">
        <v>4428</v>
      </c>
      <c r="FNI2">
        <v>4429</v>
      </c>
      <c r="FNJ2">
        <v>4430</v>
      </c>
      <c r="FNK2">
        <v>4431</v>
      </c>
      <c r="FNL2">
        <v>4432</v>
      </c>
      <c r="FNM2">
        <v>4433</v>
      </c>
      <c r="FNN2">
        <v>4434</v>
      </c>
      <c r="FNO2">
        <v>4435</v>
      </c>
      <c r="FNP2">
        <v>4436</v>
      </c>
      <c r="FNQ2">
        <v>4437</v>
      </c>
      <c r="FNR2">
        <v>4438</v>
      </c>
      <c r="FNS2">
        <v>4439</v>
      </c>
      <c r="FNT2">
        <v>4440</v>
      </c>
      <c r="FNU2">
        <v>4441</v>
      </c>
      <c r="FNV2">
        <v>4442</v>
      </c>
      <c r="FNW2">
        <v>4443</v>
      </c>
      <c r="FNX2">
        <v>4444</v>
      </c>
      <c r="FNY2">
        <v>4445</v>
      </c>
      <c r="FNZ2">
        <v>4446</v>
      </c>
      <c r="FOA2">
        <v>4447</v>
      </c>
      <c r="FOB2">
        <v>4448</v>
      </c>
      <c r="FOC2">
        <v>4449</v>
      </c>
      <c r="FOD2">
        <v>4450</v>
      </c>
      <c r="FOE2">
        <v>4451</v>
      </c>
      <c r="FOF2">
        <v>4452</v>
      </c>
      <c r="FOG2">
        <v>4453</v>
      </c>
      <c r="FOH2">
        <v>4454</v>
      </c>
      <c r="FOI2">
        <v>4455</v>
      </c>
      <c r="FOJ2">
        <v>4456</v>
      </c>
      <c r="FOK2">
        <v>4457</v>
      </c>
      <c r="FOL2">
        <v>4458</v>
      </c>
      <c r="FOM2">
        <v>4459</v>
      </c>
      <c r="FON2">
        <v>4460</v>
      </c>
      <c r="FOO2">
        <v>4461</v>
      </c>
      <c r="FOP2">
        <v>4462</v>
      </c>
      <c r="FOQ2">
        <v>4463</v>
      </c>
      <c r="FOR2">
        <v>4464</v>
      </c>
      <c r="FOS2">
        <v>4465</v>
      </c>
      <c r="FOT2">
        <v>4466</v>
      </c>
      <c r="FOU2">
        <v>4467</v>
      </c>
      <c r="FOV2">
        <v>4468</v>
      </c>
      <c r="FOW2">
        <v>4469</v>
      </c>
      <c r="FOX2">
        <v>4470</v>
      </c>
      <c r="FOY2">
        <v>4471</v>
      </c>
      <c r="FOZ2">
        <v>4472</v>
      </c>
      <c r="FPA2">
        <v>4473</v>
      </c>
      <c r="FPB2">
        <v>4474</v>
      </c>
      <c r="FPC2">
        <v>4475</v>
      </c>
      <c r="FPD2">
        <v>4476</v>
      </c>
      <c r="FPE2">
        <v>4477</v>
      </c>
      <c r="FPF2">
        <v>4478</v>
      </c>
      <c r="FPG2">
        <v>4479</v>
      </c>
      <c r="FPH2">
        <v>4480</v>
      </c>
      <c r="FPI2">
        <v>4481</v>
      </c>
      <c r="FPJ2">
        <v>4482</v>
      </c>
      <c r="FPK2">
        <v>4483</v>
      </c>
      <c r="FPL2">
        <v>4484</v>
      </c>
      <c r="FPM2">
        <v>4485</v>
      </c>
      <c r="FPN2">
        <v>4486</v>
      </c>
      <c r="FPO2">
        <v>4487</v>
      </c>
      <c r="FPP2">
        <v>4488</v>
      </c>
      <c r="FPQ2">
        <v>4489</v>
      </c>
      <c r="FPR2">
        <v>4490</v>
      </c>
      <c r="FPS2">
        <v>4491</v>
      </c>
      <c r="FPT2">
        <v>4492</v>
      </c>
      <c r="FPU2">
        <v>4493</v>
      </c>
      <c r="FPV2">
        <v>4494</v>
      </c>
      <c r="FPW2">
        <v>4495</v>
      </c>
      <c r="FPX2">
        <v>4496</v>
      </c>
      <c r="FPY2">
        <v>4497</v>
      </c>
      <c r="FPZ2">
        <v>4498</v>
      </c>
      <c r="FQA2">
        <v>4499</v>
      </c>
      <c r="FQB2">
        <v>4500</v>
      </c>
      <c r="FQC2">
        <v>4501</v>
      </c>
      <c r="FQD2">
        <v>4502</v>
      </c>
      <c r="FQE2">
        <v>4503</v>
      </c>
      <c r="FQF2">
        <v>4504</v>
      </c>
      <c r="FQG2">
        <v>4505</v>
      </c>
      <c r="FQH2">
        <v>4506</v>
      </c>
      <c r="FQI2">
        <v>4507</v>
      </c>
      <c r="FQJ2">
        <v>4508</v>
      </c>
      <c r="FQK2">
        <v>4509</v>
      </c>
      <c r="FQL2">
        <v>4510</v>
      </c>
      <c r="FQM2">
        <v>4511</v>
      </c>
      <c r="FQN2">
        <v>4512</v>
      </c>
      <c r="FQO2">
        <v>4513</v>
      </c>
      <c r="FQP2">
        <v>4514</v>
      </c>
      <c r="FQQ2">
        <v>4515</v>
      </c>
      <c r="FQR2">
        <v>4516</v>
      </c>
      <c r="FQS2">
        <v>4517</v>
      </c>
      <c r="FQT2">
        <v>4518</v>
      </c>
      <c r="FQU2">
        <v>4519</v>
      </c>
      <c r="FQV2">
        <v>4520</v>
      </c>
      <c r="FQW2">
        <v>4521</v>
      </c>
      <c r="FQX2">
        <v>4522</v>
      </c>
      <c r="FQY2">
        <v>4523</v>
      </c>
      <c r="FQZ2">
        <v>4524</v>
      </c>
      <c r="FRA2">
        <v>4525</v>
      </c>
      <c r="FRB2">
        <v>4526</v>
      </c>
      <c r="FRC2">
        <v>4527</v>
      </c>
      <c r="FRD2">
        <v>4528</v>
      </c>
      <c r="FRE2">
        <v>4529</v>
      </c>
      <c r="FRF2">
        <v>4530</v>
      </c>
      <c r="FRG2">
        <v>4531</v>
      </c>
      <c r="FRH2">
        <v>4532</v>
      </c>
      <c r="FRI2">
        <v>4533</v>
      </c>
      <c r="FRJ2">
        <v>4534</v>
      </c>
      <c r="FRK2">
        <v>4535</v>
      </c>
      <c r="FRL2">
        <v>4536</v>
      </c>
      <c r="FRM2">
        <v>4537</v>
      </c>
      <c r="FRN2">
        <v>4538</v>
      </c>
      <c r="FRO2">
        <v>4539</v>
      </c>
      <c r="FRP2">
        <v>4540</v>
      </c>
      <c r="FRQ2">
        <v>4541</v>
      </c>
      <c r="FRR2">
        <v>4542</v>
      </c>
      <c r="FRS2">
        <v>4543</v>
      </c>
      <c r="FRT2">
        <v>4544</v>
      </c>
      <c r="FRU2">
        <v>4545</v>
      </c>
      <c r="FRV2">
        <v>4546</v>
      </c>
      <c r="FRW2">
        <v>4547</v>
      </c>
      <c r="FRX2">
        <v>4548</v>
      </c>
      <c r="FRY2">
        <v>4549</v>
      </c>
      <c r="FRZ2">
        <v>4550</v>
      </c>
      <c r="FSA2">
        <v>4551</v>
      </c>
      <c r="FSB2">
        <v>4552</v>
      </c>
      <c r="FSC2">
        <v>4553</v>
      </c>
      <c r="FSD2">
        <v>4554</v>
      </c>
      <c r="FSE2">
        <v>4555</v>
      </c>
      <c r="FSF2">
        <v>4556</v>
      </c>
      <c r="FSG2">
        <v>4557</v>
      </c>
      <c r="FSH2">
        <v>4558</v>
      </c>
      <c r="FSI2">
        <v>4559</v>
      </c>
      <c r="FSJ2">
        <v>4560</v>
      </c>
      <c r="FSK2">
        <v>4561</v>
      </c>
      <c r="FSL2">
        <v>4562</v>
      </c>
      <c r="FSM2">
        <v>4563</v>
      </c>
      <c r="FSN2">
        <v>4564</v>
      </c>
      <c r="FSO2">
        <v>4565</v>
      </c>
      <c r="FSP2">
        <v>4566</v>
      </c>
      <c r="FSQ2">
        <v>4567</v>
      </c>
      <c r="FSR2">
        <v>4568</v>
      </c>
      <c r="FSS2">
        <v>4569</v>
      </c>
      <c r="FST2">
        <v>4570</v>
      </c>
      <c r="FSU2">
        <v>4571</v>
      </c>
      <c r="FSV2">
        <v>4572</v>
      </c>
      <c r="FSW2">
        <v>4573</v>
      </c>
      <c r="FSX2">
        <v>4574</v>
      </c>
      <c r="FSY2">
        <v>4575</v>
      </c>
      <c r="FSZ2">
        <v>4576</v>
      </c>
      <c r="FTA2">
        <v>4577</v>
      </c>
      <c r="FTB2">
        <v>4578</v>
      </c>
      <c r="FTC2">
        <v>4579</v>
      </c>
      <c r="FTD2">
        <v>4580</v>
      </c>
      <c r="FTE2">
        <v>4581</v>
      </c>
      <c r="FTF2">
        <v>4582</v>
      </c>
      <c r="FTG2">
        <v>4583</v>
      </c>
      <c r="FTH2">
        <v>4584</v>
      </c>
      <c r="FTI2">
        <v>4585</v>
      </c>
      <c r="FTJ2">
        <v>4586</v>
      </c>
      <c r="FTK2">
        <v>4587</v>
      </c>
      <c r="FTL2">
        <v>4588</v>
      </c>
      <c r="FTM2">
        <v>4589</v>
      </c>
      <c r="FTN2">
        <v>4590</v>
      </c>
      <c r="FTO2">
        <v>4591</v>
      </c>
      <c r="FTP2">
        <v>4592</v>
      </c>
      <c r="FTQ2">
        <v>4593</v>
      </c>
      <c r="FTR2">
        <v>4594</v>
      </c>
      <c r="FTS2">
        <v>4595</v>
      </c>
      <c r="FTT2">
        <v>4596</v>
      </c>
      <c r="FTU2">
        <v>4597</v>
      </c>
      <c r="FTV2">
        <v>4598</v>
      </c>
      <c r="FTW2">
        <v>4599</v>
      </c>
      <c r="FTX2">
        <v>4600</v>
      </c>
      <c r="FTY2">
        <v>4601</v>
      </c>
      <c r="FTZ2">
        <v>4602</v>
      </c>
      <c r="FUA2">
        <v>4603</v>
      </c>
      <c r="FUB2">
        <v>4604</v>
      </c>
      <c r="FUC2">
        <v>4605</v>
      </c>
      <c r="FUD2">
        <v>4606</v>
      </c>
      <c r="FUE2">
        <v>4607</v>
      </c>
      <c r="FUF2">
        <v>4608</v>
      </c>
      <c r="FUG2">
        <v>4609</v>
      </c>
      <c r="FUH2">
        <v>4610</v>
      </c>
      <c r="FUI2">
        <v>4611</v>
      </c>
      <c r="FUJ2">
        <v>4612</v>
      </c>
      <c r="FUK2">
        <v>4613</v>
      </c>
      <c r="FUL2">
        <v>4614</v>
      </c>
      <c r="FUM2">
        <v>4615</v>
      </c>
      <c r="FUN2">
        <v>4616</v>
      </c>
      <c r="FUO2">
        <v>4617</v>
      </c>
      <c r="FUP2">
        <v>4618</v>
      </c>
      <c r="FUQ2">
        <v>4619</v>
      </c>
      <c r="FUR2">
        <v>4620</v>
      </c>
      <c r="FUS2">
        <v>4621</v>
      </c>
      <c r="FUT2">
        <v>4622</v>
      </c>
      <c r="FUU2">
        <v>4623</v>
      </c>
      <c r="FUV2">
        <v>4624</v>
      </c>
      <c r="FUW2">
        <v>4625</v>
      </c>
      <c r="FUX2">
        <v>4626</v>
      </c>
      <c r="FUY2">
        <v>4627</v>
      </c>
      <c r="FUZ2">
        <v>4628</v>
      </c>
      <c r="FVA2">
        <v>4629</v>
      </c>
      <c r="FVB2">
        <v>4630</v>
      </c>
      <c r="FVC2">
        <v>4631</v>
      </c>
      <c r="FVD2">
        <v>4632</v>
      </c>
      <c r="FVE2">
        <v>4633</v>
      </c>
      <c r="FVF2">
        <v>4634</v>
      </c>
      <c r="FVG2">
        <v>4635</v>
      </c>
      <c r="FVH2">
        <v>4636</v>
      </c>
      <c r="FVI2">
        <v>4637</v>
      </c>
      <c r="FVJ2">
        <v>4638</v>
      </c>
      <c r="FVK2">
        <v>4639</v>
      </c>
      <c r="FVL2">
        <v>4640</v>
      </c>
      <c r="FVM2">
        <v>4641</v>
      </c>
      <c r="FVN2">
        <v>4642</v>
      </c>
      <c r="FVO2">
        <v>4643</v>
      </c>
      <c r="FVP2">
        <v>4644</v>
      </c>
      <c r="FVQ2">
        <v>4645</v>
      </c>
      <c r="FVR2">
        <v>4646</v>
      </c>
      <c r="FVS2">
        <v>4647</v>
      </c>
      <c r="FVT2">
        <v>4648</v>
      </c>
      <c r="FVU2">
        <v>4649</v>
      </c>
      <c r="FVV2">
        <v>4650</v>
      </c>
      <c r="FVW2">
        <v>4651</v>
      </c>
      <c r="FVX2">
        <v>4652</v>
      </c>
      <c r="FVY2">
        <v>4653</v>
      </c>
      <c r="FVZ2">
        <v>4654</v>
      </c>
      <c r="FWA2">
        <v>4655</v>
      </c>
      <c r="FWB2">
        <v>4656</v>
      </c>
      <c r="FWC2">
        <v>4657</v>
      </c>
      <c r="FWD2">
        <v>4658</v>
      </c>
      <c r="FWE2">
        <v>4659</v>
      </c>
      <c r="FWF2">
        <v>4660</v>
      </c>
      <c r="FWG2">
        <v>4661</v>
      </c>
      <c r="FWH2">
        <v>4662</v>
      </c>
      <c r="FWI2">
        <v>4663</v>
      </c>
      <c r="FWJ2">
        <v>4664</v>
      </c>
      <c r="FWK2">
        <v>4665</v>
      </c>
      <c r="FWL2">
        <v>4666</v>
      </c>
      <c r="FWM2">
        <v>4667</v>
      </c>
      <c r="FWN2">
        <v>4668</v>
      </c>
      <c r="FWO2">
        <v>4669</v>
      </c>
      <c r="FWP2">
        <v>4670</v>
      </c>
      <c r="FWQ2">
        <v>4671</v>
      </c>
      <c r="FWR2">
        <v>4672</v>
      </c>
      <c r="FWS2">
        <v>4673</v>
      </c>
      <c r="FWT2">
        <v>4674</v>
      </c>
      <c r="FWU2">
        <v>4675</v>
      </c>
      <c r="FWV2">
        <v>4676</v>
      </c>
      <c r="FWW2">
        <v>4677</v>
      </c>
      <c r="FWX2">
        <v>4678</v>
      </c>
      <c r="FWY2">
        <v>4679</v>
      </c>
      <c r="FWZ2">
        <v>4680</v>
      </c>
      <c r="FXA2">
        <v>4681</v>
      </c>
      <c r="FXB2">
        <v>4682</v>
      </c>
      <c r="FXC2">
        <v>4683</v>
      </c>
      <c r="FXD2">
        <v>4684</v>
      </c>
      <c r="FXE2">
        <v>4685</v>
      </c>
      <c r="FXF2">
        <v>4686</v>
      </c>
      <c r="FXG2">
        <v>4687</v>
      </c>
      <c r="FXH2">
        <v>4688</v>
      </c>
      <c r="FXI2">
        <v>4689</v>
      </c>
      <c r="FXJ2">
        <v>4690</v>
      </c>
      <c r="FXK2">
        <v>4691</v>
      </c>
      <c r="FXL2">
        <v>4692</v>
      </c>
      <c r="FXM2">
        <v>4693</v>
      </c>
      <c r="FXN2">
        <v>4694</v>
      </c>
      <c r="FXO2">
        <v>4695</v>
      </c>
      <c r="FXP2">
        <v>4696</v>
      </c>
      <c r="FXQ2">
        <v>4697</v>
      </c>
      <c r="FXR2">
        <v>4698</v>
      </c>
      <c r="FXS2">
        <v>4699</v>
      </c>
      <c r="FXT2">
        <v>4700</v>
      </c>
      <c r="FXU2">
        <v>4701</v>
      </c>
      <c r="FXV2">
        <v>4702</v>
      </c>
      <c r="FXW2">
        <v>4703</v>
      </c>
      <c r="FXX2">
        <v>4704</v>
      </c>
      <c r="FXY2">
        <v>4705</v>
      </c>
      <c r="FXZ2">
        <v>4706</v>
      </c>
      <c r="FYA2">
        <v>4707</v>
      </c>
      <c r="FYB2">
        <v>4708</v>
      </c>
      <c r="FYC2">
        <v>4709</v>
      </c>
      <c r="FYD2">
        <v>4710</v>
      </c>
      <c r="FYE2">
        <v>4711</v>
      </c>
      <c r="FYF2">
        <v>4712</v>
      </c>
      <c r="FYG2">
        <v>4713</v>
      </c>
      <c r="FYH2">
        <v>4714</v>
      </c>
      <c r="FYI2">
        <v>4715</v>
      </c>
      <c r="FYJ2">
        <v>4716</v>
      </c>
      <c r="FYK2">
        <v>4717</v>
      </c>
      <c r="FYL2">
        <v>4718</v>
      </c>
      <c r="FYM2">
        <v>4719</v>
      </c>
      <c r="FYN2">
        <v>4720</v>
      </c>
      <c r="FYO2">
        <v>4721</v>
      </c>
      <c r="FYP2">
        <v>4722</v>
      </c>
      <c r="FYQ2">
        <v>4723</v>
      </c>
      <c r="FYR2">
        <v>4724</v>
      </c>
      <c r="FYS2">
        <v>4725</v>
      </c>
      <c r="FYT2">
        <v>4726</v>
      </c>
      <c r="FYU2">
        <v>4727</v>
      </c>
      <c r="FYV2">
        <v>4728</v>
      </c>
      <c r="FYW2">
        <v>4729</v>
      </c>
      <c r="FYX2">
        <v>4730</v>
      </c>
      <c r="FYY2">
        <v>4731</v>
      </c>
      <c r="FYZ2">
        <v>4732</v>
      </c>
      <c r="FZA2">
        <v>4733</v>
      </c>
      <c r="FZB2">
        <v>4734</v>
      </c>
      <c r="FZC2">
        <v>4735</v>
      </c>
      <c r="FZD2">
        <v>4736</v>
      </c>
      <c r="FZE2">
        <v>4737</v>
      </c>
      <c r="FZF2">
        <v>4738</v>
      </c>
      <c r="FZG2">
        <v>4739</v>
      </c>
      <c r="FZH2">
        <v>4740</v>
      </c>
      <c r="FZI2">
        <v>4741</v>
      </c>
      <c r="FZJ2">
        <v>4742</v>
      </c>
      <c r="FZK2">
        <v>4743</v>
      </c>
      <c r="FZL2">
        <v>4744</v>
      </c>
    </row>
    <row r="36" ht="11.25" customHeight="1" x14ac:dyDescent="0.25"/>
    <row r="37" ht="15" customHeight="1" x14ac:dyDescent="0.25"/>
  </sheetData>
  <pageMargins left="0.19685039370078741" right="0.19685039370078741" top="0" bottom="0.39370078740157483" header="0.31496062992125984" footer="0.15748031496062992"/>
  <pageSetup paperSize="9" scale="74" orientation="portrait" r:id="rId1"/>
  <headerFooter>
    <oddFooter>&amp;CChirurgie Ambulatoire - Bilan PMSI 2015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zoomScaleNormal="100" workbookViewId="0">
      <selection activeCell="J20" sqref="J20"/>
    </sheetView>
  </sheetViews>
  <sheetFormatPr baseColWidth="10" defaultRowHeight="15" x14ac:dyDescent="0.25"/>
  <cols>
    <col min="1" max="2" width="21.140625" customWidth="1"/>
    <col min="3" max="3" width="47.28515625" bestFit="1" customWidth="1"/>
    <col min="4" max="4" width="15.140625" style="546" customWidth="1"/>
    <col min="5" max="5" width="13" style="546" customWidth="1"/>
    <col min="6" max="6" width="11.42578125" style="550"/>
    <col min="7" max="7" width="11.42578125" style="34"/>
  </cols>
  <sheetData>
    <row r="1" spans="1:7" x14ac:dyDescent="0.25">
      <c r="D1" s="551">
        <v>9</v>
      </c>
      <c r="E1" s="551">
        <v>5</v>
      </c>
      <c r="F1" s="552">
        <v>53</v>
      </c>
    </row>
    <row r="2" spans="1:7" ht="51.75" customHeight="1" x14ac:dyDescent="0.25">
      <c r="A2" s="205" t="s">
        <v>122</v>
      </c>
      <c r="B2" s="564"/>
      <c r="C2" s="205" t="s">
        <v>123</v>
      </c>
      <c r="D2" s="547" t="s">
        <v>188</v>
      </c>
      <c r="E2" s="547" t="s">
        <v>272</v>
      </c>
      <c r="F2" s="547" t="s">
        <v>273</v>
      </c>
      <c r="G2" s="558" t="s">
        <v>261</v>
      </c>
    </row>
    <row r="3" spans="1:7" x14ac:dyDescent="0.25">
      <c r="A3" s="403" t="s">
        <v>37</v>
      </c>
      <c r="B3" s="648" t="s">
        <v>268</v>
      </c>
      <c r="C3" s="282" t="s">
        <v>89</v>
      </c>
      <c r="D3" s="548">
        <v>0.60190615839999995</v>
      </c>
      <c r="E3" s="548">
        <v>0.48766420329999999</v>
      </c>
      <c r="F3" s="549">
        <v>0.5911764705882353</v>
      </c>
      <c r="G3" s="573">
        <v>1.0729687811764643E-2</v>
      </c>
    </row>
    <row r="4" spans="1:7" x14ac:dyDescent="0.25">
      <c r="A4" s="403" t="s">
        <v>23</v>
      </c>
      <c r="B4" s="648"/>
      <c r="C4" s="282" t="s">
        <v>71</v>
      </c>
      <c r="D4" s="548">
        <v>0.53457249070000001</v>
      </c>
      <c r="E4" s="548">
        <v>0.36686814899999998</v>
      </c>
      <c r="F4" s="549">
        <v>0.50057142857142856</v>
      </c>
      <c r="G4" s="573">
        <v>3.4001062128571458E-2</v>
      </c>
    </row>
    <row r="5" spans="1:7" x14ac:dyDescent="0.25">
      <c r="A5" s="403" t="s">
        <v>38</v>
      </c>
      <c r="B5" s="648"/>
      <c r="C5" s="282" t="s">
        <v>90</v>
      </c>
      <c r="D5" s="548">
        <v>0.53873517790000003</v>
      </c>
      <c r="E5" s="548">
        <v>0.38563442110000001</v>
      </c>
      <c r="F5" s="549">
        <v>0.49362880886426591</v>
      </c>
      <c r="G5" s="573">
        <v>4.5106369035734117E-2</v>
      </c>
    </row>
    <row r="6" spans="1:7" x14ac:dyDescent="0.25">
      <c r="A6" s="403" t="s">
        <v>53</v>
      </c>
      <c r="B6" s="648"/>
      <c r="C6" s="282" t="s">
        <v>107</v>
      </c>
      <c r="D6" s="548">
        <v>0.7125264644</v>
      </c>
      <c r="E6" s="548">
        <v>0.60446013840000001</v>
      </c>
      <c r="F6" s="549">
        <v>0.66543948458352509</v>
      </c>
      <c r="G6" s="573">
        <v>4.7086979816474916E-2</v>
      </c>
    </row>
    <row r="7" spans="1:7" x14ac:dyDescent="0.25">
      <c r="A7" s="403"/>
      <c r="B7" s="403"/>
      <c r="C7" s="282"/>
      <c r="D7" s="548"/>
      <c r="E7" s="548"/>
      <c r="F7" s="549"/>
      <c r="G7" s="573"/>
    </row>
    <row r="8" spans="1:7" x14ac:dyDescent="0.25">
      <c r="A8" s="403" t="s">
        <v>45</v>
      </c>
      <c r="B8" s="648" t="s">
        <v>270</v>
      </c>
      <c r="C8" s="282" t="s">
        <v>98</v>
      </c>
      <c r="D8" s="548">
        <v>0.64792358800000005</v>
      </c>
      <c r="E8" s="548">
        <v>0.57985127999999997</v>
      </c>
      <c r="F8" s="549">
        <v>0.59047619047619049</v>
      </c>
      <c r="G8" s="573">
        <v>5.7447397523809562E-2</v>
      </c>
    </row>
    <row r="9" spans="1:7" x14ac:dyDescent="0.25">
      <c r="A9" s="403" t="s">
        <v>42</v>
      </c>
      <c r="B9" s="648"/>
      <c r="C9" s="282" t="s">
        <v>94</v>
      </c>
      <c r="D9" s="548">
        <v>0.71908420409999996</v>
      </c>
      <c r="E9" s="548">
        <v>0.61244696769999996</v>
      </c>
      <c r="F9" s="549">
        <v>0.65971860343929134</v>
      </c>
      <c r="G9" s="573">
        <v>5.9365600660708617E-2</v>
      </c>
    </row>
    <row r="10" spans="1:7" x14ac:dyDescent="0.25">
      <c r="A10" s="403" t="s">
        <v>26</v>
      </c>
      <c r="B10" s="648"/>
      <c r="C10" s="282" t="s">
        <v>75</v>
      </c>
      <c r="D10" s="548">
        <v>0.76967046610000001</v>
      </c>
      <c r="E10" s="548">
        <v>0.69129204960000001</v>
      </c>
      <c r="F10" s="549">
        <v>0.69013069877534217</v>
      </c>
      <c r="G10" s="573">
        <v>7.953976732465784E-2</v>
      </c>
    </row>
    <row r="11" spans="1:7" x14ac:dyDescent="0.25">
      <c r="A11" s="403" t="s">
        <v>43</v>
      </c>
      <c r="B11" s="648"/>
      <c r="C11" s="282" t="s">
        <v>95</v>
      </c>
      <c r="D11" s="548">
        <v>0.74416553600000002</v>
      </c>
      <c r="E11" s="548">
        <v>0.63508029030000002</v>
      </c>
      <c r="F11" s="549">
        <v>0.65617369497789213</v>
      </c>
      <c r="G11" s="573">
        <v>8.7991841022107886E-2</v>
      </c>
    </row>
    <row r="12" spans="1:7" x14ac:dyDescent="0.25">
      <c r="A12" s="403" t="s">
        <v>24</v>
      </c>
      <c r="B12" s="648"/>
      <c r="C12" s="282" t="s">
        <v>72</v>
      </c>
      <c r="D12" s="548">
        <v>0.76513989640000002</v>
      </c>
      <c r="E12" s="548">
        <v>0.61581846259999995</v>
      </c>
      <c r="F12" s="549">
        <v>0.67335876330054201</v>
      </c>
      <c r="G12" s="573">
        <v>9.1781133099458012E-2</v>
      </c>
    </row>
    <row r="13" spans="1:7" x14ac:dyDescent="0.25">
      <c r="A13" s="403" t="s">
        <v>39</v>
      </c>
      <c r="B13" s="648"/>
      <c r="C13" s="282" t="s">
        <v>91</v>
      </c>
      <c r="D13" s="548">
        <v>0.6497762909</v>
      </c>
      <c r="E13" s="548">
        <v>0.52784492729999999</v>
      </c>
      <c r="F13" s="549">
        <v>0.55510338759348876</v>
      </c>
      <c r="G13" s="573">
        <v>9.4672903306511236E-2</v>
      </c>
    </row>
    <row r="14" spans="1:7" x14ac:dyDescent="0.25">
      <c r="A14" s="403" t="s">
        <v>124</v>
      </c>
      <c r="B14" s="648"/>
      <c r="C14" s="282" t="s">
        <v>166</v>
      </c>
      <c r="D14" s="548">
        <v>0.71213418421259123</v>
      </c>
      <c r="E14" s="548">
        <v>0.60630703530039076</v>
      </c>
      <c r="F14" s="549">
        <v>0.61613753294014306</v>
      </c>
      <c r="G14" s="573">
        <v>9.5996651272448164E-2</v>
      </c>
    </row>
    <row r="15" spans="1:7" x14ac:dyDescent="0.25">
      <c r="A15" s="403" t="s">
        <v>49</v>
      </c>
      <c r="B15" s="648"/>
      <c r="C15" s="282" t="s">
        <v>103</v>
      </c>
      <c r="D15" s="548">
        <v>0.51959324819999997</v>
      </c>
      <c r="E15" s="548">
        <v>0.37770872929999999</v>
      </c>
      <c r="F15" s="549">
        <v>0.42316489914743188</v>
      </c>
      <c r="G15" s="573">
        <v>9.6428349052568085E-2</v>
      </c>
    </row>
    <row r="16" spans="1:7" x14ac:dyDescent="0.25">
      <c r="A16" s="403" t="s">
        <v>51</v>
      </c>
      <c r="B16" s="648"/>
      <c r="C16" s="282" t="s">
        <v>105</v>
      </c>
      <c r="D16" s="548">
        <v>0.70002414290000003</v>
      </c>
      <c r="E16" s="548">
        <v>0.62839630729999996</v>
      </c>
      <c r="F16" s="549">
        <v>0.60061680801850426</v>
      </c>
      <c r="G16" s="573">
        <v>9.9407334881495779E-2</v>
      </c>
    </row>
    <row r="17" spans="1:7" x14ac:dyDescent="0.25">
      <c r="A17" s="403"/>
      <c r="B17" s="403"/>
      <c r="C17" s="282"/>
      <c r="D17" s="548"/>
      <c r="E17" s="548"/>
      <c r="F17" s="549"/>
      <c r="G17" s="573"/>
    </row>
    <row r="18" spans="1:7" x14ac:dyDescent="0.25">
      <c r="A18" s="403" t="s">
        <v>33</v>
      </c>
      <c r="B18" s="648" t="s">
        <v>271</v>
      </c>
      <c r="C18" s="282" t="s">
        <v>84</v>
      </c>
      <c r="D18" s="548">
        <v>0.68318623119999999</v>
      </c>
      <c r="E18" s="548">
        <v>0.54167983539999998</v>
      </c>
      <c r="F18" s="549">
        <v>0.56823671497584538</v>
      </c>
      <c r="G18" s="573">
        <v>0.11494951622415461</v>
      </c>
    </row>
    <row r="19" spans="1:7" x14ac:dyDescent="0.25">
      <c r="A19" s="403" t="s">
        <v>30</v>
      </c>
      <c r="B19" s="648"/>
      <c r="C19" s="282" t="s">
        <v>80</v>
      </c>
      <c r="D19" s="548">
        <v>0.76203422440000002</v>
      </c>
      <c r="E19" s="548">
        <v>0.65636929359999996</v>
      </c>
      <c r="F19" s="549">
        <v>0.63572014772260976</v>
      </c>
      <c r="G19" s="573">
        <v>0.12631407667739025</v>
      </c>
    </row>
    <row r="20" spans="1:7" x14ac:dyDescent="0.25">
      <c r="A20" s="403" t="s">
        <v>44</v>
      </c>
      <c r="B20" s="648"/>
      <c r="C20" s="282" t="s">
        <v>96</v>
      </c>
      <c r="D20" s="548">
        <v>0.49848007729999999</v>
      </c>
      <c r="E20" s="548">
        <v>0.40805838459999999</v>
      </c>
      <c r="F20" s="549">
        <v>0.37154690578632033</v>
      </c>
      <c r="G20" s="573">
        <v>0.12693317151367967</v>
      </c>
    </row>
    <row r="21" spans="1:7" x14ac:dyDescent="0.25">
      <c r="A21" s="403" t="s">
        <v>50</v>
      </c>
      <c r="B21" s="648"/>
      <c r="C21" s="282" t="s">
        <v>104</v>
      </c>
      <c r="D21" s="548">
        <v>0.52895522390000005</v>
      </c>
      <c r="E21" s="548">
        <v>0.4093601563</v>
      </c>
      <c r="F21" s="549">
        <v>0.40083798882681565</v>
      </c>
      <c r="G21" s="573">
        <v>0.1281172350731844</v>
      </c>
    </row>
    <row r="22" spans="1:7" x14ac:dyDescent="0.25">
      <c r="A22" s="403" t="s">
        <v>55</v>
      </c>
      <c r="B22" s="648"/>
      <c r="C22" s="282" t="s">
        <v>110</v>
      </c>
      <c r="D22" s="548">
        <v>0.586162823</v>
      </c>
      <c r="E22" s="548">
        <v>0.42298552430000003</v>
      </c>
      <c r="F22" s="549">
        <v>0.4580152671755725</v>
      </c>
      <c r="G22" s="573">
        <v>0.12814755582442749</v>
      </c>
    </row>
    <row r="23" spans="1:7" x14ac:dyDescent="0.25">
      <c r="A23" s="403" t="s">
        <v>19</v>
      </c>
      <c r="B23" s="648"/>
      <c r="C23" s="282" t="s">
        <v>67</v>
      </c>
      <c r="D23" s="548">
        <v>0.79733357189999998</v>
      </c>
      <c r="E23" s="548">
        <v>0.68157548219999997</v>
      </c>
      <c r="F23" s="549">
        <v>0.66843082636954498</v>
      </c>
      <c r="G23" s="573">
        <v>0.128902745530455</v>
      </c>
    </row>
    <row r="24" spans="1:7" x14ac:dyDescent="0.25">
      <c r="A24" s="403" t="s">
        <v>47</v>
      </c>
      <c r="B24" s="648"/>
      <c r="C24" s="282" t="s">
        <v>100</v>
      </c>
      <c r="D24" s="548">
        <v>0.54056409080000001</v>
      </c>
      <c r="E24" s="548">
        <v>0.42595700650000001</v>
      </c>
      <c r="F24" s="549">
        <v>0.41027280477408357</v>
      </c>
      <c r="G24" s="573">
        <v>0.13029128602591644</v>
      </c>
    </row>
    <row r="25" spans="1:7" x14ac:dyDescent="0.25">
      <c r="A25" s="403" t="s">
        <v>48</v>
      </c>
      <c r="B25" s="648"/>
      <c r="C25" s="282" t="s">
        <v>101</v>
      </c>
      <c r="D25" s="548">
        <v>0.75282165190000006</v>
      </c>
      <c r="E25" s="548">
        <v>0.62861421949999996</v>
      </c>
      <c r="F25" s="549">
        <v>0.62035804113034476</v>
      </c>
      <c r="G25" s="573">
        <v>0.13246361076965529</v>
      </c>
    </row>
    <row r="26" spans="1:7" x14ac:dyDescent="0.25">
      <c r="A26" s="403" t="s">
        <v>31</v>
      </c>
      <c r="B26" s="648"/>
      <c r="C26" s="282" t="s">
        <v>81</v>
      </c>
      <c r="D26" s="548">
        <v>0.58228278249999998</v>
      </c>
      <c r="E26" s="548">
        <v>0.46492252649999999</v>
      </c>
      <c r="F26" s="549">
        <v>0.44733511461116582</v>
      </c>
      <c r="G26" s="573">
        <v>0.13494766788883417</v>
      </c>
    </row>
    <row r="27" spans="1:7" x14ac:dyDescent="0.25">
      <c r="A27" s="403" t="s">
        <v>46</v>
      </c>
      <c r="B27" s="648"/>
      <c r="C27" s="282" t="s">
        <v>99</v>
      </c>
      <c r="D27" s="548">
        <v>0.75709818179999999</v>
      </c>
      <c r="E27" s="548">
        <v>0.63616661890000004</v>
      </c>
      <c r="F27" s="549">
        <v>0.6207059565080365</v>
      </c>
      <c r="G27" s="573">
        <v>0.13639222529196349</v>
      </c>
    </row>
    <row r="28" spans="1:7" x14ac:dyDescent="0.25">
      <c r="A28" s="403" t="s">
        <v>54</v>
      </c>
      <c r="B28" s="648"/>
      <c r="C28" s="282" t="s">
        <v>109</v>
      </c>
      <c r="D28" s="548">
        <v>0.77582375479999999</v>
      </c>
      <c r="E28" s="548">
        <v>0.67827026980000005</v>
      </c>
      <c r="F28" s="549">
        <v>0.63578861456845537</v>
      </c>
      <c r="G28" s="573">
        <v>0.14003514023154462</v>
      </c>
    </row>
    <row r="29" spans="1:7" x14ac:dyDescent="0.25">
      <c r="A29" s="403" t="s">
        <v>34</v>
      </c>
      <c r="B29" s="648"/>
      <c r="C29" s="282" t="s">
        <v>85</v>
      </c>
      <c r="D29" s="548">
        <v>0.75293092429999997</v>
      </c>
      <c r="E29" s="548">
        <v>0.63262151570000003</v>
      </c>
      <c r="F29" s="549">
        <v>0.60082511571744823</v>
      </c>
      <c r="G29" s="573">
        <v>0.15210580858255174</v>
      </c>
    </row>
    <row r="30" spans="1:7" ht="11.25" customHeight="1" x14ac:dyDescent="0.25">
      <c r="A30" s="403" t="s">
        <v>27</v>
      </c>
      <c r="B30" s="648"/>
      <c r="C30" s="282" t="s">
        <v>76</v>
      </c>
      <c r="D30" s="548">
        <v>0.70631092539999996</v>
      </c>
      <c r="E30" s="548">
        <v>0.57274884270000004</v>
      </c>
      <c r="F30" s="549">
        <v>0.55400785108268968</v>
      </c>
      <c r="G30" s="573">
        <v>0.15230307431731027</v>
      </c>
    </row>
    <row r="31" spans="1:7" ht="15" customHeight="1" x14ac:dyDescent="0.25">
      <c r="A31" s="403" t="s">
        <v>40</v>
      </c>
      <c r="B31" s="648"/>
      <c r="C31" s="282" t="s">
        <v>92</v>
      </c>
      <c r="D31" s="548">
        <v>0.73251711730000002</v>
      </c>
      <c r="E31" s="548">
        <v>0.58362495439999995</v>
      </c>
      <c r="F31" s="549">
        <v>0.57980261190310034</v>
      </c>
      <c r="G31" s="573">
        <v>0.15271450539689968</v>
      </c>
    </row>
    <row r="32" spans="1:7" ht="15" customHeight="1" x14ac:dyDescent="0.25">
      <c r="A32" s="403"/>
      <c r="B32" s="403"/>
      <c r="C32" s="282"/>
      <c r="D32" s="548"/>
      <c r="E32" s="548"/>
      <c r="F32" s="549"/>
      <c r="G32" s="573"/>
    </row>
    <row r="33" spans="1:7" x14ac:dyDescent="0.25">
      <c r="A33" s="403" t="s">
        <v>32</v>
      </c>
      <c r="B33" s="648" t="s">
        <v>269</v>
      </c>
      <c r="C33" s="282" t="s">
        <v>82</v>
      </c>
      <c r="D33" s="548">
        <v>0.65109498190000004</v>
      </c>
      <c r="E33" s="548">
        <v>0.52372862870000003</v>
      </c>
      <c r="F33" s="549">
        <v>0.47259107933265238</v>
      </c>
      <c r="G33" s="573">
        <v>0.17850390256734766</v>
      </c>
    </row>
    <row r="34" spans="1:7" x14ac:dyDescent="0.25">
      <c r="A34" s="403" t="s">
        <v>18</v>
      </c>
      <c r="B34" s="648"/>
      <c r="C34" s="282" t="s">
        <v>66</v>
      </c>
      <c r="D34" s="548">
        <v>0.65437365010000004</v>
      </c>
      <c r="E34" s="548">
        <v>0.51082100649999995</v>
      </c>
      <c r="F34" s="549">
        <v>0.47169811320754718</v>
      </c>
      <c r="G34" s="573">
        <v>0.18267553689245286</v>
      </c>
    </row>
    <row r="35" spans="1:7" x14ac:dyDescent="0.25">
      <c r="A35" s="403" t="s">
        <v>17</v>
      </c>
      <c r="B35" s="648"/>
      <c r="C35" s="282" t="s">
        <v>64</v>
      </c>
      <c r="D35" s="548">
        <v>0.5042332759</v>
      </c>
      <c r="E35" s="548">
        <v>0.35995053030000002</v>
      </c>
      <c r="F35" s="549">
        <v>0.31798544793087768</v>
      </c>
      <c r="G35" s="573">
        <v>0.18624782796912231</v>
      </c>
    </row>
    <row r="36" spans="1:7" x14ac:dyDescent="0.25">
      <c r="A36" s="403" t="s">
        <v>41</v>
      </c>
      <c r="B36" s="648"/>
      <c r="C36" s="282" t="s">
        <v>93</v>
      </c>
      <c r="D36" s="548">
        <v>0.86565846329999996</v>
      </c>
      <c r="E36" s="548">
        <v>0.76255412519999999</v>
      </c>
      <c r="F36" s="549">
        <v>0.67791462797367974</v>
      </c>
      <c r="G36" s="573">
        <v>0.18774383532632022</v>
      </c>
    </row>
    <row r="37" spans="1:7" x14ac:dyDescent="0.25">
      <c r="A37" s="403" t="s">
        <v>29</v>
      </c>
      <c r="B37" s="648"/>
      <c r="C37" s="282" t="s">
        <v>78</v>
      </c>
      <c r="D37" s="548">
        <v>0.61657221929999995</v>
      </c>
      <c r="E37" s="548">
        <v>0.47225099209999999</v>
      </c>
      <c r="F37" s="549">
        <v>0.42575406032482599</v>
      </c>
      <c r="G37" s="573">
        <v>0.19081815897517396</v>
      </c>
    </row>
    <row r="38" spans="1:7" x14ac:dyDescent="0.25">
      <c r="A38" s="403" t="s">
        <v>35</v>
      </c>
      <c r="B38" s="648"/>
      <c r="C38" s="282" t="s">
        <v>86</v>
      </c>
      <c r="D38" s="548">
        <v>0.5942883417</v>
      </c>
      <c r="E38" s="548">
        <v>0.4418034327</v>
      </c>
      <c r="F38" s="549">
        <v>0.40060636685194545</v>
      </c>
      <c r="G38" s="573">
        <v>0.19368197484805455</v>
      </c>
    </row>
    <row r="39" spans="1:7" ht="15.75" thickBot="1" x14ac:dyDescent="0.3">
      <c r="D39" s="548"/>
      <c r="E39" s="548"/>
      <c r="F39" s="549"/>
      <c r="G39" s="573"/>
    </row>
    <row r="40" spans="1:7" ht="15.75" thickBot="1" x14ac:dyDescent="0.3">
      <c r="A40" s="189" t="s">
        <v>141</v>
      </c>
      <c r="B40" s="189"/>
      <c r="C40" s="197" t="s">
        <v>8</v>
      </c>
      <c r="D40" s="548">
        <v>0.66576544359507273</v>
      </c>
      <c r="E40" s="548">
        <v>0.54425516320800482</v>
      </c>
      <c r="F40" s="549">
        <v>0.53396122853746664</v>
      </c>
      <c r="G40" s="573">
        <v>0.13180421505760609</v>
      </c>
    </row>
  </sheetData>
  <sortState ref="A3:G35">
    <sortCondition ref="G3:G35"/>
  </sortState>
  <mergeCells count="4">
    <mergeCell ref="B3:B6"/>
    <mergeCell ref="B8:B16"/>
    <mergeCell ref="B18:B31"/>
    <mergeCell ref="B33:B38"/>
  </mergeCells>
  <pageMargins left="0.19685039370078741" right="0.19685039370078741" top="0" bottom="0.39370078740157483" header="0.31496062992125984" footer="0.15748031496062992"/>
  <pageSetup paperSize="9" scale="94" orientation="portrait" r:id="rId1"/>
  <headerFooter>
    <oddFooter>&amp;CChirurgie Ambulatoire - Bilan PMSI 2016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>
    <tabColor rgb="FF92D050"/>
  </sheetPr>
  <dimension ref="A1:H34"/>
  <sheetViews>
    <sheetView zoomScaleNormal="100" workbookViewId="0">
      <selection activeCell="J20" sqref="J20"/>
    </sheetView>
  </sheetViews>
  <sheetFormatPr baseColWidth="10" defaultRowHeight="15" x14ac:dyDescent="0.25"/>
  <cols>
    <col min="1" max="3" width="15.42578125" customWidth="1"/>
  </cols>
  <sheetData>
    <row r="1" spans="1:8" ht="23.25" x14ac:dyDescent="0.35">
      <c r="A1" s="7"/>
      <c r="B1" s="574" t="s">
        <v>1</v>
      </c>
      <c r="C1" s="574"/>
      <c r="D1" s="574"/>
      <c r="E1" s="574"/>
      <c r="F1" s="574"/>
      <c r="G1" s="574"/>
      <c r="H1" s="3"/>
    </row>
    <row r="2" spans="1:8" ht="24.75" customHeight="1" x14ac:dyDescent="0.35">
      <c r="A2" s="7"/>
      <c r="B2" s="652" t="s">
        <v>232</v>
      </c>
      <c r="C2" s="574"/>
      <c r="D2" s="574"/>
      <c r="E2" s="574"/>
      <c r="F2" s="574"/>
      <c r="G2" s="574"/>
      <c r="H2" s="3"/>
    </row>
    <row r="3" spans="1:8" ht="23.25" x14ac:dyDescent="0.35">
      <c r="A3" s="7"/>
      <c r="B3" s="574" t="s">
        <v>202</v>
      </c>
      <c r="C3" s="574"/>
      <c r="D3" s="574"/>
      <c r="E3" s="574"/>
      <c r="F3" s="574"/>
      <c r="G3" s="574"/>
      <c r="H3" s="3"/>
    </row>
    <row r="4" spans="1:8" x14ac:dyDescent="0.25">
      <c r="A4" s="21"/>
      <c r="B4" s="21"/>
      <c r="C4" s="21"/>
      <c r="D4" s="21"/>
      <c r="E4" s="21"/>
      <c r="F4" s="21"/>
      <c r="G4" s="21"/>
      <c r="H4" s="21"/>
    </row>
    <row r="5" spans="1:8" s="374" customFormat="1" x14ac:dyDescent="0.25">
      <c r="A5" s="373" t="s">
        <v>2</v>
      </c>
      <c r="B5" s="373"/>
      <c r="C5" s="373"/>
      <c r="D5" s="373"/>
      <c r="E5" s="373"/>
      <c r="F5" s="373"/>
      <c r="G5" s="373"/>
      <c r="H5" s="373"/>
    </row>
    <row r="6" spans="1:8" s="371" customFormat="1" x14ac:dyDescent="0.25">
      <c r="A6" s="372" t="s">
        <v>284</v>
      </c>
      <c r="B6" s="372"/>
      <c r="C6" s="372"/>
      <c r="D6" s="372"/>
      <c r="E6" s="372"/>
      <c r="F6" s="372"/>
      <c r="G6" s="372"/>
      <c r="H6" s="372"/>
    </row>
    <row r="7" spans="1:8" s="327" customFormat="1" x14ac:dyDescent="0.25">
      <c r="A7" s="370"/>
      <c r="B7" s="370"/>
      <c r="C7" s="370"/>
      <c r="D7" s="370"/>
      <c r="E7" s="370"/>
      <c r="F7" s="370"/>
      <c r="G7" s="370"/>
      <c r="H7" s="370"/>
    </row>
    <row r="8" spans="1:8" x14ac:dyDescent="0.25">
      <c r="A8" s="6" t="s">
        <v>3</v>
      </c>
      <c r="B8" s="2"/>
      <c r="C8" s="2"/>
      <c r="D8" s="2"/>
      <c r="E8" s="2"/>
      <c r="F8" s="2"/>
      <c r="G8" s="2"/>
      <c r="H8" s="2"/>
    </row>
    <row r="9" spans="1:8" x14ac:dyDescent="0.25">
      <c r="A9" s="575" t="s">
        <v>113</v>
      </c>
      <c r="B9" s="575"/>
      <c r="C9" s="575"/>
      <c r="D9" s="575"/>
      <c r="E9" s="575"/>
      <c r="F9" s="575"/>
      <c r="G9" s="575"/>
      <c r="H9" s="575"/>
    </row>
    <row r="10" spans="1:8" ht="36" customHeight="1" x14ac:dyDescent="0.25">
      <c r="A10" s="576" t="s">
        <v>5</v>
      </c>
      <c r="B10" s="576"/>
      <c r="C10" s="576"/>
      <c r="D10" s="576"/>
      <c r="E10" s="576"/>
      <c r="F10" s="576"/>
      <c r="G10" s="576"/>
      <c r="H10" s="576"/>
    </row>
    <row r="11" spans="1:8" x14ac:dyDescent="0.25">
      <c r="A11" s="364" t="s">
        <v>233</v>
      </c>
      <c r="B11" s="367"/>
      <c r="C11" s="367"/>
      <c r="D11" s="367"/>
      <c r="E11" s="367"/>
      <c r="F11" s="367"/>
      <c r="G11" s="367"/>
      <c r="H11" s="367"/>
    </row>
    <row r="12" spans="1:8" ht="33.75" customHeight="1" x14ac:dyDescent="0.25">
      <c r="A12" s="576" t="s">
        <v>4</v>
      </c>
      <c r="B12" s="576"/>
      <c r="C12" s="576"/>
      <c r="D12" s="576"/>
      <c r="E12" s="576"/>
      <c r="F12" s="576"/>
      <c r="G12" s="576"/>
      <c r="H12" s="576"/>
    </row>
    <row r="13" spans="1:8" ht="33.75" customHeight="1" x14ac:dyDescent="0.25">
      <c r="A13" s="577" t="s">
        <v>206</v>
      </c>
      <c r="B13" s="577"/>
      <c r="C13" s="577"/>
      <c r="D13" s="577"/>
      <c r="E13" s="577"/>
      <c r="F13" s="577"/>
      <c r="G13" s="577"/>
      <c r="H13" s="577"/>
    </row>
    <row r="14" spans="1:8" ht="18.75" customHeight="1" x14ac:dyDescent="0.25">
      <c r="A14" s="368"/>
      <c r="B14" s="368"/>
      <c r="C14" s="368"/>
      <c r="D14" s="368"/>
      <c r="E14" s="368"/>
      <c r="F14" s="368"/>
      <c r="G14" s="368"/>
      <c r="H14" s="368"/>
    </row>
    <row r="15" spans="1:8" x14ac:dyDescent="0.25">
      <c r="A15" s="6" t="s">
        <v>208</v>
      </c>
    </row>
    <row r="16" spans="1:8" ht="33" customHeight="1" x14ac:dyDescent="0.25">
      <c r="A16" s="653" t="s">
        <v>213</v>
      </c>
      <c r="B16" s="653"/>
      <c r="C16" s="653"/>
      <c r="D16" s="653"/>
      <c r="E16" s="653"/>
      <c r="F16" s="653"/>
      <c r="G16" s="653"/>
      <c r="H16" s="653"/>
    </row>
    <row r="18" spans="1:3" s="375" customFormat="1" ht="15" customHeight="1" x14ac:dyDescent="0.25">
      <c r="A18" s="649" t="s">
        <v>209</v>
      </c>
      <c r="B18" s="649" t="s">
        <v>210</v>
      </c>
      <c r="C18" s="650" t="s">
        <v>212</v>
      </c>
    </row>
    <row r="19" spans="1:3" s="375" customFormat="1" x14ac:dyDescent="0.25">
      <c r="A19" s="650"/>
      <c r="B19" s="651"/>
      <c r="C19" s="651"/>
    </row>
    <row r="20" spans="1:3" s="375" customFormat="1" x14ac:dyDescent="0.25">
      <c r="A20" s="376">
        <v>1</v>
      </c>
      <c r="B20" s="376">
        <v>1</v>
      </c>
      <c r="C20" s="377">
        <v>0.8</v>
      </c>
    </row>
    <row r="21" spans="1:3" s="375" customFormat="1" x14ac:dyDescent="0.25">
      <c r="A21" s="376">
        <v>1</v>
      </c>
      <c r="B21" s="376">
        <v>2</v>
      </c>
      <c r="C21" s="377">
        <v>0.7</v>
      </c>
    </row>
    <row r="22" spans="1:3" s="375" customFormat="1" x14ac:dyDescent="0.25">
      <c r="A22" s="376">
        <v>1</v>
      </c>
      <c r="B22" s="376">
        <v>3</v>
      </c>
      <c r="C22" s="377">
        <v>0.2</v>
      </c>
    </row>
    <row r="23" spans="1:3" s="375" customFormat="1" x14ac:dyDescent="0.25">
      <c r="A23" s="376">
        <v>1</v>
      </c>
      <c r="B23" s="376">
        <v>4</v>
      </c>
      <c r="C23" s="377">
        <v>0.1</v>
      </c>
    </row>
    <row r="24" spans="1:3" s="375" customFormat="1" x14ac:dyDescent="0.25">
      <c r="A24" s="378">
        <v>1</v>
      </c>
      <c r="B24" s="378" t="s">
        <v>211</v>
      </c>
      <c r="C24" s="379">
        <v>0.1</v>
      </c>
    </row>
    <row r="25" spans="1:3" s="375" customFormat="1" x14ac:dyDescent="0.25">
      <c r="A25" s="376">
        <v>2</v>
      </c>
      <c r="B25" s="376">
        <v>3</v>
      </c>
      <c r="C25" s="377">
        <v>0.1</v>
      </c>
    </row>
    <row r="26" spans="1:3" s="375" customFormat="1" x14ac:dyDescent="0.25">
      <c r="A26" s="376">
        <v>2</v>
      </c>
      <c r="B26" s="376">
        <v>4</v>
      </c>
      <c r="C26" s="377">
        <v>0.05</v>
      </c>
    </row>
    <row r="27" spans="1:3" s="375" customFormat="1" x14ac:dyDescent="0.25">
      <c r="A27" s="376">
        <v>2</v>
      </c>
      <c r="B27" s="378" t="s">
        <v>211</v>
      </c>
      <c r="C27" s="377">
        <v>0.05</v>
      </c>
    </row>
    <row r="28" spans="1:3" s="375" customFormat="1" x14ac:dyDescent="0.25"/>
    <row r="29" spans="1:3" s="375" customFormat="1" x14ac:dyDescent="0.25"/>
    <row r="30" spans="1:3" s="375" customFormat="1" x14ac:dyDescent="0.25"/>
    <row r="31" spans="1:3" s="375" customFormat="1" x14ac:dyDescent="0.25"/>
    <row r="32" spans="1:3" s="375" customFormat="1" x14ac:dyDescent="0.25"/>
    <row r="33" s="375" customFormat="1" x14ac:dyDescent="0.25"/>
    <row r="34" s="375" customFormat="1" x14ac:dyDescent="0.25"/>
  </sheetData>
  <mergeCells count="11">
    <mergeCell ref="A18:A19"/>
    <mergeCell ref="B18:B19"/>
    <mergeCell ref="C18:C19"/>
    <mergeCell ref="B1:G1"/>
    <mergeCell ref="B2:G2"/>
    <mergeCell ref="B3:G3"/>
    <mergeCell ref="A9:H9"/>
    <mergeCell ref="A10:H10"/>
    <mergeCell ref="A16:H16"/>
    <mergeCell ref="A12:H12"/>
    <mergeCell ref="A13:H13"/>
  </mergeCells>
  <pageMargins left="0.19685039370078741" right="0.19685039370078741" top="0.62" bottom="0.39370078740157483" header="0.31496062992125984" footer="0.15748031496062992"/>
  <pageSetup paperSize="9" scale="94" orientation="portrait" r:id="rId1"/>
  <headerFooter>
    <oddFooter>&amp;CChirurgie Ambulatoire - Bilan PMSI 2016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tabColor rgb="FF92D050"/>
  </sheetPr>
  <dimension ref="A1:BX89"/>
  <sheetViews>
    <sheetView zoomScaleNormal="100" workbookViewId="0">
      <pane xSplit="3" ySplit="5" topLeftCell="D6" activePane="bottomRight" state="frozen"/>
      <selection activeCell="J20" sqref="J20"/>
      <selection pane="topRight" activeCell="J20" sqref="J20"/>
      <selection pane="bottomLeft" activeCell="J20" sqref="J20"/>
      <selection pane="bottomRight" activeCell="A2" sqref="A1:A1048576"/>
    </sheetView>
  </sheetViews>
  <sheetFormatPr baseColWidth="10" defaultRowHeight="15" x14ac:dyDescent="0.25"/>
  <cols>
    <col min="2" max="2" width="26.28515625" customWidth="1"/>
    <col min="3" max="3" width="5" bestFit="1" customWidth="1"/>
    <col min="4" max="5" width="7.85546875" customWidth="1"/>
    <col min="6" max="8" width="7.85546875" hidden="1" customWidth="1"/>
    <col min="9" max="13" width="7.85546875" customWidth="1"/>
    <col min="14" max="16" width="7.85546875" hidden="1" customWidth="1"/>
    <col min="17" max="21" width="7.85546875" customWidth="1"/>
  </cols>
  <sheetData>
    <row r="1" spans="1:76" s="327" customFormat="1" ht="39.75" customHeight="1" x14ac:dyDescent="0.25">
      <c r="A1" s="583" t="s">
        <v>204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583"/>
      <c r="Q1" s="583"/>
      <c r="R1" s="583"/>
      <c r="S1" s="583"/>
      <c r="T1" s="583"/>
      <c r="U1" s="583"/>
      <c r="V1" s="331"/>
      <c r="W1" s="331"/>
      <c r="X1" s="331"/>
      <c r="Y1" s="331"/>
      <c r="Z1" s="331"/>
      <c r="AA1" s="331"/>
      <c r="AB1" s="331"/>
      <c r="AC1" s="331"/>
      <c r="AD1" s="331"/>
      <c r="AE1" s="331"/>
      <c r="AF1" s="331"/>
      <c r="AG1" s="331"/>
      <c r="AH1" s="331"/>
      <c r="AI1" s="331"/>
      <c r="AJ1" s="331"/>
      <c r="AK1" s="331"/>
      <c r="AL1" s="331"/>
      <c r="AM1" s="331"/>
      <c r="AN1" s="331"/>
      <c r="AO1" s="331"/>
      <c r="AP1" s="331"/>
      <c r="AQ1" s="331"/>
      <c r="AR1" s="331"/>
      <c r="AS1" s="331"/>
      <c r="AT1" s="331"/>
      <c r="AU1" s="331"/>
      <c r="AV1" s="331"/>
      <c r="AW1" s="331"/>
      <c r="AX1" s="331"/>
      <c r="AY1" s="331"/>
      <c r="AZ1" s="331"/>
      <c r="BA1" s="331"/>
      <c r="BB1" s="331"/>
      <c r="BC1" s="331"/>
      <c r="BD1" s="331"/>
      <c r="BE1" s="331"/>
      <c r="BF1" s="331"/>
      <c r="BG1" s="331"/>
      <c r="BH1" s="331"/>
      <c r="BI1" s="331"/>
      <c r="BJ1" s="331"/>
      <c r="BK1" s="331"/>
      <c r="BL1" s="331"/>
      <c r="BM1" s="331"/>
      <c r="BN1" s="331"/>
      <c r="BO1" s="331"/>
      <c r="BP1" s="331"/>
      <c r="BQ1" s="331"/>
      <c r="BR1" s="331"/>
      <c r="BS1" s="331"/>
      <c r="BT1" s="331"/>
      <c r="BU1" s="331"/>
      <c r="BV1" s="331"/>
      <c r="BW1" s="331"/>
      <c r="BX1" s="331"/>
    </row>
    <row r="2" spans="1:76" s="327" customFormat="1" ht="6" customHeight="1" thickBot="1" x14ac:dyDescent="0.3">
      <c r="A2" s="329"/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  <c r="AB2" s="329"/>
      <c r="AC2" s="329"/>
      <c r="AD2" s="329"/>
    </row>
    <row r="3" spans="1:76" ht="33.75" customHeight="1" x14ac:dyDescent="0.25">
      <c r="A3" s="642" t="s">
        <v>6</v>
      </c>
      <c r="B3" s="643"/>
      <c r="C3" s="643"/>
      <c r="D3" s="339" t="s">
        <v>172</v>
      </c>
      <c r="E3" s="340" t="s">
        <v>191</v>
      </c>
      <c r="F3" s="341"/>
      <c r="G3" s="341"/>
      <c r="H3" s="341"/>
      <c r="I3" s="654" t="s">
        <v>192</v>
      </c>
      <c r="J3" s="654"/>
      <c r="K3" s="654"/>
      <c r="L3" s="654"/>
      <c r="M3" s="655"/>
      <c r="N3" s="341"/>
      <c r="O3" s="341" t="s">
        <v>193</v>
      </c>
      <c r="P3" s="341"/>
      <c r="Q3" s="654" t="s">
        <v>194</v>
      </c>
      <c r="R3" s="654"/>
      <c r="S3" s="654"/>
      <c r="T3" s="654"/>
      <c r="U3" s="655"/>
    </row>
    <row r="4" spans="1:76" ht="15.75" thickBot="1" x14ac:dyDescent="0.3">
      <c r="A4" s="646"/>
      <c r="B4" s="647"/>
      <c r="C4" s="647"/>
      <c r="D4" s="342" t="s">
        <v>226</v>
      </c>
      <c r="E4" s="343" t="s">
        <v>226</v>
      </c>
      <c r="F4" s="344" t="s">
        <v>7</v>
      </c>
      <c r="G4" s="344">
        <v>2018</v>
      </c>
      <c r="H4" s="344">
        <v>2017</v>
      </c>
      <c r="I4" s="344">
        <v>2016</v>
      </c>
      <c r="J4" s="344">
        <v>2015</v>
      </c>
      <c r="K4" s="344">
        <v>2014</v>
      </c>
      <c r="L4" s="344">
        <v>2013</v>
      </c>
      <c r="M4" s="345">
        <v>2012</v>
      </c>
      <c r="N4" s="344" t="s">
        <v>7</v>
      </c>
      <c r="O4" s="344">
        <v>2018</v>
      </c>
      <c r="P4" s="344">
        <v>2017</v>
      </c>
      <c r="Q4" s="344">
        <v>2016</v>
      </c>
      <c r="R4" s="344">
        <v>2015</v>
      </c>
      <c r="S4" s="344">
        <v>2014</v>
      </c>
      <c r="T4" s="344">
        <v>2013</v>
      </c>
      <c r="U4" s="345">
        <v>2012</v>
      </c>
    </row>
    <row r="5" spans="1:76" ht="16.5" thickBot="1" x14ac:dyDescent="0.3">
      <c r="A5" s="621" t="s">
        <v>56</v>
      </c>
      <c r="B5" s="621"/>
      <c r="C5" s="621"/>
    </row>
    <row r="6" spans="1:76" x14ac:dyDescent="0.25">
      <c r="A6" s="209" t="s">
        <v>155</v>
      </c>
      <c r="B6" s="27"/>
      <c r="C6" s="27"/>
      <c r="D6" s="19">
        <v>1065612</v>
      </c>
      <c r="E6" s="210">
        <v>466954</v>
      </c>
      <c r="F6" s="212" t="e">
        <v>#REF!</v>
      </c>
      <c r="G6" s="212" t="e">
        <v>#REF!</v>
      </c>
      <c r="H6" s="212">
        <v>0.41747645407911216</v>
      </c>
      <c r="I6" s="212">
        <v>0.43820264786807955</v>
      </c>
      <c r="J6" s="213">
        <v>0.45810359844406029</v>
      </c>
      <c r="K6" s="213">
        <v>0.47767171075915132</v>
      </c>
      <c r="L6" s="213">
        <v>0.49617103484551672</v>
      </c>
      <c r="M6" s="32">
        <v>0.51708649813390117</v>
      </c>
      <c r="N6" s="212" t="e">
        <v>#REF!</v>
      </c>
      <c r="O6" s="212" t="e">
        <v>#REF!</v>
      </c>
      <c r="P6" s="212">
        <v>0.17224638900237929</v>
      </c>
      <c r="Q6" s="212">
        <v>0.1775852749405975</v>
      </c>
      <c r="R6" s="213">
        <v>0.18398739086600127</v>
      </c>
      <c r="S6" s="213">
        <v>0.18949450008537722</v>
      </c>
      <c r="T6" s="213">
        <v>0.19438379767593417</v>
      </c>
      <c r="U6" s="32">
        <v>0.20107582017343859</v>
      </c>
    </row>
    <row r="7" spans="1:76" x14ac:dyDescent="0.25">
      <c r="A7" s="22" t="s">
        <v>156</v>
      </c>
      <c r="B7" s="23"/>
      <c r="C7" s="23"/>
      <c r="D7" s="30">
        <v>210200</v>
      </c>
      <c r="E7" s="174">
        <v>100182</v>
      </c>
      <c r="F7" s="28" t="e">
        <v>#REF!</v>
      </c>
      <c r="G7" s="28" t="e">
        <v>#REF!</v>
      </c>
      <c r="H7" s="28">
        <v>0.45103816327097868</v>
      </c>
      <c r="I7" s="28">
        <v>0.4766032350142721</v>
      </c>
      <c r="J7" s="31">
        <v>0.49845779299508242</v>
      </c>
      <c r="K7" s="31">
        <v>0.51229704899912254</v>
      </c>
      <c r="L7" s="31">
        <v>0.52604082194339186</v>
      </c>
      <c r="M7" s="33">
        <v>0.54352486927502208</v>
      </c>
      <c r="N7" s="28" t="e">
        <v>#REF!</v>
      </c>
      <c r="O7" s="28" t="e">
        <v>#REF!</v>
      </c>
      <c r="P7" s="28">
        <v>0.1939016593935014</v>
      </c>
      <c r="Q7" s="28">
        <v>0.20199809705042818</v>
      </c>
      <c r="R7" s="31">
        <v>0.20818824624875121</v>
      </c>
      <c r="S7" s="31">
        <v>0.20861593356248395</v>
      </c>
      <c r="T7" s="31">
        <v>0.21157031292236164</v>
      </c>
      <c r="U7" s="33">
        <v>0.21920080714791568</v>
      </c>
    </row>
    <row r="8" spans="1:76" x14ac:dyDescent="0.25">
      <c r="A8" s="22" t="s">
        <v>157</v>
      </c>
      <c r="B8" s="23"/>
      <c r="C8" s="23"/>
      <c r="D8" s="30">
        <v>259751</v>
      </c>
      <c r="E8" s="174">
        <v>125885</v>
      </c>
      <c r="F8" s="28" t="e">
        <v>#REF!</v>
      </c>
      <c r="G8" s="28" t="e">
        <v>#REF!</v>
      </c>
      <c r="H8" s="28">
        <v>0.45975277456174202</v>
      </c>
      <c r="I8" s="28">
        <v>0.48463721025135609</v>
      </c>
      <c r="J8" s="31">
        <v>0.50956867334556011</v>
      </c>
      <c r="K8" s="31">
        <v>0.53043019987507811</v>
      </c>
      <c r="L8" s="31">
        <v>0.55190284866538908</v>
      </c>
      <c r="M8" s="33">
        <v>0.56688874663126032</v>
      </c>
      <c r="N8" s="28" t="e">
        <v>#REF!</v>
      </c>
      <c r="O8" s="28" t="e">
        <v>#REF!</v>
      </c>
      <c r="P8" s="28">
        <v>0.182705913997357</v>
      </c>
      <c r="Q8" s="28">
        <v>0.1907519124084219</v>
      </c>
      <c r="R8" s="31">
        <v>0.19305824461087134</v>
      </c>
      <c r="S8" s="31">
        <v>0.19441364772017489</v>
      </c>
      <c r="T8" s="31">
        <v>0.20043365509859554</v>
      </c>
      <c r="U8" s="33">
        <v>0.20389864934284879</v>
      </c>
    </row>
    <row r="9" spans="1:76" x14ac:dyDescent="0.25">
      <c r="A9" s="22" t="s">
        <v>158</v>
      </c>
      <c r="B9" s="23"/>
      <c r="C9" s="23"/>
      <c r="D9" s="30">
        <v>295508</v>
      </c>
      <c r="E9" s="174">
        <v>139674</v>
      </c>
      <c r="F9" s="28" t="e">
        <v>#REF!</v>
      </c>
      <c r="G9" s="28" t="e">
        <v>#REF!</v>
      </c>
      <c r="H9" s="28">
        <v>0.44348550382851465</v>
      </c>
      <c r="I9" s="28">
        <v>0.47265725462593228</v>
      </c>
      <c r="J9" s="31">
        <v>0.49670710810457425</v>
      </c>
      <c r="K9" s="31">
        <v>0.51421979113496208</v>
      </c>
      <c r="L9" s="31">
        <v>0.53736854553734381</v>
      </c>
      <c r="M9" s="33">
        <v>0.55226982266955083</v>
      </c>
      <c r="N9" s="28" t="e">
        <v>#REF!</v>
      </c>
      <c r="O9" s="28" t="e">
        <v>#REF!</v>
      </c>
      <c r="P9" s="28">
        <v>0.19477756480375727</v>
      </c>
      <c r="Q9" s="28">
        <v>0.2042448935392612</v>
      </c>
      <c r="R9" s="31">
        <v>0.2102564808379154</v>
      </c>
      <c r="S9" s="31">
        <v>0.21490060286672094</v>
      </c>
      <c r="T9" s="31">
        <v>0.22373470115401045</v>
      </c>
      <c r="U9" s="33">
        <v>0.22821072904091452</v>
      </c>
    </row>
    <row r="10" spans="1:76" x14ac:dyDescent="0.25">
      <c r="A10" s="22" t="s">
        <v>159</v>
      </c>
      <c r="B10" s="23"/>
      <c r="C10" s="23"/>
      <c r="D10" s="30">
        <v>554429</v>
      </c>
      <c r="E10" s="174">
        <v>250047</v>
      </c>
      <c r="F10" s="28" t="e">
        <v>#REF!</v>
      </c>
      <c r="G10" s="28" t="e">
        <v>#REF!</v>
      </c>
      <c r="H10" s="28">
        <v>0.42778464767803143</v>
      </c>
      <c r="I10" s="28">
        <v>0.45099913604807829</v>
      </c>
      <c r="J10" s="31">
        <v>0.47352703336661661</v>
      </c>
      <c r="K10" s="31">
        <v>0.49045589308394588</v>
      </c>
      <c r="L10" s="31">
        <v>0.50998203496243844</v>
      </c>
      <c r="M10" s="33">
        <v>0.52659743661708303</v>
      </c>
      <c r="N10" s="28" t="e">
        <v>#REF!</v>
      </c>
      <c r="O10" s="28" t="e">
        <v>#REF!</v>
      </c>
      <c r="P10" s="28">
        <v>0.17863934409194351</v>
      </c>
      <c r="Q10" s="28">
        <v>0.18464402114608003</v>
      </c>
      <c r="R10" s="31">
        <v>0.19061996301725193</v>
      </c>
      <c r="S10" s="31">
        <v>0.19595149737249865</v>
      </c>
      <c r="T10" s="31">
        <v>0.20082024085902134</v>
      </c>
      <c r="U10" s="33">
        <v>0.20666853774908786</v>
      </c>
    </row>
    <row r="11" spans="1:76" x14ac:dyDescent="0.25">
      <c r="A11" s="22" t="s">
        <v>162</v>
      </c>
      <c r="B11" s="23"/>
      <c r="C11" s="23"/>
      <c r="D11" s="30">
        <v>533910</v>
      </c>
      <c r="E11" s="174">
        <v>258887</v>
      </c>
      <c r="F11" s="28" t="e">
        <v>#REF!</v>
      </c>
      <c r="G11" s="28" t="e">
        <v>#REF!</v>
      </c>
      <c r="H11" s="28">
        <v>0.46188781640384713</v>
      </c>
      <c r="I11" s="28">
        <v>0.48488883894289297</v>
      </c>
      <c r="J11" s="31">
        <v>0.50636039501099062</v>
      </c>
      <c r="K11" s="31">
        <v>0.52592331720463037</v>
      </c>
      <c r="L11" s="31">
        <v>0.5435477268185549</v>
      </c>
      <c r="M11" s="33">
        <v>0.55699874434178709</v>
      </c>
      <c r="N11" s="28" t="e">
        <v>#REF!</v>
      </c>
      <c r="O11" s="28" t="e">
        <v>#REF!</v>
      </c>
      <c r="P11" s="28">
        <v>0.17946270990589089</v>
      </c>
      <c r="Q11" s="28">
        <v>0.18527467176115825</v>
      </c>
      <c r="R11" s="31">
        <v>0.18727882802966211</v>
      </c>
      <c r="S11" s="31">
        <v>0.18983508911618791</v>
      </c>
      <c r="T11" s="31">
        <v>0.18888175343358757</v>
      </c>
      <c r="U11" s="33">
        <v>0.19349344267377688</v>
      </c>
    </row>
    <row r="12" spans="1:76" x14ac:dyDescent="0.25">
      <c r="A12" s="22" t="s">
        <v>160</v>
      </c>
      <c r="B12" s="23"/>
      <c r="C12" s="23"/>
      <c r="D12" s="30">
        <v>394415</v>
      </c>
      <c r="E12" s="174">
        <v>171528</v>
      </c>
      <c r="F12" s="28" t="e">
        <v>#REF!</v>
      </c>
      <c r="G12" s="28" t="e">
        <v>#REF!</v>
      </c>
      <c r="H12" s="28">
        <v>0.40716334655597225</v>
      </c>
      <c r="I12" s="28">
        <v>0.43489218209246605</v>
      </c>
      <c r="J12" s="31">
        <v>0.45830585571785376</v>
      </c>
      <c r="K12" s="31">
        <v>0.4859498574201116</v>
      </c>
      <c r="L12" s="31">
        <v>0.51388178771131077</v>
      </c>
      <c r="M12" s="33">
        <v>0.5359921431785013</v>
      </c>
      <c r="N12" s="28" t="e">
        <v>#REF!</v>
      </c>
      <c r="O12" s="28" t="e">
        <v>#REF!</v>
      </c>
      <c r="P12" s="28">
        <v>0.19914161229488653</v>
      </c>
      <c r="Q12" s="28">
        <v>0.20509361966456652</v>
      </c>
      <c r="R12" s="31">
        <v>0.21542883254318962</v>
      </c>
      <c r="S12" s="31">
        <v>0.22630618799363486</v>
      </c>
      <c r="T12" s="31">
        <v>0.2360539635391728</v>
      </c>
      <c r="U12" s="33">
        <v>0.24543239951278928</v>
      </c>
    </row>
    <row r="13" spans="1:76" x14ac:dyDescent="0.25">
      <c r="A13" s="220" t="s">
        <v>8</v>
      </c>
      <c r="B13" s="221"/>
      <c r="C13" s="221"/>
      <c r="D13" s="229">
        <v>296971</v>
      </c>
      <c r="E13" s="231">
        <v>138400</v>
      </c>
      <c r="F13" s="223" t="e">
        <v>#REF!</v>
      </c>
      <c r="G13" s="223" t="e">
        <v>#REF!</v>
      </c>
      <c r="H13" s="223">
        <v>0.4387154053976649</v>
      </c>
      <c r="I13" s="223">
        <v>0.46603877146253336</v>
      </c>
      <c r="J13" s="270">
        <v>0.48642458580135634</v>
      </c>
      <c r="K13" s="270">
        <v>0.51151198753171745</v>
      </c>
      <c r="L13" s="270">
        <v>0.53426913810905152</v>
      </c>
      <c r="M13" s="271">
        <v>0.55833699208293797</v>
      </c>
      <c r="N13" s="223" t="e">
        <v>#REF!</v>
      </c>
      <c r="O13" s="223" t="e">
        <v>#REF!</v>
      </c>
      <c r="P13" s="223">
        <v>0.19762479832743032</v>
      </c>
      <c r="Q13" s="223">
        <v>0.20366635125988733</v>
      </c>
      <c r="R13" s="270">
        <v>0.21081637908833376</v>
      </c>
      <c r="S13" s="270">
        <v>0.21854900014231615</v>
      </c>
      <c r="T13" s="270">
        <v>0.22774332211866014</v>
      </c>
      <c r="U13" s="271">
        <v>0.23841120568782131</v>
      </c>
    </row>
    <row r="14" spans="1:76" x14ac:dyDescent="0.25">
      <c r="A14" s="22" t="s">
        <v>163</v>
      </c>
      <c r="B14" s="23"/>
      <c r="C14" s="23"/>
      <c r="D14" s="30">
        <v>616139</v>
      </c>
      <c r="E14" s="174">
        <v>284491</v>
      </c>
      <c r="F14" s="28" t="e">
        <v>#REF!</v>
      </c>
      <c r="G14" s="28" t="e">
        <v>#REF!</v>
      </c>
      <c r="H14" s="28">
        <v>0.44194643956012986</v>
      </c>
      <c r="I14" s="28">
        <v>0.46173184946903217</v>
      </c>
      <c r="J14" s="31">
        <v>0.48293694900049144</v>
      </c>
      <c r="K14" s="31">
        <v>0.50540918883678443</v>
      </c>
      <c r="L14" s="31">
        <v>0.52360417878717258</v>
      </c>
      <c r="M14" s="33">
        <v>0.54483621814031846</v>
      </c>
      <c r="N14" s="28" t="e">
        <v>#REF!</v>
      </c>
      <c r="O14" s="28" t="e">
        <v>#REF!</v>
      </c>
      <c r="P14" s="28">
        <v>0.19009211719223415</v>
      </c>
      <c r="Q14" s="28">
        <v>0.19428570501136919</v>
      </c>
      <c r="R14" s="31">
        <v>0.20100989778990036</v>
      </c>
      <c r="S14" s="31">
        <v>0.20836877132484585</v>
      </c>
      <c r="T14" s="31">
        <v>0.21310573887442347</v>
      </c>
      <c r="U14" s="33">
        <v>0.22096285527960438</v>
      </c>
    </row>
    <row r="15" spans="1:76" x14ac:dyDescent="0.25">
      <c r="A15" s="22" t="s">
        <v>164</v>
      </c>
      <c r="B15" s="23"/>
      <c r="C15" s="23"/>
      <c r="D15" s="30">
        <v>592005</v>
      </c>
      <c r="E15" s="174">
        <v>281859</v>
      </c>
      <c r="F15" s="28" t="e">
        <v>#REF!</v>
      </c>
      <c r="G15" s="28" t="e">
        <v>#REF!</v>
      </c>
      <c r="H15" s="28">
        <v>0.45118431685329585</v>
      </c>
      <c r="I15" s="28">
        <v>0.47610915448349256</v>
      </c>
      <c r="J15" s="31">
        <v>0.49608287192911454</v>
      </c>
      <c r="K15" s="31">
        <v>0.5147856121131773</v>
      </c>
      <c r="L15" s="31">
        <v>0.53542965486213767</v>
      </c>
      <c r="M15" s="33">
        <v>0.55222326299964086</v>
      </c>
      <c r="N15" s="28" t="e">
        <v>#REF!</v>
      </c>
      <c r="O15" s="28" t="e">
        <v>#REF!</v>
      </c>
      <c r="P15" s="28">
        <v>0.1923137468909715</v>
      </c>
      <c r="Q15" s="28">
        <v>0.20049492825229517</v>
      </c>
      <c r="R15" s="31">
        <v>0.20579001300255745</v>
      </c>
      <c r="S15" s="31">
        <v>0.20948086383142031</v>
      </c>
      <c r="T15" s="31">
        <v>0.21105683741457248</v>
      </c>
      <c r="U15" s="33">
        <v>0.21152988866088043</v>
      </c>
    </row>
    <row r="16" spans="1:76" x14ac:dyDescent="0.25">
      <c r="A16" s="22" t="s">
        <v>161</v>
      </c>
      <c r="B16" s="23"/>
      <c r="C16" s="23"/>
      <c r="D16" s="30">
        <v>781202</v>
      </c>
      <c r="E16" s="174">
        <v>361234</v>
      </c>
      <c r="F16" s="28" t="e">
        <v>#REF!</v>
      </c>
      <c r="G16" s="28" t="e">
        <v>#REF!</v>
      </c>
      <c r="H16" s="28">
        <v>0.44468050156053224</v>
      </c>
      <c r="I16" s="28">
        <v>0.46240793034324029</v>
      </c>
      <c r="J16" s="31">
        <v>0.48778034824760191</v>
      </c>
      <c r="K16" s="31">
        <v>0.50997136224762485</v>
      </c>
      <c r="L16" s="31">
        <v>0.53540153445714833</v>
      </c>
      <c r="M16" s="33">
        <v>0.55856492352363418</v>
      </c>
      <c r="N16" s="28" t="e">
        <v>#REF!</v>
      </c>
      <c r="O16" s="28" t="e">
        <v>#REF!</v>
      </c>
      <c r="P16" s="28">
        <v>0.19421051670955849</v>
      </c>
      <c r="Q16" s="28">
        <v>0.19679417103386831</v>
      </c>
      <c r="R16" s="31">
        <v>0.20276061456694877</v>
      </c>
      <c r="S16" s="31">
        <v>0.20549116271401868</v>
      </c>
      <c r="T16" s="31">
        <v>0.21064444474727789</v>
      </c>
      <c r="U16" s="33">
        <v>0.21793236056448853</v>
      </c>
    </row>
    <row r="17" spans="1:21" x14ac:dyDescent="0.25">
      <c r="A17" s="22" t="s">
        <v>9</v>
      </c>
      <c r="B17" s="23"/>
      <c r="C17" s="23"/>
      <c r="D17" s="30">
        <v>584925</v>
      </c>
      <c r="E17" s="174">
        <v>256109</v>
      </c>
      <c r="F17" s="28" t="e">
        <v>#REF!</v>
      </c>
      <c r="G17" s="28" t="e">
        <v>#REF!</v>
      </c>
      <c r="H17" s="28">
        <v>0.40801270754776192</v>
      </c>
      <c r="I17" s="28">
        <v>0.43784929691840835</v>
      </c>
      <c r="J17" s="31">
        <v>0.46133081031459772</v>
      </c>
      <c r="K17" s="31">
        <v>0.47741332233567507</v>
      </c>
      <c r="L17" s="31">
        <v>0.4963819266466849</v>
      </c>
      <c r="M17" s="33">
        <v>0.50996457562173492</v>
      </c>
      <c r="N17" s="28" t="e">
        <v>#REF!</v>
      </c>
      <c r="O17" s="28" t="e">
        <v>#REF!</v>
      </c>
      <c r="P17" s="28">
        <v>0.1676411373062123</v>
      </c>
      <c r="Q17" s="28">
        <v>0.17484463820147883</v>
      </c>
      <c r="R17" s="31">
        <v>0.1823484825836087</v>
      </c>
      <c r="S17" s="31">
        <v>0.18577035751870075</v>
      </c>
      <c r="T17" s="31">
        <v>0.18992260689515369</v>
      </c>
      <c r="U17" s="33">
        <v>0.19522467084622491</v>
      </c>
    </row>
    <row r="18" spans="1:21" ht="15.75" thickBot="1" x14ac:dyDescent="0.3">
      <c r="A18" s="214" t="s">
        <v>10</v>
      </c>
      <c r="B18" s="215"/>
      <c r="C18" s="215"/>
      <c r="D18" s="226">
        <v>24391</v>
      </c>
      <c r="E18" s="228">
        <v>10837</v>
      </c>
      <c r="F18" s="217" t="e">
        <v>#REF!</v>
      </c>
      <c r="G18" s="217" t="e">
        <v>#REF!</v>
      </c>
      <c r="H18" s="217">
        <v>0.46974913920314804</v>
      </c>
      <c r="I18" s="217">
        <v>0.4443032265999754</v>
      </c>
      <c r="J18" s="268">
        <v>0.45163324504981711</v>
      </c>
      <c r="K18" s="268">
        <v>0.4558673365192174</v>
      </c>
      <c r="L18" s="268">
        <v>0.47188063616986392</v>
      </c>
      <c r="M18" s="269">
        <v>0.50902035255748668</v>
      </c>
      <c r="N18" s="217" t="e">
        <v>#REF!</v>
      </c>
      <c r="O18" s="217" t="e">
        <v>#REF!</v>
      </c>
      <c r="P18" s="217">
        <v>0.18462042957861943</v>
      </c>
      <c r="Q18" s="217">
        <v>0.17588454757902505</v>
      </c>
      <c r="R18" s="268">
        <v>0.17017698743010889</v>
      </c>
      <c r="S18" s="268">
        <v>0.17420250786259853</v>
      </c>
      <c r="T18" s="268">
        <v>0.17900475487784884</v>
      </c>
      <c r="U18" s="269">
        <v>0.1986954547331049</v>
      </c>
    </row>
    <row r="19" spans="1:21" ht="16.5" thickBot="1" x14ac:dyDescent="0.3">
      <c r="A19" s="594" t="s">
        <v>11</v>
      </c>
      <c r="B19" s="594"/>
      <c r="C19" s="594"/>
      <c r="D19" s="60"/>
      <c r="E19" s="60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</row>
    <row r="20" spans="1:21" ht="15.75" thickBot="1" x14ac:dyDescent="0.3">
      <c r="A20" s="232" t="s">
        <v>165</v>
      </c>
      <c r="B20" s="43"/>
      <c r="C20" s="43"/>
      <c r="D20" s="266">
        <v>6214528</v>
      </c>
      <c r="E20" s="175">
        <v>2848239</v>
      </c>
      <c r="F20" s="100" t="e">
        <v>#REF!</v>
      </c>
      <c r="G20" s="100" t="e">
        <v>#REF!</v>
      </c>
      <c r="H20" s="100">
        <v>0.43461442376240966</v>
      </c>
      <c r="I20" s="100">
        <v>0.45831944115466211</v>
      </c>
      <c r="J20" s="117">
        <v>0.48042890357528478</v>
      </c>
      <c r="K20" s="117">
        <v>0.50046131815096151</v>
      </c>
      <c r="L20" s="117">
        <v>0.52096277167450578</v>
      </c>
      <c r="M20" s="119">
        <v>0.53963762804311355</v>
      </c>
      <c r="N20" s="100" t="e">
        <v>#REF!</v>
      </c>
      <c r="O20" s="100" t="e">
        <v>#REF!</v>
      </c>
      <c r="P20" s="100">
        <v>0.18458969937488312</v>
      </c>
      <c r="Q20" s="100">
        <v>0.19049523954192499</v>
      </c>
      <c r="R20" s="117">
        <v>0.19648750455907751</v>
      </c>
      <c r="S20" s="117">
        <v>0.20120887488252326</v>
      </c>
      <c r="T20" s="117">
        <v>0.20584849674070427</v>
      </c>
      <c r="U20" s="119">
        <v>0.21190786143665602</v>
      </c>
    </row>
    <row r="21" spans="1:21" x14ac:dyDescent="0.25">
      <c r="A21" s="622" t="s">
        <v>57</v>
      </c>
      <c r="B21" s="623"/>
      <c r="C21" s="623"/>
      <c r="D21" s="267">
        <v>2702613</v>
      </c>
      <c r="E21" s="176">
        <v>1508397</v>
      </c>
      <c r="F21" s="97" t="e">
        <v>#REF!</v>
      </c>
      <c r="G21" s="97" t="e">
        <v>#REF!</v>
      </c>
      <c r="H21" s="97">
        <v>0.53363678024383288</v>
      </c>
      <c r="I21" s="97">
        <v>0.55812541418249673</v>
      </c>
      <c r="J21" s="114">
        <v>0.57933672149485982</v>
      </c>
      <c r="K21" s="114">
        <v>0.59874943013874904</v>
      </c>
      <c r="L21" s="114">
        <v>0.61673332561802563</v>
      </c>
      <c r="M21" s="115">
        <v>0.63531910603421304</v>
      </c>
      <c r="N21" s="97" t="e">
        <v>#REF!</v>
      </c>
      <c r="O21" s="97" t="e">
        <v>#REF!</v>
      </c>
      <c r="P21" s="97">
        <v>0.19618045726408534</v>
      </c>
      <c r="Q21" s="97">
        <v>0.20001827860666696</v>
      </c>
      <c r="R21" s="114">
        <v>0.20394720691943302</v>
      </c>
      <c r="S21" s="114">
        <v>0.20896740182762027</v>
      </c>
      <c r="T21" s="114">
        <v>0.21291189445458986</v>
      </c>
      <c r="U21" s="115">
        <v>0.2171050052130134</v>
      </c>
    </row>
    <row r="22" spans="1:21" ht="15.75" thickBot="1" x14ac:dyDescent="0.3">
      <c r="A22" s="601" t="s">
        <v>58</v>
      </c>
      <c r="B22" s="602"/>
      <c r="C22" s="602"/>
      <c r="D22" s="265">
        <v>3511915</v>
      </c>
      <c r="E22" s="177">
        <v>1339842</v>
      </c>
      <c r="F22" s="99" t="e">
        <v>#REF!</v>
      </c>
      <c r="G22" s="99" t="e">
        <v>#REF!</v>
      </c>
      <c r="H22" s="99">
        <v>0.35719749989143035</v>
      </c>
      <c r="I22" s="99">
        <v>0.38151321999535864</v>
      </c>
      <c r="J22" s="118">
        <v>0.40445488660731693</v>
      </c>
      <c r="K22" s="118">
        <v>0.42607881672484016</v>
      </c>
      <c r="L22" s="118">
        <v>0.44917991331604357</v>
      </c>
      <c r="M22" s="116">
        <v>0.46945572290323379</v>
      </c>
      <c r="N22" s="99" t="e">
        <v>#REF!</v>
      </c>
      <c r="O22" s="99" t="e">
        <v>#REF!</v>
      </c>
      <c r="P22" s="99">
        <v>0.1755278990602879</v>
      </c>
      <c r="Q22" s="99">
        <v>0.18316673381901327</v>
      </c>
      <c r="R22" s="118">
        <v>0.1907574867948349</v>
      </c>
      <c r="S22" s="118">
        <v>0.19533737496369294</v>
      </c>
      <c r="T22" s="118">
        <v>0.20055427156660374</v>
      </c>
      <c r="U22" s="116">
        <v>0.20809578140644827</v>
      </c>
    </row>
    <row r="23" spans="1:21" x14ac:dyDescent="0.25">
      <c r="A23" s="52"/>
      <c r="B23" s="52"/>
      <c r="C23" s="52"/>
      <c r="D23" s="62"/>
      <c r="E23" s="62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</row>
    <row r="24" spans="1:21" ht="16.5" thickBot="1" x14ac:dyDescent="0.3">
      <c r="A24" s="594" t="s">
        <v>8</v>
      </c>
      <c r="B24" s="594"/>
      <c r="C24" s="594"/>
      <c r="D24" s="65"/>
      <c r="E24" s="65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</row>
    <row r="25" spans="1:21" ht="15.75" thickBot="1" x14ac:dyDescent="0.3">
      <c r="A25" s="42" t="s">
        <v>8</v>
      </c>
      <c r="B25" s="43"/>
      <c r="C25" s="43"/>
      <c r="D25" s="73">
        <v>296971</v>
      </c>
      <c r="E25" s="184">
        <v>138400</v>
      </c>
      <c r="F25" s="338" t="e">
        <v>#REF!</v>
      </c>
      <c r="G25" s="338" t="e">
        <v>#REF!</v>
      </c>
      <c r="H25" s="338">
        <v>0.4387154053976649</v>
      </c>
      <c r="I25" s="338">
        <v>0.46603877146253336</v>
      </c>
      <c r="J25" s="515">
        <v>0.48642458580135634</v>
      </c>
      <c r="K25" s="515">
        <v>0.51151198753171745</v>
      </c>
      <c r="L25" s="515">
        <v>0.53426913810905152</v>
      </c>
      <c r="M25" s="516">
        <v>0.55833699208293797</v>
      </c>
      <c r="N25" s="338" t="e">
        <v>#REF!</v>
      </c>
      <c r="O25" s="338" t="e">
        <v>#REF!</v>
      </c>
      <c r="P25" s="338">
        <v>0.19762479832743032</v>
      </c>
      <c r="Q25" s="338">
        <v>0.20366635125988733</v>
      </c>
      <c r="R25" s="515">
        <v>0.21081637908833376</v>
      </c>
      <c r="S25" s="515">
        <v>0.21854900014231615</v>
      </c>
      <c r="T25" s="515">
        <v>0.22774332211866014</v>
      </c>
      <c r="U25" s="516">
        <v>0.23841120568782131</v>
      </c>
    </row>
    <row r="26" spans="1:21" x14ac:dyDescent="0.25">
      <c r="A26" s="332" t="s">
        <v>59</v>
      </c>
      <c r="B26" s="333"/>
      <c r="C26" s="334"/>
      <c r="D26" s="335">
        <v>132005</v>
      </c>
      <c r="E26" s="336">
        <v>74031</v>
      </c>
      <c r="F26" s="337" t="e">
        <v>#REF!</v>
      </c>
      <c r="G26" s="337" t="e">
        <v>#REF!</v>
      </c>
      <c r="H26" s="337">
        <v>0.53715220949263498</v>
      </c>
      <c r="I26" s="337">
        <v>0.56081966592174537</v>
      </c>
      <c r="J26" s="517">
        <v>0.58448270494100063</v>
      </c>
      <c r="K26" s="517">
        <v>0.60593296781733608</v>
      </c>
      <c r="L26" s="517">
        <v>0.62254506959915312</v>
      </c>
      <c r="M26" s="518">
        <v>0.64023929976712435</v>
      </c>
      <c r="N26" s="337" t="e">
        <v>#REF!</v>
      </c>
      <c r="O26" s="337" t="e">
        <v>#REF!</v>
      </c>
      <c r="P26" s="337">
        <v>0.20794326241134753</v>
      </c>
      <c r="Q26" s="337">
        <v>0.21027233816900875</v>
      </c>
      <c r="R26" s="517">
        <v>0.2171767489647872</v>
      </c>
      <c r="S26" s="517">
        <v>0.21988218776227342</v>
      </c>
      <c r="T26" s="517">
        <v>0.22511889526156958</v>
      </c>
      <c r="U26" s="518">
        <v>0.23139002649963863</v>
      </c>
    </row>
    <row r="27" spans="1:21" ht="15.75" thickBot="1" x14ac:dyDescent="0.3">
      <c r="A27" s="79" t="s">
        <v>60</v>
      </c>
      <c r="B27" s="80"/>
      <c r="C27" s="50"/>
      <c r="D27" s="103">
        <v>164966</v>
      </c>
      <c r="E27" s="181">
        <v>64369</v>
      </c>
      <c r="F27" s="107" t="e">
        <v>#REF!</v>
      </c>
      <c r="G27" s="107" t="e">
        <v>#REF!</v>
      </c>
      <c r="H27" s="107">
        <v>0.36216142828049691</v>
      </c>
      <c r="I27" s="107">
        <v>0.39019555544778922</v>
      </c>
      <c r="J27" s="496">
        <v>0.40901633804201559</v>
      </c>
      <c r="K27" s="496">
        <v>0.43655666251556663</v>
      </c>
      <c r="L27" s="496">
        <v>0.46362003995852408</v>
      </c>
      <c r="M27" s="497">
        <v>0.49374279598221638</v>
      </c>
      <c r="N27" s="107" t="e">
        <v>#REF!</v>
      </c>
      <c r="O27" s="107" t="e">
        <v>#REF!</v>
      </c>
      <c r="P27" s="107">
        <v>0.18960016292172968</v>
      </c>
      <c r="Q27" s="107">
        <v>0.19838027229853425</v>
      </c>
      <c r="R27" s="496">
        <v>0.20579542731445355</v>
      </c>
      <c r="S27" s="496">
        <v>0.21749066002490661</v>
      </c>
      <c r="T27" s="496">
        <v>0.22984370653245997</v>
      </c>
      <c r="U27" s="497">
        <v>0.24394862506174872</v>
      </c>
    </row>
    <row r="28" spans="1:21" ht="15.75" thickBot="1" x14ac:dyDescent="0.3">
      <c r="A28" s="53"/>
      <c r="B28" s="53"/>
      <c r="C28" s="53"/>
      <c r="D28" s="69"/>
      <c r="E28" s="69"/>
      <c r="F28" s="70"/>
      <c r="G28" s="70"/>
      <c r="H28" s="70"/>
      <c r="I28" s="70"/>
      <c r="J28" s="88"/>
      <c r="K28" s="88"/>
      <c r="L28" s="88"/>
      <c r="M28" s="88"/>
      <c r="N28" s="70"/>
      <c r="O28" s="70"/>
      <c r="P28" s="70"/>
      <c r="Q28" s="70"/>
      <c r="R28" s="88"/>
      <c r="S28" s="88"/>
      <c r="T28" s="88"/>
      <c r="U28" s="88"/>
    </row>
    <row r="29" spans="1:21" x14ac:dyDescent="0.25">
      <c r="A29" s="595" t="s">
        <v>15</v>
      </c>
      <c r="B29" s="596"/>
      <c r="C29" s="596"/>
      <c r="D29" s="101">
        <v>42461</v>
      </c>
      <c r="E29" s="179">
        <v>27627</v>
      </c>
      <c r="F29" s="105" t="e">
        <v>#REF!</v>
      </c>
      <c r="G29" s="105" t="e">
        <v>#REF!</v>
      </c>
      <c r="H29" s="105">
        <v>0.62410720359159244</v>
      </c>
      <c r="I29" s="105">
        <v>0.65064412048703513</v>
      </c>
      <c r="J29" s="500">
        <v>0.67304187222046707</v>
      </c>
      <c r="K29" s="500">
        <v>0.680722152721564</v>
      </c>
      <c r="L29" s="500">
        <v>0.68051397205588826</v>
      </c>
      <c r="M29" s="501">
        <v>0.70513251454427928</v>
      </c>
      <c r="N29" s="105" t="e">
        <v>#REF!</v>
      </c>
      <c r="O29" s="105" t="e">
        <v>#REF!</v>
      </c>
      <c r="P29" s="105">
        <v>0.18964696279164683</v>
      </c>
      <c r="Q29" s="105">
        <v>0.19688655472080263</v>
      </c>
      <c r="R29" s="500">
        <v>0.19908138715400131</v>
      </c>
      <c r="S29" s="500">
        <v>0.19817499448083009</v>
      </c>
      <c r="T29" s="500">
        <v>0.19361277445109781</v>
      </c>
      <c r="U29" s="501">
        <v>0.20408532643826763</v>
      </c>
    </row>
    <row r="30" spans="1:21" x14ac:dyDescent="0.25">
      <c r="A30" s="597" t="s">
        <v>223</v>
      </c>
      <c r="B30" s="598"/>
      <c r="C30" s="598"/>
      <c r="D30" s="102">
        <v>70371</v>
      </c>
      <c r="E30" s="180">
        <v>37504</v>
      </c>
      <c r="F30" s="106" t="e">
        <v>#REF!</v>
      </c>
      <c r="G30" s="106" t="e">
        <v>#REF!</v>
      </c>
      <c r="H30" s="106">
        <v>0.50954583683767873</v>
      </c>
      <c r="I30" s="106">
        <v>0.53294681047590631</v>
      </c>
      <c r="J30" s="493">
        <v>0.55821175790842126</v>
      </c>
      <c r="K30" s="493">
        <v>0.58500597197541293</v>
      </c>
      <c r="L30" s="493">
        <v>0.60774872879449215</v>
      </c>
      <c r="M30" s="494">
        <v>0.62448074088411776</v>
      </c>
      <c r="N30" s="106" t="e">
        <v>#REF!</v>
      </c>
      <c r="O30" s="106" t="e">
        <v>#REF!</v>
      </c>
      <c r="P30" s="106">
        <v>0.21631623212783851</v>
      </c>
      <c r="Q30" s="106">
        <v>0.21385229711102585</v>
      </c>
      <c r="R30" s="493">
        <v>0.22322692474360825</v>
      </c>
      <c r="S30" s="493">
        <v>0.22933842165059573</v>
      </c>
      <c r="T30" s="493">
        <v>0.23784667536636217</v>
      </c>
      <c r="U30" s="494">
        <v>0.24044488781025267</v>
      </c>
    </row>
    <row r="31" spans="1:21" x14ac:dyDescent="0.25">
      <c r="A31" s="597" t="s">
        <v>61</v>
      </c>
      <c r="B31" s="598"/>
      <c r="C31" s="598"/>
      <c r="D31" s="102">
        <v>1</v>
      </c>
      <c r="E31" s="180">
        <v>1</v>
      </c>
      <c r="F31" s="106" t="e">
        <v>#REF!</v>
      </c>
      <c r="G31" s="106" t="e">
        <v>#REF!</v>
      </c>
      <c r="H31" s="106">
        <v>0</v>
      </c>
      <c r="I31" s="106">
        <v>1</v>
      </c>
      <c r="J31" s="493">
        <v>0</v>
      </c>
      <c r="K31" s="493">
        <v>0</v>
      </c>
      <c r="L31" s="493">
        <v>0</v>
      </c>
      <c r="M31" s="494">
        <v>1</v>
      </c>
      <c r="N31" s="106" t="e">
        <v>#REF!</v>
      </c>
      <c r="O31" s="106" t="e">
        <v>#REF!</v>
      </c>
      <c r="P31" s="106">
        <v>0</v>
      </c>
      <c r="Q31" s="106">
        <v>0</v>
      </c>
      <c r="R31" s="493">
        <v>0</v>
      </c>
      <c r="S31" s="493">
        <v>0</v>
      </c>
      <c r="T31" s="493">
        <v>0</v>
      </c>
      <c r="U31" s="494">
        <v>1</v>
      </c>
    </row>
    <row r="32" spans="1:21" x14ac:dyDescent="0.25">
      <c r="A32" s="597" t="s">
        <v>16</v>
      </c>
      <c r="B32" s="598"/>
      <c r="C32" s="598"/>
      <c r="D32" s="102">
        <v>1919</v>
      </c>
      <c r="E32" s="180">
        <v>653</v>
      </c>
      <c r="F32" s="106" t="e">
        <v>#REF!</v>
      </c>
      <c r="G32" s="106" t="e">
        <v>#REF!</v>
      </c>
      <c r="H32" s="106">
        <v>0.33601286173633438</v>
      </c>
      <c r="I32" s="106">
        <v>0.34028139656070872</v>
      </c>
      <c r="J32" s="493">
        <v>0.3783783783783784</v>
      </c>
      <c r="K32" s="493">
        <v>0.4053751399776036</v>
      </c>
      <c r="L32" s="493">
        <v>0.46125232486050838</v>
      </c>
      <c r="M32" s="494">
        <v>0.50194300518134716</v>
      </c>
      <c r="N32" s="106" t="e">
        <v>#REF!</v>
      </c>
      <c r="O32" s="106" t="e">
        <v>#REF!</v>
      </c>
      <c r="P32" s="106">
        <v>0.21382636655948553</v>
      </c>
      <c r="Q32" s="106">
        <v>0.20531526836894215</v>
      </c>
      <c r="R32" s="493">
        <v>0.21445358401880141</v>
      </c>
      <c r="S32" s="493">
        <v>0.18868980963045912</v>
      </c>
      <c r="T32" s="493">
        <v>0.1959082455052697</v>
      </c>
      <c r="U32" s="494">
        <v>0.22344559585492227</v>
      </c>
    </row>
    <row r="33" spans="1:21" x14ac:dyDescent="0.25">
      <c r="A33" s="234" t="s">
        <v>13</v>
      </c>
      <c r="B33" s="235"/>
      <c r="C33" s="235"/>
      <c r="D33" s="102">
        <v>17253</v>
      </c>
      <c r="E33" s="180">
        <v>8246</v>
      </c>
      <c r="F33" s="106" t="e">
        <v>#REF!</v>
      </c>
      <c r="G33" s="106" t="e">
        <v>#REF!</v>
      </c>
      <c r="H33" s="106">
        <v>0.46325498363582268</v>
      </c>
      <c r="I33" s="106">
        <v>0.47794586448733556</v>
      </c>
      <c r="J33" s="493">
        <v>0.49454101860323268</v>
      </c>
      <c r="K33" s="493">
        <v>0.52892409727339718</v>
      </c>
      <c r="L33" s="493">
        <v>0.56344676180021958</v>
      </c>
      <c r="M33" s="494">
        <v>0.56802939289671661</v>
      </c>
      <c r="N33" s="106" t="e">
        <v>#REF!</v>
      </c>
      <c r="O33" s="106" t="e">
        <v>#REF!</v>
      </c>
      <c r="P33" s="106">
        <v>0.21779232371318061</v>
      </c>
      <c r="Q33" s="106">
        <v>0.22917753434185359</v>
      </c>
      <c r="R33" s="493">
        <v>0.2373284537968893</v>
      </c>
      <c r="S33" s="493">
        <v>0.23777941537705724</v>
      </c>
      <c r="T33" s="493">
        <v>0.25043907793633369</v>
      </c>
      <c r="U33" s="494">
        <v>0.25817927334227564</v>
      </c>
    </row>
    <row r="34" spans="1:21" ht="15.75" thickBot="1" x14ac:dyDescent="0.3">
      <c r="A34" s="599" t="s">
        <v>62</v>
      </c>
      <c r="B34" s="600"/>
      <c r="C34" s="600"/>
      <c r="D34" s="103">
        <v>164966</v>
      </c>
      <c r="E34" s="181">
        <v>64369</v>
      </c>
      <c r="F34" s="107" t="e">
        <v>#REF!</v>
      </c>
      <c r="G34" s="107" t="e">
        <v>#REF!</v>
      </c>
      <c r="H34" s="107">
        <v>0.36216142828049691</v>
      </c>
      <c r="I34" s="107">
        <v>0.39019555544778922</v>
      </c>
      <c r="J34" s="496">
        <v>0.40901633804201559</v>
      </c>
      <c r="K34" s="496">
        <v>0.43655666251556663</v>
      </c>
      <c r="L34" s="496">
        <v>0.46362003995852408</v>
      </c>
      <c r="M34" s="497">
        <v>0.49374279598221638</v>
      </c>
      <c r="N34" s="107" t="e">
        <v>#REF!</v>
      </c>
      <c r="O34" s="107" t="e">
        <v>#REF!</v>
      </c>
      <c r="P34" s="107">
        <v>0.18960016292172968</v>
      </c>
      <c r="Q34" s="107">
        <v>0.19838027229853425</v>
      </c>
      <c r="R34" s="496">
        <v>0.20579542731445355</v>
      </c>
      <c r="S34" s="496">
        <v>0.21749066002490661</v>
      </c>
      <c r="T34" s="496">
        <v>0.22984370653245997</v>
      </c>
      <c r="U34" s="497">
        <v>0.24394862506174872</v>
      </c>
    </row>
    <row r="35" spans="1:21" ht="11.25" customHeight="1" x14ac:dyDescent="0.25">
      <c r="A35" s="51"/>
      <c r="B35" s="51"/>
      <c r="C35" s="51"/>
      <c r="D35" s="71"/>
      <c r="E35" s="71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</row>
    <row r="36" spans="1:21" ht="15" customHeight="1" thickBot="1" x14ac:dyDescent="0.3">
      <c r="A36" s="594" t="s">
        <v>63</v>
      </c>
      <c r="B36" s="594"/>
      <c r="C36" s="594"/>
      <c r="D36" s="65"/>
      <c r="E36" s="65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</row>
    <row r="37" spans="1:21" x14ac:dyDescent="0.25">
      <c r="A37" s="46" t="s">
        <v>17</v>
      </c>
      <c r="B37" s="47" t="s">
        <v>64</v>
      </c>
      <c r="C37" s="48" t="s">
        <v>65</v>
      </c>
      <c r="D37" s="101">
        <v>17592</v>
      </c>
      <c r="E37" s="179">
        <v>11998</v>
      </c>
      <c r="F37" s="108" t="e">
        <v>#REF!</v>
      </c>
      <c r="G37" s="108" t="e">
        <v>#REF!</v>
      </c>
      <c r="H37" s="108">
        <v>0.62835844075166947</v>
      </c>
      <c r="I37" s="108">
        <v>0.68201455206912232</v>
      </c>
      <c r="J37" s="500">
        <v>0.70922070196311715</v>
      </c>
      <c r="K37" s="500">
        <v>0.7158839365839067</v>
      </c>
      <c r="L37" s="500">
        <v>0.71092116590825238</v>
      </c>
      <c r="M37" s="501">
        <v>0.74761453396524491</v>
      </c>
      <c r="N37" s="108" t="e">
        <v>#REF!</v>
      </c>
      <c r="O37" s="108" t="e">
        <v>#REF!</v>
      </c>
      <c r="P37" s="108">
        <v>0.21571672619972046</v>
      </c>
      <c r="Q37" s="108">
        <v>0.2329467939972715</v>
      </c>
      <c r="R37" s="500">
        <v>0.24217727543129089</v>
      </c>
      <c r="S37" s="500">
        <v>0.24205803170804666</v>
      </c>
      <c r="T37" s="500">
        <v>0.23785512237117207</v>
      </c>
      <c r="U37" s="501">
        <v>0.25864139020537125</v>
      </c>
    </row>
    <row r="38" spans="1:21" x14ac:dyDescent="0.25">
      <c r="A38" s="36" t="s">
        <v>18</v>
      </c>
      <c r="B38" s="37" t="s">
        <v>66</v>
      </c>
      <c r="C38" s="38" t="s">
        <v>65</v>
      </c>
      <c r="D38" s="102">
        <v>1643</v>
      </c>
      <c r="E38" s="180">
        <v>868</v>
      </c>
      <c r="F38" s="109" t="e">
        <v>#REF!</v>
      </c>
      <c r="G38" s="109" t="e">
        <v>#REF!</v>
      </c>
      <c r="H38" s="109">
        <v>0.53885135135135132</v>
      </c>
      <c r="I38" s="109">
        <v>0.52830188679245282</v>
      </c>
      <c r="J38" s="493">
        <v>0.54481260184682234</v>
      </c>
      <c r="K38" s="493">
        <v>0.5452550740537575</v>
      </c>
      <c r="L38" s="493">
        <v>0.54186925985953538</v>
      </c>
      <c r="M38" s="494">
        <v>0.57269874476987448</v>
      </c>
      <c r="N38" s="109" t="e">
        <v>#REF!</v>
      </c>
      <c r="O38" s="109" t="e">
        <v>#REF!</v>
      </c>
      <c r="P38" s="109">
        <v>0.17398648648648649</v>
      </c>
      <c r="Q38" s="109">
        <v>0.21789409616555083</v>
      </c>
      <c r="R38" s="493">
        <v>0.22596414991852254</v>
      </c>
      <c r="S38" s="493">
        <v>0.22106417992320351</v>
      </c>
      <c r="T38" s="493">
        <v>0.22798487304159915</v>
      </c>
      <c r="U38" s="494">
        <v>0.24006276150627615</v>
      </c>
    </row>
    <row r="39" spans="1:21" x14ac:dyDescent="0.25">
      <c r="A39" s="36" t="s">
        <v>19</v>
      </c>
      <c r="B39" s="37" t="s">
        <v>67</v>
      </c>
      <c r="C39" s="38" t="s">
        <v>14</v>
      </c>
      <c r="D39" s="102">
        <v>10770</v>
      </c>
      <c r="E39" s="180">
        <v>3571</v>
      </c>
      <c r="F39" s="109" t="e">
        <v>#REF!</v>
      </c>
      <c r="G39" s="109" t="e">
        <v>#REF!</v>
      </c>
      <c r="H39" s="109">
        <v>0.3198678861788618</v>
      </c>
      <c r="I39" s="109">
        <v>0.33156917363045496</v>
      </c>
      <c r="J39" s="493">
        <v>0.34501299399587776</v>
      </c>
      <c r="K39" s="493">
        <v>0.3598085276128003</v>
      </c>
      <c r="L39" s="493">
        <v>0.37768432355046527</v>
      </c>
      <c r="M39" s="494">
        <v>0.38843721770551037</v>
      </c>
      <c r="N39" s="109" t="e">
        <v>#REF!</v>
      </c>
      <c r="O39" s="109" t="e">
        <v>#REF!</v>
      </c>
      <c r="P39" s="109">
        <v>0.18013211382113822</v>
      </c>
      <c r="Q39" s="109">
        <v>0.1778087279480037</v>
      </c>
      <c r="R39" s="493">
        <v>0.18451474146428892</v>
      </c>
      <c r="S39" s="493">
        <v>0.19723428774044854</v>
      </c>
      <c r="T39" s="493">
        <v>0.20973514674302077</v>
      </c>
      <c r="U39" s="494">
        <v>0.21969286359530263</v>
      </c>
    </row>
    <row r="40" spans="1:21" x14ac:dyDescent="0.25">
      <c r="A40" s="36" t="s">
        <v>20</v>
      </c>
      <c r="B40" s="39" t="s">
        <v>68</v>
      </c>
      <c r="C40" s="40" t="s">
        <v>65</v>
      </c>
      <c r="D40" s="102">
        <v>2296</v>
      </c>
      <c r="E40" s="180">
        <v>994</v>
      </c>
      <c r="F40" s="109" t="e">
        <v>#REF!</v>
      </c>
      <c r="G40" s="109" t="e">
        <v>#REF!</v>
      </c>
      <c r="H40" s="109">
        <v>0.36480686695278969</v>
      </c>
      <c r="I40" s="109">
        <v>0.43292682926829268</v>
      </c>
      <c r="J40" s="493">
        <v>0.47725426482534522</v>
      </c>
      <c r="K40" s="493">
        <v>0.55897435897435899</v>
      </c>
      <c r="L40" s="493">
        <v>0.59619279060348318</v>
      </c>
      <c r="M40" s="494">
        <v>0.66101694915254239</v>
      </c>
      <c r="N40" s="109" t="e">
        <v>#REF!</v>
      </c>
      <c r="O40" s="109" t="e">
        <v>#REF!</v>
      </c>
      <c r="P40" s="109">
        <v>0.18741058655221746</v>
      </c>
      <c r="Q40" s="109">
        <v>0.16942508710801393</v>
      </c>
      <c r="R40" s="493">
        <v>0.21770917952883834</v>
      </c>
      <c r="S40" s="493">
        <v>0.22603550295857988</v>
      </c>
      <c r="T40" s="493">
        <v>0.2446334548400162</v>
      </c>
      <c r="U40" s="494">
        <v>0.24180790960451978</v>
      </c>
    </row>
    <row r="41" spans="1:21" x14ac:dyDescent="0.25">
      <c r="A41" s="36" t="s">
        <v>21</v>
      </c>
      <c r="B41" s="37" t="s">
        <v>69</v>
      </c>
      <c r="C41" s="38" t="s">
        <v>14</v>
      </c>
      <c r="D41" s="102">
        <v>4089</v>
      </c>
      <c r="E41" s="180">
        <v>2037</v>
      </c>
      <c r="F41" s="109" t="e">
        <v>#REF!</v>
      </c>
      <c r="G41" s="109" t="e">
        <v>#REF!</v>
      </c>
      <c r="H41" s="109">
        <v>0.45314685314685316</v>
      </c>
      <c r="I41" s="109">
        <v>0.49816581071166544</v>
      </c>
      <c r="J41" s="493">
        <v>0.50706669972725016</v>
      </c>
      <c r="K41" s="493">
        <v>0.5359260137538534</v>
      </c>
      <c r="L41" s="493">
        <v>0.52990851513018999</v>
      </c>
      <c r="M41" s="494">
        <v>0.56236162361623621</v>
      </c>
      <c r="N41" s="109" t="e">
        <v>#REF!</v>
      </c>
      <c r="O41" s="109" t="e">
        <v>#REF!</v>
      </c>
      <c r="P41" s="109">
        <v>0.22237762237762237</v>
      </c>
      <c r="Q41" s="109">
        <v>0.23550990462215701</v>
      </c>
      <c r="R41" s="493">
        <v>0.22415075626084802</v>
      </c>
      <c r="S41" s="493">
        <v>0.26037467393881908</v>
      </c>
      <c r="T41" s="493">
        <v>0.24982406755805769</v>
      </c>
      <c r="U41" s="494">
        <v>0.26445264452644529</v>
      </c>
    </row>
    <row r="42" spans="1:21" x14ac:dyDescent="0.25">
      <c r="A42" s="36" t="s">
        <v>22</v>
      </c>
      <c r="B42" s="37" t="s">
        <v>70</v>
      </c>
      <c r="C42" s="38" t="s">
        <v>14</v>
      </c>
      <c r="D42" s="102">
        <v>11697</v>
      </c>
      <c r="E42" s="180">
        <v>5432</v>
      </c>
      <c r="F42" s="109" t="e">
        <v>#REF!</v>
      </c>
      <c r="G42" s="109" t="e">
        <v>#REF!</v>
      </c>
      <c r="H42" s="109">
        <v>0.44779466733117368</v>
      </c>
      <c r="I42" s="109">
        <v>0.46439257929383604</v>
      </c>
      <c r="J42" s="493">
        <v>0.48865096359743043</v>
      </c>
      <c r="K42" s="493">
        <v>0.49297562626946512</v>
      </c>
      <c r="L42" s="493">
        <v>0.51763071043946496</v>
      </c>
      <c r="M42" s="494">
        <v>0.56142212788538071</v>
      </c>
      <c r="N42" s="109" t="e">
        <v>#REF!</v>
      </c>
      <c r="O42" s="109" t="e">
        <v>#REF!</v>
      </c>
      <c r="P42" s="109">
        <v>0.23623224520308997</v>
      </c>
      <c r="Q42" s="109">
        <v>0.25510814738821919</v>
      </c>
      <c r="R42" s="493">
        <v>0.26792291220556747</v>
      </c>
      <c r="S42" s="493">
        <v>0.26489505754908599</v>
      </c>
      <c r="T42" s="493">
        <v>0.26941115164147994</v>
      </c>
      <c r="U42" s="494">
        <v>0.31157689926594145</v>
      </c>
    </row>
    <row r="43" spans="1:21" x14ac:dyDescent="0.25">
      <c r="A43" s="36" t="s">
        <v>23</v>
      </c>
      <c r="B43" s="37" t="s">
        <v>71</v>
      </c>
      <c r="C43" s="38" t="s">
        <v>65</v>
      </c>
      <c r="D43" s="102">
        <v>3500</v>
      </c>
      <c r="E43" s="180">
        <v>1748</v>
      </c>
      <c r="F43" s="109" t="e">
        <v>#REF!</v>
      </c>
      <c r="G43" s="109" t="e">
        <v>#REF!</v>
      </c>
      <c r="H43" s="109">
        <v>0.45614035087719296</v>
      </c>
      <c r="I43" s="109">
        <v>0.49942857142857144</v>
      </c>
      <c r="J43" s="493">
        <v>0.56212664277180402</v>
      </c>
      <c r="K43" s="493">
        <v>0.59521726450860313</v>
      </c>
      <c r="L43" s="493">
        <v>0.69826517967781909</v>
      </c>
      <c r="M43" s="494">
        <v>0.69499192245557351</v>
      </c>
      <c r="N43" s="109" t="e">
        <v>#REF!</v>
      </c>
      <c r="O43" s="109" t="e">
        <v>#REF!</v>
      </c>
      <c r="P43" s="109">
        <v>0.17086193745232647</v>
      </c>
      <c r="Q43" s="109">
        <v>0.17142857142857143</v>
      </c>
      <c r="R43" s="493">
        <v>0.19952210274790919</v>
      </c>
      <c r="S43" s="493">
        <v>0.22076407115777194</v>
      </c>
      <c r="T43" s="493">
        <v>0.26889714993804215</v>
      </c>
      <c r="U43" s="494">
        <v>0.26106623586429728</v>
      </c>
    </row>
    <row r="44" spans="1:21" x14ac:dyDescent="0.25">
      <c r="A44" s="36" t="s">
        <v>24</v>
      </c>
      <c r="B44" s="37" t="s">
        <v>72</v>
      </c>
      <c r="C44" s="38" t="s">
        <v>14</v>
      </c>
      <c r="D44" s="102">
        <v>4981</v>
      </c>
      <c r="E44" s="180">
        <v>1627</v>
      </c>
      <c r="F44" s="109" t="e">
        <v>#REF!</v>
      </c>
      <c r="G44" s="109" t="e">
        <v>#REF!</v>
      </c>
      <c r="H44" s="109">
        <v>0.30467836257309944</v>
      </c>
      <c r="I44" s="109">
        <v>0.32664123669945794</v>
      </c>
      <c r="J44" s="493">
        <v>0.33753694581280791</v>
      </c>
      <c r="K44" s="493">
        <v>0.36501433838590741</v>
      </c>
      <c r="L44" s="493">
        <v>0.45492227979274613</v>
      </c>
      <c r="M44" s="494">
        <v>0.49413020277481323</v>
      </c>
      <c r="N44" s="109" t="e">
        <v>#REF!</v>
      </c>
      <c r="O44" s="109" t="e">
        <v>#REF!</v>
      </c>
      <c r="P44" s="109">
        <v>0.18888888888888888</v>
      </c>
      <c r="Q44" s="109">
        <v>0.19714916683396908</v>
      </c>
      <c r="R44" s="493">
        <v>0.19842364532019705</v>
      </c>
      <c r="S44" s="493">
        <v>0.19049569848422779</v>
      </c>
      <c r="T44" s="493">
        <v>0.26445595854922282</v>
      </c>
      <c r="U44" s="494">
        <v>0.28324439701173959</v>
      </c>
    </row>
    <row r="45" spans="1:21" x14ac:dyDescent="0.25">
      <c r="A45" s="612" t="s">
        <v>73</v>
      </c>
      <c r="B45" s="613"/>
      <c r="C45" s="613"/>
      <c r="D45" s="89">
        <v>56568</v>
      </c>
      <c r="E45" s="182">
        <v>28275</v>
      </c>
      <c r="F45" s="110" t="e">
        <v>#REF!</v>
      </c>
      <c r="G45" s="110" t="e">
        <v>#REF!</v>
      </c>
      <c r="H45" s="110">
        <v>0.46910084451068057</v>
      </c>
      <c r="I45" s="110">
        <v>0.49984089944845145</v>
      </c>
      <c r="J45" s="508">
        <v>0.51938726663475343</v>
      </c>
      <c r="K45" s="508">
        <v>0.53518642632897107</v>
      </c>
      <c r="L45" s="508">
        <v>0.55632510613801545</v>
      </c>
      <c r="M45" s="509">
        <v>0.58741348372212254</v>
      </c>
      <c r="N45" s="110" t="e">
        <v>#REF!</v>
      </c>
      <c r="O45" s="110" t="e">
        <v>#REF!</v>
      </c>
      <c r="P45" s="110">
        <v>0.20591157476403377</v>
      </c>
      <c r="Q45" s="110">
        <v>0.21724296422005374</v>
      </c>
      <c r="R45" s="508">
        <v>0.22674325833732248</v>
      </c>
      <c r="S45" s="508">
        <v>0.23214222723905606</v>
      </c>
      <c r="T45" s="508">
        <v>0.24373965604087214</v>
      </c>
      <c r="U45" s="509">
        <v>0.26291793313069911</v>
      </c>
    </row>
    <row r="46" spans="1:21" x14ac:dyDescent="0.25">
      <c r="A46" s="36" t="s">
        <v>25</v>
      </c>
      <c r="B46" s="37" t="s">
        <v>74</v>
      </c>
      <c r="C46" s="38" t="s">
        <v>65</v>
      </c>
      <c r="D46" s="102">
        <v>89</v>
      </c>
      <c r="E46" s="180">
        <v>82</v>
      </c>
      <c r="F46" s="109" t="e">
        <v>#REF!</v>
      </c>
      <c r="G46" s="109" t="e">
        <v>#REF!</v>
      </c>
      <c r="H46" s="109">
        <v>0.91891891891891897</v>
      </c>
      <c r="I46" s="109">
        <v>0.9213483146067416</v>
      </c>
      <c r="J46" s="493">
        <v>0.36307692307692307</v>
      </c>
      <c r="K46" s="493">
        <v>0.20944881889763781</v>
      </c>
      <c r="L46" s="493">
        <v>0.38161993769470404</v>
      </c>
      <c r="M46" s="494">
        <v>0.46197874080130824</v>
      </c>
      <c r="N46" s="109" t="e">
        <v>#REF!</v>
      </c>
      <c r="O46" s="109" t="e">
        <v>#REF!</v>
      </c>
      <c r="P46" s="109">
        <v>0.16216216216216217</v>
      </c>
      <c r="Q46" s="109">
        <v>0.12359550561797752</v>
      </c>
      <c r="R46" s="493">
        <v>8.3076923076923076E-2</v>
      </c>
      <c r="S46" s="493">
        <v>0.11968503937007874</v>
      </c>
      <c r="T46" s="493">
        <v>0.16355140186915887</v>
      </c>
      <c r="U46" s="494">
        <v>0.19950940310711365</v>
      </c>
    </row>
    <row r="47" spans="1:21" x14ac:dyDescent="0.25">
      <c r="A47" s="36" t="s">
        <v>26</v>
      </c>
      <c r="B47" s="37" t="s">
        <v>75</v>
      </c>
      <c r="C47" s="38" t="s">
        <v>14</v>
      </c>
      <c r="D47" s="102">
        <v>9717</v>
      </c>
      <c r="E47" s="180">
        <v>3011</v>
      </c>
      <c r="F47" s="109" t="e">
        <v>#REF!</v>
      </c>
      <c r="G47" s="109" t="e">
        <v>#REF!</v>
      </c>
      <c r="H47" s="109">
        <v>0.27798454050959059</v>
      </c>
      <c r="I47" s="109">
        <v>0.30986930122465783</v>
      </c>
      <c r="J47" s="493">
        <v>0.31943871234007432</v>
      </c>
      <c r="K47" s="493">
        <v>0.3259079391891892</v>
      </c>
      <c r="L47" s="493">
        <v>0.35345897754203814</v>
      </c>
      <c r="M47" s="494">
        <v>0.42140998076270225</v>
      </c>
      <c r="N47" s="109" t="e">
        <v>#REF!</v>
      </c>
      <c r="O47" s="109" t="e">
        <v>#REF!</v>
      </c>
      <c r="P47" s="109">
        <v>0.13312338963641568</v>
      </c>
      <c r="Q47" s="109">
        <v>0.12339199341360502</v>
      </c>
      <c r="R47" s="493">
        <v>0.12381345439537764</v>
      </c>
      <c r="S47" s="493">
        <v>0.11665962837837837</v>
      </c>
      <c r="T47" s="493">
        <v>0.13452206297257646</v>
      </c>
      <c r="U47" s="494">
        <v>0.18863867828448569</v>
      </c>
    </row>
    <row r="48" spans="1:21" x14ac:dyDescent="0.25">
      <c r="A48" s="36" t="s">
        <v>27</v>
      </c>
      <c r="B48" s="37" t="s">
        <v>76</v>
      </c>
      <c r="C48" s="38" t="s">
        <v>14</v>
      </c>
      <c r="D48" s="102">
        <v>7897</v>
      </c>
      <c r="E48" s="180">
        <v>3522</v>
      </c>
      <c r="F48" s="109" t="e">
        <v>#REF!</v>
      </c>
      <c r="G48" s="109" t="e">
        <v>#REF!</v>
      </c>
      <c r="H48" s="109">
        <v>0.42276422764227645</v>
      </c>
      <c r="I48" s="109">
        <v>0.44599214891731037</v>
      </c>
      <c r="J48" s="493">
        <v>0.45826534454625328</v>
      </c>
      <c r="K48" s="493">
        <v>0.49274618051097702</v>
      </c>
      <c r="L48" s="493">
        <v>0.52234460058235221</v>
      </c>
      <c r="M48" s="494">
        <v>0.54370441229223965</v>
      </c>
      <c r="N48" s="109" t="e">
        <v>#REF!</v>
      </c>
      <c r="O48" s="109" t="e">
        <v>#REF!</v>
      </c>
      <c r="P48" s="109">
        <v>0.20392953929539295</v>
      </c>
      <c r="Q48" s="109">
        <v>0.203241737368621</v>
      </c>
      <c r="R48" s="493">
        <v>0.20748085854148363</v>
      </c>
      <c r="S48" s="493">
        <v>0.23802798818847093</v>
      </c>
      <c r="T48" s="493">
        <v>0.26762881377389541</v>
      </c>
      <c r="U48" s="494">
        <v>0.28530431663278727</v>
      </c>
    </row>
    <row r="49" spans="1:21" x14ac:dyDescent="0.25">
      <c r="A49" s="36" t="s">
        <v>28</v>
      </c>
      <c r="B49" s="37" t="s">
        <v>77</v>
      </c>
      <c r="C49" s="40" t="s">
        <v>13</v>
      </c>
      <c r="D49" s="102">
        <v>68</v>
      </c>
      <c r="E49" s="180">
        <v>58</v>
      </c>
      <c r="F49" s="109" t="e">
        <v>#REF!</v>
      </c>
      <c r="G49" s="109" t="e">
        <v>#REF!</v>
      </c>
      <c r="H49" s="109">
        <v>0.66666666666666663</v>
      </c>
      <c r="I49" s="109">
        <v>0.8529411764705882</v>
      </c>
      <c r="J49" s="493">
        <v>0.8904109589041096</v>
      </c>
      <c r="K49" s="493">
        <v>0.81443298969072164</v>
      </c>
      <c r="L49" s="493">
        <v>0.56964944649446492</v>
      </c>
      <c r="M49" s="494">
        <v>0.54848484848484846</v>
      </c>
      <c r="N49" s="109" t="e">
        <v>#REF!</v>
      </c>
      <c r="O49" s="109" t="e">
        <v>#REF!</v>
      </c>
      <c r="P49" s="109">
        <v>4.7619047619047616E-2</v>
      </c>
      <c r="Q49" s="109">
        <v>8.8235294117647065E-2</v>
      </c>
      <c r="R49" s="493">
        <v>0.12328767123287671</v>
      </c>
      <c r="S49" s="493">
        <v>8.247422680412371E-2</v>
      </c>
      <c r="T49" s="493">
        <v>0.20249077490774908</v>
      </c>
      <c r="U49" s="494">
        <v>0.18874458874458874</v>
      </c>
    </row>
    <row r="50" spans="1:21" x14ac:dyDescent="0.25">
      <c r="A50" s="36" t="s">
        <v>29</v>
      </c>
      <c r="B50" s="37" t="s">
        <v>78</v>
      </c>
      <c r="C50" s="38" t="s">
        <v>65</v>
      </c>
      <c r="D50" s="102">
        <v>9482</v>
      </c>
      <c r="E50" s="180">
        <v>5445</v>
      </c>
      <c r="F50" s="109" t="e">
        <v>#REF!</v>
      </c>
      <c r="G50" s="109" t="e">
        <v>#REF!</v>
      </c>
      <c r="H50" s="109">
        <v>0.54720496894409942</v>
      </c>
      <c r="I50" s="109">
        <v>0.57424593967517401</v>
      </c>
      <c r="J50" s="493">
        <v>0.58807672369103159</v>
      </c>
      <c r="K50" s="493">
        <v>0.62063209436901845</v>
      </c>
      <c r="L50" s="493">
        <v>0.60622034791776491</v>
      </c>
      <c r="M50" s="494">
        <v>0.61862280457206575</v>
      </c>
      <c r="N50" s="109" t="e">
        <v>#REF!</v>
      </c>
      <c r="O50" s="109" t="e">
        <v>#REF!</v>
      </c>
      <c r="P50" s="109">
        <v>0.2608695652173913</v>
      </c>
      <c r="Q50" s="109">
        <v>0.2613372706180131</v>
      </c>
      <c r="R50" s="493">
        <v>0.26417833074131675</v>
      </c>
      <c r="S50" s="493">
        <v>0.25962608502114398</v>
      </c>
      <c r="T50" s="493">
        <v>0.25527148128624144</v>
      </c>
      <c r="U50" s="494">
        <v>0.25257875662113188</v>
      </c>
    </row>
    <row r="51" spans="1:21" x14ac:dyDescent="0.25">
      <c r="A51" s="584" t="s">
        <v>79</v>
      </c>
      <c r="B51" s="585"/>
      <c r="C51" s="585"/>
      <c r="D51" s="89">
        <v>27253</v>
      </c>
      <c r="E51" s="182">
        <v>12118</v>
      </c>
      <c r="F51" s="110" t="e">
        <v>#REF!</v>
      </c>
      <c r="G51" s="110" t="e">
        <v>#REF!</v>
      </c>
      <c r="H51" s="110">
        <v>0.41437827830916385</v>
      </c>
      <c r="I51" s="110">
        <v>0.44464829560048436</v>
      </c>
      <c r="J51" s="508">
        <v>0.45491300267128726</v>
      </c>
      <c r="K51" s="508">
        <v>0.46523502571159558</v>
      </c>
      <c r="L51" s="508">
        <v>0.48859712230215829</v>
      </c>
      <c r="M51" s="509">
        <v>0.52105206578994523</v>
      </c>
      <c r="N51" s="110" t="e">
        <v>#REF!</v>
      </c>
      <c r="O51" s="110" t="e">
        <v>#REF!</v>
      </c>
      <c r="P51" s="110">
        <v>0.19685282320271522</v>
      </c>
      <c r="Q51" s="110">
        <v>0.19443730965398304</v>
      </c>
      <c r="R51" s="508">
        <v>0.19626741751498086</v>
      </c>
      <c r="S51" s="508">
        <v>0.19743608314623018</v>
      </c>
      <c r="T51" s="508">
        <v>0.21194244604316548</v>
      </c>
      <c r="U51" s="509">
        <v>0.23452897122585731</v>
      </c>
    </row>
    <row r="52" spans="1:21" x14ac:dyDescent="0.25">
      <c r="A52" s="36" t="s">
        <v>125</v>
      </c>
      <c r="B52" s="37" t="s">
        <v>168</v>
      </c>
      <c r="C52" s="38" t="s">
        <v>14</v>
      </c>
      <c r="D52" s="102">
        <v>4</v>
      </c>
      <c r="E52" s="180">
        <v>4</v>
      </c>
      <c r="F52" s="109" t="e">
        <v>#REF!</v>
      </c>
      <c r="G52" s="109" t="e">
        <v>#REF!</v>
      </c>
      <c r="H52" s="109">
        <v>0</v>
      </c>
      <c r="I52" s="109">
        <v>1</v>
      </c>
      <c r="J52" s="493">
        <v>0</v>
      </c>
      <c r="K52" s="493">
        <v>0</v>
      </c>
      <c r="L52" s="493">
        <v>0</v>
      </c>
      <c r="M52" s="494">
        <v>0</v>
      </c>
      <c r="N52" s="109" t="e">
        <v>#REF!</v>
      </c>
      <c r="O52" s="109" t="e">
        <v>#REF!</v>
      </c>
      <c r="P52" s="109">
        <v>0</v>
      </c>
      <c r="Q52" s="109">
        <v>0</v>
      </c>
      <c r="R52" s="493">
        <v>0</v>
      </c>
      <c r="S52" s="493">
        <v>0</v>
      </c>
      <c r="T52" s="493">
        <v>0</v>
      </c>
      <c r="U52" s="494">
        <v>0</v>
      </c>
    </row>
    <row r="53" spans="1:21" x14ac:dyDescent="0.25">
      <c r="A53" s="36" t="s">
        <v>30</v>
      </c>
      <c r="B53" s="37" t="s">
        <v>80</v>
      </c>
      <c r="C53" s="38" t="s">
        <v>14</v>
      </c>
      <c r="D53" s="102">
        <v>9748</v>
      </c>
      <c r="E53" s="180">
        <v>3551</v>
      </c>
      <c r="F53" s="109" t="e">
        <v>#REF!</v>
      </c>
      <c r="G53" s="109" t="e">
        <v>#REF!</v>
      </c>
      <c r="H53" s="109">
        <v>0.3132840141524606</v>
      </c>
      <c r="I53" s="109">
        <v>0.36427985227739024</v>
      </c>
      <c r="J53" s="493">
        <v>0.37733887733887733</v>
      </c>
      <c r="K53" s="493">
        <v>0.39115853658536587</v>
      </c>
      <c r="L53" s="493">
        <v>0.43157147205031959</v>
      </c>
      <c r="M53" s="494">
        <v>0.4538261322228006</v>
      </c>
      <c r="N53" s="109" t="e">
        <v>#REF!</v>
      </c>
      <c r="O53" s="109" t="e">
        <v>#REF!</v>
      </c>
      <c r="P53" s="109">
        <v>0.16114506272113219</v>
      </c>
      <c r="Q53" s="109">
        <v>0.18506360279031597</v>
      </c>
      <c r="R53" s="493">
        <v>0.18575883575883576</v>
      </c>
      <c r="S53" s="493">
        <v>0.19319105691056909</v>
      </c>
      <c r="T53" s="493">
        <v>0.22542355686314294</v>
      </c>
      <c r="U53" s="494">
        <v>0.21561686621551276</v>
      </c>
    </row>
    <row r="54" spans="1:21" x14ac:dyDescent="0.25">
      <c r="A54" s="36" t="s">
        <v>31</v>
      </c>
      <c r="B54" s="37" t="s">
        <v>81</v>
      </c>
      <c r="C54" s="40" t="s">
        <v>13</v>
      </c>
      <c r="D54" s="102">
        <v>7111</v>
      </c>
      <c r="E54" s="180">
        <v>3930</v>
      </c>
      <c r="F54" s="109" t="e">
        <v>#REF!</v>
      </c>
      <c r="G54" s="109" t="e">
        <v>#REF!</v>
      </c>
      <c r="H54" s="109">
        <v>0.55380936112060131</v>
      </c>
      <c r="I54" s="109">
        <v>0.55266488538883418</v>
      </c>
      <c r="J54" s="493">
        <v>0.54996515679442504</v>
      </c>
      <c r="K54" s="493">
        <v>0.58141762452107282</v>
      </c>
      <c r="L54" s="493">
        <v>0.60121049092131806</v>
      </c>
      <c r="M54" s="494">
        <v>0.62029336156056247</v>
      </c>
      <c r="N54" s="109" t="e">
        <v>#REF!</v>
      </c>
      <c r="O54" s="109" t="e">
        <v>#REF!</v>
      </c>
      <c r="P54" s="109">
        <v>0.21421250427058422</v>
      </c>
      <c r="Q54" s="109">
        <v>0.19772183940374069</v>
      </c>
      <c r="R54" s="493">
        <v>0.18494773519163762</v>
      </c>
      <c r="S54" s="493">
        <v>0.17980295566502463</v>
      </c>
      <c r="T54" s="493">
        <v>0.19246805648957632</v>
      </c>
      <c r="U54" s="494">
        <v>0.21775291093301075</v>
      </c>
    </row>
    <row r="55" spans="1:21" x14ac:dyDescent="0.25">
      <c r="A55" s="36" t="s">
        <v>32</v>
      </c>
      <c r="B55" s="37" t="s">
        <v>82</v>
      </c>
      <c r="C55" s="38" t="s">
        <v>65</v>
      </c>
      <c r="D55" s="102">
        <v>8811</v>
      </c>
      <c r="E55" s="180">
        <v>4647</v>
      </c>
      <c r="F55" s="109" t="e">
        <v>#REF!</v>
      </c>
      <c r="G55" s="109" t="e">
        <v>#REF!</v>
      </c>
      <c r="H55" s="109">
        <v>0.50064557779212393</v>
      </c>
      <c r="I55" s="109">
        <v>0.52740892066734768</v>
      </c>
      <c r="J55" s="493">
        <v>0.56751080914144536</v>
      </c>
      <c r="K55" s="493">
        <v>0.57392147358216195</v>
      </c>
      <c r="L55" s="493">
        <v>0.5630788485607009</v>
      </c>
      <c r="M55" s="494">
        <v>0.58404833836858006</v>
      </c>
      <c r="N55" s="109" t="e">
        <v>#REF!</v>
      </c>
      <c r="O55" s="109" t="e">
        <v>#REF!</v>
      </c>
      <c r="P55" s="109">
        <v>0.22627501613944481</v>
      </c>
      <c r="Q55" s="109">
        <v>0.21961184882533197</v>
      </c>
      <c r="R55" s="493">
        <v>0.23792464484249537</v>
      </c>
      <c r="S55" s="493">
        <v>0.24672806592341251</v>
      </c>
      <c r="T55" s="493">
        <v>0.24342928660826033</v>
      </c>
      <c r="U55" s="494">
        <v>0.24374622356495468</v>
      </c>
    </row>
    <row r="56" spans="1:21" x14ac:dyDescent="0.25">
      <c r="A56" s="584" t="s">
        <v>83</v>
      </c>
      <c r="B56" s="585"/>
      <c r="C56" s="585"/>
      <c r="D56" s="89">
        <v>25674</v>
      </c>
      <c r="E56" s="182">
        <v>12132</v>
      </c>
      <c r="F56" s="110" t="e">
        <v>#REF!</v>
      </c>
      <c r="G56" s="110" t="e">
        <v>#REF!</v>
      </c>
      <c r="H56" s="110">
        <v>0.45390847383402672</v>
      </c>
      <c r="I56" s="110">
        <v>0.47254031315727973</v>
      </c>
      <c r="J56" s="508">
        <v>0.48893174239685028</v>
      </c>
      <c r="K56" s="508">
        <v>0.5052755905511811</v>
      </c>
      <c r="L56" s="508">
        <v>0.52302033067004194</v>
      </c>
      <c r="M56" s="509">
        <v>0.54276732127546645</v>
      </c>
      <c r="N56" s="110" t="e">
        <v>#REF!</v>
      </c>
      <c r="O56" s="110" t="e">
        <v>#REF!</v>
      </c>
      <c r="P56" s="110">
        <v>0.20024085833150865</v>
      </c>
      <c r="Q56" s="110">
        <v>0.20039728908623511</v>
      </c>
      <c r="R56" s="508">
        <v>0.20248282511751237</v>
      </c>
      <c r="S56" s="508">
        <v>0.20673228346456693</v>
      </c>
      <c r="T56" s="508">
        <v>0.22142235582627956</v>
      </c>
      <c r="U56" s="509">
        <v>0.22569713795778384</v>
      </c>
    </row>
    <row r="57" spans="1:21" x14ac:dyDescent="0.25">
      <c r="A57" s="36" t="s">
        <v>33</v>
      </c>
      <c r="B57" s="37" t="s">
        <v>84</v>
      </c>
      <c r="C57" s="38" t="s">
        <v>65</v>
      </c>
      <c r="D57" s="102">
        <v>3312</v>
      </c>
      <c r="E57" s="180">
        <v>1430</v>
      </c>
      <c r="F57" s="109" t="e">
        <v>#REF!</v>
      </c>
      <c r="G57" s="109" t="e">
        <v>#REF!</v>
      </c>
      <c r="H57" s="109">
        <v>0.39486754966887416</v>
      </c>
      <c r="I57" s="109">
        <v>0.43176328502415456</v>
      </c>
      <c r="J57" s="493">
        <v>0.4587928032501451</v>
      </c>
      <c r="K57" s="493">
        <v>0.52510215995329834</v>
      </c>
      <c r="L57" s="493">
        <v>0.54339511621065018</v>
      </c>
      <c r="M57" s="494">
        <v>0.6103167928231007</v>
      </c>
      <c r="N57" s="109" t="e">
        <v>#REF!</v>
      </c>
      <c r="O57" s="109" t="e">
        <v>#REF!</v>
      </c>
      <c r="P57" s="109">
        <v>0.18211920529801323</v>
      </c>
      <c r="Q57" s="109">
        <v>0.20350241545893719</v>
      </c>
      <c r="R57" s="493">
        <v>0.2188044109112014</v>
      </c>
      <c r="S57" s="493">
        <v>0.25890251021599531</v>
      </c>
      <c r="T57" s="493">
        <v>0.27155045601647543</v>
      </c>
      <c r="U57" s="494">
        <v>0.30165405102326887</v>
      </c>
    </row>
    <row r="58" spans="1:21" x14ac:dyDescent="0.25">
      <c r="A58" s="36" t="s">
        <v>126</v>
      </c>
      <c r="B58" s="37" t="s">
        <v>167</v>
      </c>
      <c r="C58" s="40" t="s">
        <v>13</v>
      </c>
      <c r="D58" s="102">
        <v>43</v>
      </c>
      <c r="E58" s="180">
        <v>43</v>
      </c>
      <c r="F58" s="109" t="e">
        <v>#REF!</v>
      </c>
      <c r="G58" s="109" t="e">
        <v>#REF!</v>
      </c>
      <c r="H58" s="109">
        <v>1</v>
      </c>
      <c r="I58" s="109">
        <v>1</v>
      </c>
      <c r="J58" s="493">
        <v>1</v>
      </c>
      <c r="K58" s="493">
        <v>1</v>
      </c>
      <c r="L58" s="493">
        <v>1</v>
      </c>
      <c r="M58" s="494">
        <v>0</v>
      </c>
      <c r="N58" s="109" t="e">
        <v>#REF!</v>
      </c>
      <c r="O58" s="109" t="e">
        <v>#REF!</v>
      </c>
      <c r="P58" s="109">
        <v>0</v>
      </c>
      <c r="Q58" s="109">
        <v>0</v>
      </c>
      <c r="R58" s="493">
        <v>0</v>
      </c>
      <c r="S58" s="493">
        <v>0</v>
      </c>
      <c r="T58" s="493">
        <v>0</v>
      </c>
      <c r="U58" s="494">
        <v>0</v>
      </c>
    </row>
    <row r="59" spans="1:21" x14ac:dyDescent="0.25">
      <c r="A59" s="36" t="s">
        <v>34</v>
      </c>
      <c r="B59" s="37" t="s">
        <v>85</v>
      </c>
      <c r="C59" s="38" t="s">
        <v>14</v>
      </c>
      <c r="D59" s="102">
        <v>19876</v>
      </c>
      <c r="E59" s="180">
        <v>7934</v>
      </c>
      <c r="F59" s="109" t="e">
        <v>#REF!</v>
      </c>
      <c r="G59" s="109" t="e">
        <v>#REF!</v>
      </c>
      <c r="H59" s="109">
        <v>0.37818655851680183</v>
      </c>
      <c r="I59" s="109">
        <v>0.39917488428255182</v>
      </c>
      <c r="J59" s="493">
        <v>0.40656851642129105</v>
      </c>
      <c r="K59" s="493">
        <v>0.44859664044227088</v>
      </c>
      <c r="L59" s="493">
        <v>0.47946319642130947</v>
      </c>
      <c r="M59" s="494">
        <v>0.52405864103655941</v>
      </c>
      <c r="N59" s="109" t="e">
        <v>#REF!</v>
      </c>
      <c r="O59" s="109" t="e">
        <v>#REF!</v>
      </c>
      <c r="P59" s="109">
        <v>0.26680185399768253</v>
      </c>
      <c r="Q59" s="109">
        <v>0.26182330448782454</v>
      </c>
      <c r="R59" s="493">
        <v>0.26243179244311748</v>
      </c>
      <c r="S59" s="493">
        <v>0.26903040612375079</v>
      </c>
      <c r="T59" s="493">
        <v>0.27612850752338347</v>
      </c>
      <c r="U59" s="494">
        <v>0.29131942332258653</v>
      </c>
    </row>
    <row r="60" spans="1:21" x14ac:dyDescent="0.25">
      <c r="A60" s="36" t="s">
        <v>35</v>
      </c>
      <c r="B60" s="37" t="s">
        <v>86</v>
      </c>
      <c r="C60" s="38" t="s">
        <v>65</v>
      </c>
      <c r="D60" s="102">
        <v>9895</v>
      </c>
      <c r="E60" s="180">
        <v>5931</v>
      </c>
      <c r="F60" s="109" t="e">
        <v>#REF!</v>
      </c>
      <c r="G60" s="109" t="e">
        <v>#REF!</v>
      </c>
      <c r="H60" s="109">
        <v>0.60364188163884669</v>
      </c>
      <c r="I60" s="109">
        <v>0.59939363314805461</v>
      </c>
      <c r="J60" s="493">
        <v>0.60848237097598368</v>
      </c>
      <c r="K60" s="493">
        <v>0.61408360812679497</v>
      </c>
      <c r="L60" s="493">
        <v>0.6241953611934199</v>
      </c>
      <c r="M60" s="494">
        <v>0.62733106075797074</v>
      </c>
      <c r="N60" s="109" t="e">
        <v>#REF!</v>
      </c>
      <c r="O60" s="109" t="e">
        <v>#REF!</v>
      </c>
      <c r="P60" s="109">
        <v>0.27071320182094083</v>
      </c>
      <c r="Q60" s="109">
        <v>0.24224355735219807</v>
      </c>
      <c r="R60" s="493">
        <v>0.23750638732754215</v>
      </c>
      <c r="S60" s="493">
        <v>0.24646314221891288</v>
      </c>
      <c r="T60" s="493">
        <v>0.24828854603044856</v>
      </c>
      <c r="U60" s="494">
        <v>0.24142771205133345</v>
      </c>
    </row>
    <row r="61" spans="1:21" x14ac:dyDescent="0.25">
      <c r="A61" s="584" t="s">
        <v>87</v>
      </c>
      <c r="B61" s="585"/>
      <c r="C61" s="585"/>
      <c r="D61" s="89">
        <v>33126</v>
      </c>
      <c r="E61" s="182">
        <v>15338</v>
      </c>
      <c r="F61" s="110" t="e">
        <v>#REF!</v>
      </c>
      <c r="G61" s="110" t="e">
        <v>#REF!</v>
      </c>
      <c r="H61" s="110">
        <v>0.44590336134453784</v>
      </c>
      <c r="I61" s="110">
        <v>0.46301998430236069</v>
      </c>
      <c r="J61" s="508">
        <v>0.47277235299519421</v>
      </c>
      <c r="K61" s="508">
        <v>0.50613070408292249</v>
      </c>
      <c r="L61" s="508">
        <v>0.53323903818953322</v>
      </c>
      <c r="M61" s="509">
        <v>0.5686935058870618</v>
      </c>
      <c r="N61" s="110" t="e">
        <v>#REF!</v>
      </c>
      <c r="O61" s="110" t="e">
        <v>#REF!</v>
      </c>
      <c r="P61" s="110">
        <v>0.25857843137254904</v>
      </c>
      <c r="Q61" s="110">
        <v>0.24980377950854313</v>
      </c>
      <c r="R61" s="508">
        <v>0.2502678380115706</v>
      </c>
      <c r="S61" s="508">
        <v>0.26118695487296167</v>
      </c>
      <c r="T61" s="508">
        <v>0.26663596592217359</v>
      </c>
      <c r="U61" s="509">
        <v>0.27597478402988557</v>
      </c>
    </row>
    <row r="62" spans="1:21" x14ac:dyDescent="0.25">
      <c r="A62" s="36" t="s">
        <v>36</v>
      </c>
      <c r="B62" s="37" t="s">
        <v>88</v>
      </c>
      <c r="C62" s="38" t="s">
        <v>65</v>
      </c>
      <c r="D62" s="102">
        <v>2194</v>
      </c>
      <c r="E62" s="180">
        <v>1213</v>
      </c>
      <c r="F62" s="109" t="e">
        <v>#REF!</v>
      </c>
      <c r="G62" s="109" t="e">
        <v>#REF!</v>
      </c>
      <c r="H62" s="109">
        <v>0.55029585798816572</v>
      </c>
      <c r="I62" s="109">
        <v>0.55287146763901551</v>
      </c>
      <c r="J62" s="493">
        <v>0.57182705718270577</v>
      </c>
      <c r="K62" s="493">
        <v>0.59072305593451568</v>
      </c>
      <c r="L62" s="493">
        <v>0.64158043273753529</v>
      </c>
      <c r="M62" s="494">
        <v>0.65</v>
      </c>
      <c r="N62" s="109" t="e">
        <v>#REF!</v>
      </c>
      <c r="O62" s="109" t="e">
        <v>#REF!</v>
      </c>
      <c r="P62" s="109">
        <v>0.27662721893491127</v>
      </c>
      <c r="Q62" s="109">
        <v>0.24430264357338194</v>
      </c>
      <c r="R62" s="493">
        <v>0.24267782426778242</v>
      </c>
      <c r="S62" s="493">
        <v>0.26284674852205547</v>
      </c>
      <c r="T62" s="493">
        <v>0.29633113828786456</v>
      </c>
      <c r="U62" s="494">
        <v>0.28472222222222221</v>
      </c>
    </row>
    <row r="63" spans="1:21" x14ac:dyDescent="0.25">
      <c r="A63" s="36" t="s">
        <v>37</v>
      </c>
      <c r="B63" s="37" t="s">
        <v>89</v>
      </c>
      <c r="C63" s="38" t="s">
        <v>65</v>
      </c>
      <c r="D63" s="102">
        <v>2380</v>
      </c>
      <c r="E63" s="180">
        <v>973</v>
      </c>
      <c r="F63" s="109" t="e">
        <v>#REF!</v>
      </c>
      <c r="G63" s="109" t="e">
        <v>#REF!</v>
      </c>
      <c r="H63" s="109">
        <v>0.39726027397260272</v>
      </c>
      <c r="I63" s="109">
        <v>0.4088235294117647</v>
      </c>
      <c r="J63" s="493">
        <v>0.46094503375120538</v>
      </c>
      <c r="K63" s="493">
        <v>0.59392575928008995</v>
      </c>
      <c r="L63" s="493">
        <v>0.56656891495601169</v>
      </c>
      <c r="M63" s="494">
        <v>0.59937499999999999</v>
      </c>
      <c r="N63" s="109" t="e">
        <v>#REF!</v>
      </c>
      <c r="O63" s="109" t="e">
        <v>#REF!</v>
      </c>
      <c r="P63" s="109">
        <v>0.12826899128268993</v>
      </c>
      <c r="Q63" s="109">
        <v>0.13025210084033614</v>
      </c>
      <c r="R63" s="493">
        <v>0.15284474445515911</v>
      </c>
      <c r="S63" s="493">
        <v>0.18391451068616424</v>
      </c>
      <c r="T63" s="493">
        <v>0.18181818181818182</v>
      </c>
      <c r="U63" s="494">
        <v>0.206875</v>
      </c>
    </row>
    <row r="64" spans="1:21" x14ac:dyDescent="0.25">
      <c r="A64" s="36" t="s">
        <v>38</v>
      </c>
      <c r="B64" s="37" t="s">
        <v>90</v>
      </c>
      <c r="C64" s="38" t="s">
        <v>65</v>
      </c>
      <c r="D64" s="102">
        <v>1805</v>
      </c>
      <c r="E64" s="180">
        <v>914</v>
      </c>
      <c r="F64" s="109" t="e">
        <v>#REF!</v>
      </c>
      <c r="G64" s="109" t="e">
        <v>#REF!</v>
      </c>
      <c r="H64" s="109">
        <v>0.46284829721362231</v>
      </c>
      <c r="I64" s="109">
        <v>0.50637119113573403</v>
      </c>
      <c r="J64" s="493">
        <v>0.52339688041594457</v>
      </c>
      <c r="K64" s="493">
        <v>0.6050469483568075</v>
      </c>
      <c r="L64" s="493">
        <v>0.70092226613965747</v>
      </c>
      <c r="M64" s="494">
        <v>0.68295739348370932</v>
      </c>
      <c r="N64" s="109" t="e">
        <v>#REF!</v>
      </c>
      <c r="O64" s="109" t="e">
        <v>#REF!</v>
      </c>
      <c r="P64" s="109">
        <v>0.17027863777089783</v>
      </c>
      <c r="Q64" s="109">
        <v>0.19279778393351801</v>
      </c>
      <c r="R64" s="493">
        <v>0.21779318313113807</v>
      </c>
      <c r="S64" s="493">
        <v>0.22183098591549297</v>
      </c>
      <c r="T64" s="493">
        <v>0.26745718050065875</v>
      </c>
      <c r="U64" s="494">
        <v>0.28195488721804512</v>
      </c>
    </row>
    <row r="65" spans="1:21" x14ac:dyDescent="0.25">
      <c r="A65" s="36" t="s">
        <v>39</v>
      </c>
      <c r="B65" s="37" t="s">
        <v>91</v>
      </c>
      <c r="C65" s="38" t="s">
        <v>14</v>
      </c>
      <c r="D65" s="102">
        <v>27276</v>
      </c>
      <c r="E65" s="180">
        <v>12135</v>
      </c>
      <c r="F65" s="109" t="e">
        <v>#REF!</v>
      </c>
      <c r="G65" s="109" t="e">
        <v>#REF!</v>
      </c>
      <c r="H65" s="109">
        <v>0.42195072697899838</v>
      </c>
      <c r="I65" s="109">
        <v>0.44489661240651124</v>
      </c>
      <c r="J65" s="493">
        <v>0.47701522145500325</v>
      </c>
      <c r="K65" s="493">
        <v>0.51233539584324927</v>
      </c>
      <c r="L65" s="493">
        <v>0.54429028815368197</v>
      </c>
      <c r="M65" s="494">
        <v>0.56341332894249374</v>
      </c>
      <c r="N65" s="109" t="e">
        <v>#REF!</v>
      </c>
      <c r="O65" s="109" t="e">
        <v>#REF!</v>
      </c>
      <c r="P65" s="109">
        <v>0.18255250403877221</v>
      </c>
      <c r="Q65" s="109">
        <v>0.1923669159700836</v>
      </c>
      <c r="R65" s="493">
        <v>0.19841300118261931</v>
      </c>
      <c r="S65" s="493">
        <v>0.20859114707282247</v>
      </c>
      <c r="T65" s="493">
        <v>0.21673097446843445</v>
      </c>
      <c r="U65" s="494">
        <v>0.22216276293582513</v>
      </c>
    </row>
    <row r="66" spans="1:21" x14ac:dyDescent="0.25">
      <c r="A66" s="36" t="s">
        <v>40</v>
      </c>
      <c r="B66" s="37" t="s">
        <v>92</v>
      </c>
      <c r="C66" s="40" t="s">
        <v>13</v>
      </c>
      <c r="D66" s="102">
        <v>10031</v>
      </c>
      <c r="E66" s="180">
        <v>4215</v>
      </c>
      <c r="F66" s="109" t="e">
        <v>#REF!</v>
      </c>
      <c r="G66" s="109" t="e">
        <v>#REF!</v>
      </c>
      <c r="H66" s="109">
        <v>0.38865210442194992</v>
      </c>
      <c r="I66" s="109">
        <v>0.4201973880968996</v>
      </c>
      <c r="J66" s="493">
        <v>0.44718117131910234</v>
      </c>
      <c r="K66" s="493">
        <v>0.48230786567500561</v>
      </c>
      <c r="L66" s="493">
        <v>0.52913861156257258</v>
      </c>
      <c r="M66" s="494">
        <v>0.53143621549312903</v>
      </c>
      <c r="N66" s="109" t="e">
        <v>#REF!</v>
      </c>
      <c r="O66" s="109" t="e">
        <v>#REF!</v>
      </c>
      <c r="P66" s="109">
        <v>0.22269579115610016</v>
      </c>
      <c r="Q66" s="109">
        <v>0.25341441531253117</v>
      </c>
      <c r="R66" s="493">
        <v>0.27969348659003829</v>
      </c>
      <c r="S66" s="493">
        <v>0.28735632183908044</v>
      </c>
      <c r="T66" s="493">
        <v>0.312630601346645</v>
      </c>
      <c r="U66" s="494">
        <v>0.31010580080262679</v>
      </c>
    </row>
    <row r="67" spans="1:21" x14ac:dyDescent="0.25">
      <c r="A67" s="36" t="s">
        <v>41</v>
      </c>
      <c r="B67" s="37" t="s">
        <v>93</v>
      </c>
      <c r="C67" s="38" t="s">
        <v>14</v>
      </c>
      <c r="D67" s="102">
        <v>5927</v>
      </c>
      <c r="E67" s="180">
        <v>1909</v>
      </c>
      <c r="F67" s="109" t="e">
        <v>#REF!</v>
      </c>
      <c r="G67" s="109" t="e">
        <v>#REF!</v>
      </c>
      <c r="H67" s="109">
        <v>0.28001921229586935</v>
      </c>
      <c r="I67" s="109">
        <v>0.3220853720263202</v>
      </c>
      <c r="J67" s="493">
        <v>0.37308039747064137</v>
      </c>
      <c r="K67" s="493">
        <v>0.38189386056191466</v>
      </c>
      <c r="L67" s="493">
        <v>0.36952022577610538</v>
      </c>
      <c r="M67" s="494">
        <v>0.38097939118926072</v>
      </c>
      <c r="N67" s="109" t="e">
        <v>#REF!</v>
      </c>
      <c r="O67" s="109" t="e">
        <v>#REF!</v>
      </c>
      <c r="P67" s="109">
        <v>0.15658021133525457</v>
      </c>
      <c r="Q67" s="109">
        <v>0.16821326134638098</v>
      </c>
      <c r="R67" s="493">
        <v>0.22059620596205962</v>
      </c>
      <c r="S67" s="493">
        <v>0.26264308012486992</v>
      </c>
      <c r="T67" s="493">
        <v>0.28730009407337725</v>
      </c>
      <c r="U67" s="494">
        <v>0.30081300813008133</v>
      </c>
    </row>
    <row r="68" spans="1:21" x14ac:dyDescent="0.25">
      <c r="A68" s="36" t="s">
        <v>42</v>
      </c>
      <c r="B68" s="41" t="s">
        <v>94</v>
      </c>
      <c r="C68" s="40" t="s">
        <v>13</v>
      </c>
      <c r="D68" s="102">
        <v>1919</v>
      </c>
      <c r="E68" s="180">
        <v>653</v>
      </c>
      <c r="F68" s="109" t="e">
        <v>#REF!</v>
      </c>
      <c r="G68" s="109" t="e">
        <v>#REF!</v>
      </c>
      <c r="H68" s="109">
        <v>0.33601286173633438</v>
      </c>
      <c r="I68" s="109">
        <v>0.34028139656070872</v>
      </c>
      <c r="J68" s="493">
        <v>0.3783783783783784</v>
      </c>
      <c r="K68" s="493">
        <v>0.4053751399776036</v>
      </c>
      <c r="L68" s="493">
        <v>0.46125232486050838</v>
      </c>
      <c r="M68" s="494">
        <v>0.50194300518134716</v>
      </c>
      <c r="N68" s="109" t="e">
        <v>#REF!</v>
      </c>
      <c r="O68" s="109" t="e">
        <v>#REF!</v>
      </c>
      <c r="P68" s="109">
        <v>0.21382636655948553</v>
      </c>
      <c r="Q68" s="109">
        <v>0.20531526836894215</v>
      </c>
      <c r="R68" s="493">
        <v>0.21445358401880141</v>
      </c>
      <c r="S68" s="493">
        <v>0.18868980963045912</v>
      </c>
      <c r="T68" s="493">
        <v>0.1959082455052697</v>
      </c>
      <c r="U68" s="494">
        <v>0.22344559585492227</v>
      </c>
    </row>
    <row r="69" spans="1:21" x14ac:dyDescent="0.25">
      <c r="A69" s="36" t="s">
        <v>43</v>
      </c>
      <c r="B69" s="37" t="s">
        <v>95</v>
      </c>
      <c r="C69" s="38" t="s">
        <v>14</v>
      </c>
      <c r="D69" s="102">
        <v>15153</v>
      </c>
      <c r="E69" s="180">
        <v>5210</v>
      </c>
      <c r="F69" s="109" t="e">
        <v>#REF!</v>
      </c>
      <c r="G69" s="109" t="e">
        <v>#REF!</v>
      </c>
      <c r="H69" s="109">
        <v>0.32159540064678405</v>
      </c>
      <c r="I69" s="109">
        <v>0.34382630502210781</v>
      </c>
      <c r="J69" s="493">
        <v>0.35630936227951154</v>
      </c>
      <c r="K69" s="493">
        <v>0.37827968623208008</v>
      </c>
      <c r="L69" s="493">
        <v>0.42489823609226596</v>
      </c>
      <c r="M69" s="494">
        <v>0.4532485971198702</v>
      </c>
      <c r="N69" s="109" t="e">
        <v>#REF!</v>
      </c>
      <c r="O69" s="109" t="e">
        <v>#REF!</v>
      </c>
      <c r="P69" s="109">
        <v>0.17301473230326986</v>
      </c>
      <c r="Q69" s="109">
        <v>0.1816142018082228</v>
      </c>
      <c r="R69" s="493">
        <v>0.18141112618724559</v>
      </c>
      <c r="S69" s="493">
        <v>0.18738166080605898</v>
      </c>
      <c r="T69" s="493">
        <v>0.19633649932157396</v>
      </c>
      <c r="U69" s="494">
        <v>0.21357582313569062</v>
      </c>
    </row>
    <row r="70" spans="1:21" x14ac:dyDescent="0.25">
      <c r="A70" s="36" t="s">
        <v>44</v>
      </c>
      <c r="B70" s="37" t="s">
        <v>96</v>
      </c>
      <c r="C70" s="38" t="s">
        <v>65</v>
      </c>
      <c r="D70" s="102">
        <v>24869</v>
      </c>
      <c r="E70" s="180">
        <v>15629</v>
      </c>
      <c r="F70" s="109" t="e">
        <v>#REF!</v>
      </c>
      <c r="G70" s="109" t="e">
        <v>#REF!</v>
      </c>
      <c r="H70" s="109">
        <v>0.62079399661099011</v>
      </c>
      <c r="I70" s="109">
        <v>0.62845309421367967</v>
      </c>
      <c r="J70" s="493">
        <v>0.6480545626360984</v>
      </c>
      <c r="K70" s="493">
        <v>0.65628637951105939</v>
      </c>
      <c r="L70" s="493">
        <v>0.65975312788647245</v>
      </c>
      <c r="M70" s="494">
        <v>0.67571115973741791</v>
      </c>
      <c r="N70" s="109" t="e">
        <v>#REF!</v>
      </c>
      <c r="O70" s="109" t="e">
        <v>#REF!</v>
      </c>
      <c r="P70" s="109">
        <v>0.16932946017913339</v>
      </c>
      <c r="Q70" s="109">
        <v>0.17137802082914472</v>
      </c>
      <c r="R70" s="493">
        <v>0.16931673445909856</v>
      </c>
      <c r="S70" s="493">
        <v>0.16767836354565108</v>
      </c>
      <c r="T70" s="493">
        <v>0.16340582752540095</v>
      </c>
      <c r="U70" s="494">
        <v>0.16630196936542668</v>
      </c>
    </row>
    <row r="71" spans="1:21" x14ac:dyDescent="0.25">
      <c r="A71" s="584" t="s">
        <v>97</v>
      </c>
      <c r="B71" s="585"/>
      <c r="C71" s="585"/>
      <c r="D71" s="89">
        <v>91555</v>
      </c>
      <c r="E71" s="182">
        <v>42852</v>
      </c>
      <c r="F71" s="110" t="e">
        <v>#REF!</v>
      </c>
      <c r="G71" s="110" t="e">
        <v>#REF!</v>
      </c>
      <c r="H71" s="110">
        <v>0.44377746147657654</v>
      </c>
      <c r="I71" s="110">
        <v>0.46804652940855224</v>
      </c>
      <c r="J71" s="508">
        <v>0.4954918968272084</v>
      </c>
      <c r="K71" s="508">
        <v>0.5225592150050471</v>
      </c>
      <c r="L71" s="508">
        <v>0.54762501342305903</v>
      </c>
      <c r="M71" s="509">
        <v>0.5640156897033286</v>
      </c>
      <c r="N71" s="110" t="e">
        <v>#REF!</v>
      </c>
      <c r="O71" s="110" t="e">
        <v>#REF!</v>
      </c>
      <c r="P71" s="110">
        <v>0.18147781422117706</v>
      </c>
      <c r="Q71" s="110">
        <v>0.18991862814701546</v>
      </c>
      <c r="R71" s="508">
        <v>0.19804839077836112</v>
      </c>
      <c r="S71" s="508">
        <v>0.20534519589661729</v>
      </c>
      <c r="T71" s="508">
        <v>0.21414850079345193</v>
      </c>
      <c r="U71" s="509">
        <v>0.22148955031755863</v>
      </c>
    </row>
    <row r="72" spans="1:21" x14ac:dyDescent="0.25">
      <c r="A72" s="36" t="s">
        <v>45</v>
      </c>
      <c r="B72" s="37" t="s">
        <v>98</v>
      </c>
      <c r="C72" s="38" t="s">
        <v>65</v>
      </c>
      <c r="D72" s="102">
        <v>420</v>
      </c>
      <c r="E72" s="180">
        <v>172</v>
      </c>
      <c r="F72" s="109" t="e">
        <v>#REF!</v>
      </c>
      <c r="G72" s="109" t="e">
        <v>#REF!</v>
      </c>
      <c r="H72" s="109">
        <v>0.36170212765957449</v>
      </c>
      <c r="I72" s="109">
        <v>0.40952380952380951</v>
      </c>
      <c r="J72" s="493">
        <v>0.43548387096774194</v>
      </c>
      <c r="K72" s="493">
        <v>0.48275862068965519</v>
      </c>
      <c r="L72" s="493">
        <v>0.48006644518272423</v>
      </c>
      <c r="M72" s="494">
        <v>0.48706240487062402</v>
      </c>
      <c r="N72" s="109" t="e">
        <v>#REF!</v>
      </c>
      <c r="O72" s="109" t="e">
        <v>#REF!</v>
      </c>
      <c r="P72" s="109">
        <v>0.20567375886524822</v>
      </c>
      <c r="Q72" s="109">
        <v>0.18333333333333332</v>
      </c>
      <c r="R72" s="493">
        <v>0.12186379928315412</v>
      </c>
      <c r="S72" s="493">
        <v>0.14285714285714285</v>
      </c>
      <c r="T72" s="493">
        <v>0.13621262458471761</v>
      </c>
      <c r="U72" s="494">
        <v>0.12785388127853881</v>
      </c>
    </row>
    <row r="73" spans="1:21" x14ac:dyDescent="0.25">
      <c r="A73" s="36" t="s">
        <v>46</v>
      </c>
      <c r="B73" s="37" t="s">
        <v>99</v>
      </c>
      <c r="C73" s="38" t="s">
        <v>14</v>
      </c>
      <c r="D73" s="102">
        <v>6346</v>
      </c>
      <c r="E73" s="180">
        <v>2407</v>
      </c>
      <c r="F73" s="109" t="e">
        <v>#REF!</v>
      </c>
      <c r="G73" s="109" t="e">
        <v>#REF!</v>
      </c>
      <c r="H73" s="109">
        <v>0.33775743707093819</v>
      </c>
      <c r="I73" s="109">
        <v>0.37929404349196344</v>
      </c>
      <c r="J73" s="493">
        <v>0.40959170447180815</v>
      </c>
      <c r="K73" s="493">
        <v>0.44588483569490506</v>
      </c>
      <c r="L73" s="493">
        <v>0.46390999415546463</v>
      </c>
      <c r="M73" s="494">
        <v>0.47885110031437556</v>
      </c>
      <c r="N73" s="109" t="e">
        <v>#REF!</v>
      </c>
      <c r="O73" s="109" t="e">
        <v>#REF!</v>
      </c>
      <c r="P73" s="109">
        <v>0.18260869565217391</v>
      </c>
      <c r="Q73" s="109">
        <v>0.21556886227544911</v>
      </c>
      <c r="R73" s="493">
        <v>0.24416720674011666</v>
      </c>
      <c r="S73" s="493">
        <v>0.26243593608682547</v>
      </c>
      <c r="T73" s="493">
        <v>0.26475745178258331</v>
      </c>
      <c r="U73" s="494">
        <v>0.26779079737067735</v>
      </c>
    </row>
    <row r="74" spans="1:21" x14ac:dyDescent="0.25">
      <c r="A74" s="36" t="s">
        <v>47</v>
      </c>
      <c r="B74" s="37" t="s">
        <v>100</v>
      </c>
      <c r="C74" s="38" t="s">
        <v>65</v>
      </c>
      <c r="D74" s="102">
        <v>4692</v>
      </c>
      <c r="E74" s="180">
        <v>2767</v>
      </c>
      <c r="F74" s="109" t="e">
        <v>#REF!</v>
      </c>
      <c r="G74" s="109" t="e">
        <v>#REF!</v>
      </c>
      <c r="H74" s="109">
        <v>0.53095086151882576</v>
      </c>
      <c r="I74" s="109">
        <v>0.58972719522591643</v>
      </c>
      <c r="J74" s="493">
        <v>0.57366167023554604</v>
      </c>
      <c r="K74" s="493">
        <v>0.59337805669768451</v>
      </c>
      <c r="L74" s="493">
        <v>0.64266055045871562</v>
      </c>
      <c r="M74" s="494">
        <v>0.64888164026095063</v>
      </c>
      <c r="N74" s="109" t="e">
        <v>#REF!</v>
      </c>
      <c r="O74" s="109" t="e">
        <v>#REF!</v>
      </c>
      <c r="P74" s="109">
        <v>0.20102105934907466</v>
      </c>
      <c r="Q74" s="109">
        <v>0.20460358056265984</v>
      </c>
      <c r="R74" s="493">
        <v>0.19379014989293361</v>
      </c>
      <c r="S74" s="493">
        <v>0.19130058428911492</v>
      </c>
      <c r="T74" s="493">
        <v>0.19288990825688074</v>
      </c>
      <c r="U74" s="494">
        <v>0.19594594594594594</v>
      </c>
    </row>
    <row r="75" spans="1:21" x14ac:dyDescent="0.25">
      <c r="A75" s="36" t="s">
        <v>48</v>
      </c>
      <c r="B75" s="37" t="s">
        <v>101</v>
      </c>
      <c r="C75" s="38" t="s">
        <v>14</v>
      </c>
      <c r="D75" s="102">
        <v>6759</v>
      </c>
      <c r="E75" s="180">
        <v>2566</v>
      </c>
      <c r="F75" s="109" t="e">
        <v>#REF!</v>
      </c>
      <c r="G75" s="109" t="e">
        <v>#REF!</v>
      </c>
      <c r="H75" s="109">
        <v>0.35827227150019281</v>
      </c>
      <c r="I75" s="109">
        <v>0.37964195886965529</v>
      </c>
      <c r="J75" s="493">
        <v>0.38436879865669366</v>
      </c>
      <c r="K75" s="493">
        <v>0.41998388396454472</v>
      </c>
      <c r="L75" s="493">
        <v>0.46347482724580452</v>
      </c>
      <c r="M75" s="494">
        <v>0.48157129000969934</v>
      </c>
      <c r="N75" s="109" t="e">
        <v>#REF!</v>
      </c>
      <c r="O75" s="109" t="e">
        <v>#REF!</v>
      </c>
      <c r="P75" s="109">
        <v>0.19012726571538757</v>
      </c>
      <c r="Q75" s="109">
        <v>0.1873058144695961</v>
      </c>
      <c r="R75" s="493">
        <v>0.19004732101969166</v>
      </c>
      <c r="S75" s="493">
        <v>0.21885576148267527</v>
      </c>
      <c r="T75" s="493">
        <v>0.2581441263573544</v>
      </c>
      <c r="U75" s="494">
        <v>0.25703200775945684</v>
      </c>
    </row>
    <row r="76" spans="1:21" x14ac:dyDescent="0.25">
      <c r="A76" s="584" t="s">
        <v>102</v>
      </c>
      <c r="B76" s="585"/>
      <c r="C76" s="585"/>
      <c r="D76" s="89">
        <v>18217</v>
      </c>
      <c r="E76" s="182">
        <v>7912</v>
      </c>
      <c r="F76" s="110" t="e">
        <v>#REF!</v>
      </c>
      <c r="G76" s="110" t="e">
        <v>#REF!</v>
      </c>
      <c r="H76" s="110">
        <v>0.39315448658649399</v>
      </c>
      <c r="I76" s="110">
        <v>0.43431959159027284</v>
      </c>
      <c r="J76" s="508">
        <v>0.44387499303659961</v>
      </c>
      <c r="K76" s="508">
        <v>0.47595329016547677</v>
      </c>
      <c r="L76" s="508">
        <v>0.50791165781381042</v>
      </c>
      <c r="M76" s="509">
        <v>0.52032206474383724</v>
      </c>
      <c r="N76" s="110" t="e">
        <v>#REF!</v>
      </c>
      <c r="O76" s="110" t="e">
        <v>#REF!</v>
      </c>
      <c r="P76" s="110">
        <v>0.19056429232192415</v>
      </c>
      <c r="Q76" s="110">
        <v>0.20151506834275676</v>
      </c>
      <c r="R76" s="508">
        <v>0.20750933095649268</v>
      </c>
      <c r="S76" s="508">
        <v>0.22524766174110356</v>
      </c>
      <c r="T76" s="508">
        <v>0.24064858820240426</v>
      </c>
      <c r="U76" s="509">
        <v>0.24204489053107595</v>
      </c>
    </row>
    <row r="77" spans="1:21" x14ac:dyDescent="0.25">
      <c r="A77" s="36" t="s">
        <v>49</v>
      </c>
      <c r="B77" s="37" t="s">
        <v>103</v>
      </c>
      <c r="C77" s="38" t="s">
        <v>65</v>
      </c>
      <c r="D77" s="102">
        <v>9618</v>
      </c>
      <c r="E77" s="180">
        <v>5548</v>
      </c>
      <c r="F77" s="109" t="e">
        <v>#REF!</v>
      </c>
      <c r="G77" s="109" t="e">
        <v>#REF!</v>
      </c>
      <c r="H77" s="109">
        <v>0.54514008993427876</v>
      </c>
      <c r="I77" s="109">
        <v>0.57683510085256806</v>
      </c>
      <c r="J77" s="493">
        <v>0.62611965055844299</v>
      </c>
      <c r="K77" s="493">
        <v>0.65256525652565256</v>
      </c>
      <c r="L77" s="493">
        <v>0.68820356472795496</v>
      </c>
      <c r="M77" s="494">
        <v>0.69053117782909934</v>
      </c>
      <c r="N77" s="109" t="e">
        <v>#REF!</v>
      </c>
      <c r="O77" s="109" t="e">
        <v>#REF!</v>
      </c>
      <c r="P77" s="109">
        <v>0.23797993773780698</v>
      </c>
      <c r="Q77" s="109">
        <v>0.2357038885423165</v>
      </c>
      <c r="R77" s="493">
        <v>0.24162335508127833</v>
      </c>
      <c r="S77" s="493">
        <v>0.21725922592259225</v>
      </c>
      <c r="T77" s="493">
        <v>0.22572701688555347</v>
      </c>
      <c r="U77" s="494">
        <v>0.21709006928406466</v>
      </c>
    </row>
    <row r="78" spans="1:21" x14ac:dyDescent="0.25">
      <c r="A78" s="36" t="s">
        <v>50</v>
      </c>
      <c r="B78" s="37" t="s">
        <v>104</v>
      </c>
      <c r="C78" s="38" t="s">
        <v>65</v>
      </c>
      <c r="D78" s="102">
        <v>2148</v>
      </c>
      <c r="E78" s="180">
        <v>1287</v>
      </c>
      <c r="F78" s="109" t="e">
        <v>#REF!</v>
      </c>
      <c r="G78" s="109" t="e">
        <v>#REF!</v>
      </c>
      <c r="H78" s="109">
        <v>0.57916666666666672</v>
      </c>
      <c r="I78" s="109">
        <v>0.59916201117318435</v>
      </c>
      <c r="J78" s="493">
        <v>0.62592936802973975</v>
      </c>
      <c r="K78" s="493">
        <v>0.61720930232558135</v>
      </c>
      <c r="L78" s="493">
        <v>0.65117270788912585</v>
      </c>
      <c r="M78" s="494">
        <v>0.71499808208668969</v>
      </c>
      <c r="N78" s="109" t="e">
        <v>#REF!</v>
      </c>
      <c r="O78" s="109" t="e">
        <v>#REF!</v>
      </c>
      <c r="P78" s="109">
        <v>0.13194444444444445</v>
      </c>
      <c r="Q78" s="109">
        <v>0.16480446927374301</v>
      </c>
      <c r="R78" s="493">
        <v>0.16217472118959109</v>
      </c>
      <c r="S78" s="493">
        <v>0.17302325581395347</v>
      </c>
      <c r="T78" s="493">
        <v>0.18933901918976545</v>
      </c>
      <c r="U78" s="494">
        <v>0.20675105485232068</v>
      </c>
    </row>
    <row r="79" spans="1:21" x14ac:dyDescent="0.25">
      <c r="A79" s="36" t="s">
        <v>51</v>
      </c>
      <c r="B79" s="37" t="s">
        <v>105</v>
      </c>
      <c r="C79" s="38" t="s">
        <v>14</v>
      </c>
      <c r="D79" s="102">
        <v>3891</v>
      </c>
      <c r="E79" s="180">
        <v>1554</v>
      </c>
      <c r="F79" s="109" t="e">
        <v>#REF!</v>
      </c>
      <c r="G79" s="109" t="e">
        <v>#REF!</v>
      </c>
      <c r="H79" s="109">
        <v>0.33461292386436342</v>
      </c>
      <c r="I79" s="109">
        <v>0.39938319198149574</v>
      </c>
      <c r="J79" s="493">
        <v>0.41400341546718711</v>
      </c>
      <c r="K79" s="493">
        <v>0.46011281224818695</v>
      </c>
      <c r="L79" s="493">
        <v>0.42487922705314007</v>
      </c>
      <c r="M79" s="494">
        <v>0.45118441443435908</v>
      </c>
      <c r="N79" s="109" t="e">
        <v>#REF!</v>
      </c>
      <c r="O79" s="109" t="e">
        <v>#REF!</v>
      </c>
      <c r="P79" s="109">
        <v>0.12731925783749201</v>
      </c>
      <c r="Q79" s="109">
        <v>0.14058082755075815</v>
      </c>
      <c r="R79" s="493">
        <v>0.14222981214930472</v>
      </c>
      <c r="S79" s="493">
        <v>0.14773032500671501</v>
      </c>
      <c r="T79" s="493">
        <v>0.12898550724637681</v>
      </c>
      <c r="U79" s="494">
        <v>0.15917644454283816</v>
      </c>
    </row>
    <row r="80" spans="1:21" x14ac:dyDescent="0.25">
      <c r="A80" s="36" t="s">
        <v>52</v>
      </c>
      <c r="B80" s="37" t="s">
        <v>106</v>
      </c>
      <c r="C80" s="38" t="s">
        <v>65</v>
      </c>
      <c r="D80" s="102">
        <v>68</v>
      </c>
      <c r="E80" s="180">
        <v>39</v>
      </c>
      <c r="F80" s="109" t="e">
        <v>#REF!</v>
      </c>
      <c r="G80" s="109" t="e">
        <v>#REF!</v>
      </c>
      <c r="H80" s="109">
        <v>0.65625</v>
      </c>
      <c r="I80" s="109">
        <v>0.57352941176470584</v>
      </c>
      <c r="J80" s="493">
        <v>0.33333333333333331</v>
      </c>
      <c r="K80" s="493">
        <v>0.29545454545454547</v>
      </c>
      <c r="L80" s="493">
        <v>0.27027027027027029</v>
      </c>
      <c r="M80" s="494">
        <v>0.39622641509433965</v>
      </c>
      <c r="N80" s="109" t="e">
        <v>#REF!</v>
      </c>
      <c r="O80" s="109" t="e">
        <v>#REF!</v>
      </c>
      <c r="P80" s="109">
        <v>0</v>
      </c>
      <c r="Q80" s="109">
        <v>0</v>
      </c>
      <c r="R80" s="493">
        <v>7.407407407407407E-2</v>
      </c>
      <c r="S80" s="493">
        <v>6.8181818181818177E-2</v>
      </c>
      <c r="T80" s="493">
        <v>8.1081081081081086E-2</v>
      </c>
      <c r="U80" s="494">
        <v>0.26415094339622641</v>
      </c>
    </row>
    <row r="81" spans="1:21" x14ac:dyDescent="0.25">
      <c r="A81" s="36" t="s">
        <v>53</v>
      </c>
      <c r="B81" s="37" t="s">
        <v>107</v>
      </c>
      <c r="C81" s="38" t="s">
        <v>65</v>
      </c>
      <c r="D81" s="102">
        <v>4346</v>
      </c>
      <c r="E81" s="180">
        <v>1454</v>
      </c>
      <c r="F81" s="109" t="e">
        <v>#REF!</v>
      </c>
      <c r="G81" s="109" t="e">
        <v>#REF!</v>
      </c>
      <c r="H81" s="109">
        <v>0.34210526315789475</v>
      </c>
      <c r="I81" s="109">
        <v>0.33456051541647491</v>
      </c>
      <c r="J81" s="493">
        <v>0.38811835413777163</v>
      </c>
      <c r="K81" s="493">
        <v>0.46866416978776532</v>
      </c>
      <c r="L81" s="493">
        <v>0.48223947306516113</v>
      </c>
      <c r="M81" s="494">
        <v>0.5</v>
      </c>
      <c r="N81" s="109" t="e">
        <v>#REF!</v>
      </c>
      <c r="O81" s="109" t="e">
        <v>#REF!</v>
      </c>
      <c r="P81" s="109">
        <v>0.14473684210526316</v>
      </c>
      <c r="Q81" s="109">
        <v>0.14979291302346986</v>
      </c>
      <c r="R81" s="493">
        <v>0.17591308368007397</v>
      </c>
      <c r="S81" s="493">
        <v>0.22946317103620475</v>
      </c>
      <c r="T81" s="493">
        <v>0.22559397788755586</v>
      </c>
      <c r="U81" s="494">
        <v>0.2493144424131627</v>
      </c>
    </row>
    <row r="82" spans="1:21" x14ac:dyDescent="0.25">
      <c r="A82" s="36" t="s">
        <v>124</v>
      </c>
      <c r="B82" s="37" t="s">
        <v>166</v>
      </c>
      <c r="C82" s="38" t="s">
        <v>14</v>
      </c>
      <c r="D82" s="102">
        <v>15938</v>
      </c>
      <c r="E82" s="180">
        <v>6118</v>
      </c>
      <c r="F82" s="109" t="e">
        <v>#REF!</v>
      </c>
      <c r="G82" s="109" t="e">
        <v>#REF!</v>
      </c>
      <c r="H82" s="109">
        <v>0.3429628324819447</v>
      </c>
      <c r="I82" s="109">
        <v>0.38386246705985694</v>
      </c>
      <c r="J82" s="493">
        <v>0.41472644474376241</v>
      </c>
      <c r="K82" s="493">
        <v>0.46056329232498594</v>
      </c>
      <c r="L82" s="493">
        <v>0.48420256038342691</v>
      </c>
      <c r="M82" s="494">
        <v>0.5317152508444889</v>
      </c>
      <c r="N82" s="109" t="e">
        <v>#REF!</v>
      </c>
      <c r="O82" s="109" t="e">
        <v>#REF!</v>
      </c>
      <c r="P82" s="109">
        <v>0.16963184780694029</v>
      </c>
      <c r="Q82" s="109">
        <v>0.18728824193750784</v>
      </c>
      <c r="R82" s="493">
        <v>0.20678596626258738</v>
      </c>
      <c r="S82" s="493">
        <v>0.23405982639105727</v>
      </c>
      <c r="T82" s="493">
        <v>0.23257867187992684</v>
      </c>
      <c r="U82" s="494">
        <v>0.24046040285249592</v>
      </c>
    </row>
    <row r="83" spans="1:21" x14ac:dyDescent="0.25">
      <c r="A83" s="584" t="s">
        <v>108</v>
      </c>
      <c r="B83" s="585"/>
      <c r="C83" s="585"/>
      <c r="D83" s="89">
        <v>36009</v>
      </c>
      <c r="E83" s="182">
        <v>16000</v>
      </c>
      <c r="F83" s="110" t="e">
        <v>#REF!</v>
      </c>
      <c r="G83" s="110" t="e">
        <v>#REF!</v>
      </c>
      <c r="H83" s="110">
        <v>0.40345077803757157</v>
      </c>
      <c r="I83" s="110">
        <v>0.44433336110416838</v>
      </c>
      <c r="J83" s="508">
        <v>0.47846075259662862</v>
      </c>
      <c r="K83" s="508">
        <v>0.5199149987077506</v>
      </c>
      <c r="L83" s="508">
        <v>0.53740045506257106</v>
      </c>
      <c r="M83" s="509">
        <v>0.5673665669471859</v>
      </c>
      <c r="N83" s="110" t="e">
        <v>#REF!</v>
      </c>
      <c r="O83" s="110" t="e">
        <v>#REF!</v>
      </c>
      <c r="P83" s="110">
        <v>0.17455454325566394</v>
      </c>
      <c r="Q83" s="110">
        <v>0.18895276180954762</v>
      </c>
      <c r="R83" s="508">
        <v>0.20160054486633747</v>
      </c>
      <c r="S83" s="508">
        <v>0.21603537891623353</v>
      </c>
      <c r="T83" s="508">
        <v>0.21481797497155858</v>
      </c>
      <c r="U83" s="509">
        <v>0.22347415215142449</v>
      </c>
    </row>
    <row r="84" spans="1:21" x14ac:dyDescent="0.25">
      <c r="A84" s="36" t="s">
        <v>54</v>
      </c>
      <c r="B84" s="37" t="s">
        <v>109</v>
      </c>
      <c r="C84" s="38" t="s">
        <v>14</v>
      </c>
      <c r="D84" s="102">
        <v>4901</v>
      </c>
      <c r="E84" s="180">
        <v>1785</v>
      </c>
      <c r="F84" s="109" t="e">
        <v>#REF!</v>
      </c>
      <c r="G84" s="109" t="e">
        <v>#REF!</v>
      </c>
      <c r="H84" s="109">
        <v>0.34421693414499172</v>
      </c>
      <c r="I84" s="109">
        <v>0.36421138543154458</v>
      </c>
      <c r="J84" s="493">
        <v>0.37473562776389158</v>
      </c>
      <c r="K84" s="493">
        <v>0.38622578751711995</v>
      </c>
      <c r="L84" s="493">
        <v>0.38544061302681992</v>
      </c>
      <c r="M84" s="494">
        <v>0.40113407719041522</v>
      </c>
      <c r="N84" s="109" t="e">
        <v>#REF!</v>
      </c>
      <c r="O84" s="109" t="e">
        <v>#REF!</v>
      </c>
      <c r="P84" s="109">
        <v>0.1732152739346984</v>
      </c>
      <c r="Q84" s="109">
        <v>0.18526831258926749</v>
      </c>
      <c r="R84" s="493">
        <v>0.19265525860411459</v>
      </c>
      <c r="S84" s="493">
        <v>0.18313441596556446</v>
      </c>
      <c r="T84" s="493">
        <v>0.18793103448275861</v>
      </c>
      <c r="U84" s="494">
        <v>0.19663435156392903</v>
      </c>
    </row>
    <row r="85" spans="1:21" x14ac:dyDescent="0.25">
      <c r="A85" s="36" t="s">
        <v>55</v>
      </c>
      <c r="B85" s="37" t="s">
        <v>110</v>
      </c>
      <c r="C85" s="38" t="s">
        <v>65</v>
      </c>
      <c r="D85" s="102">
        <v>3668</v>
      </c>
      <c r="E85" s="180">
        <v>1988</v>
      </c>
      <c r="F85" s="109" t="e">
        <v>#REF!</v>
      </c>
      <c r="G85" s="109" t="e">
        <v>#REF!</v>
      </c>
      <c r="H85" s="109">
        <v>0.547583081570997</v>
      </c>
      <c r="I85" s="109">
        <v>0.5419847328244275</v>
      </c>
      <c r="J85" s="493">
        <v>0.55070422535211272</v>
      </c>
      <c r="K85" s="493">
        <v>0.60016977928692694</v>
      </c>
      <c r="L85" s="493">
        <v>0.63934426229508201</v>
      </c>
      <c r="M85" s="494">
        <v>0.63404140898090888</v>
      </c>
      <c r="N85" s="109" t="e">
        <v>#REF!</v>
      </c>
      <c r="O85" s="109" t="e">
        <v>#REF!</v>
      </c>
      <c r="P85" s="109">
        <v>0.21148036253776434</v>
      </c>
      <c r="Q85" s="109">
        <v>0.19193020719738277</v>
      </c>
      <c r="R85" s="493">
        <v>0.21661971830985915</v>
      </c>
      <c r="S85" s="493">
        <v>0.2286361063950198</v>
      </c>
      <c r="T85" s="493">
        <v>0.25507085301472632</v>
      </c>
      <c r="U85" s="494">
        <v>0.25060500134444741</v>
      </c>
    </row>
    <row r="86" spans="1:21" ht="15.75" thickBot="1" x14ac:dyDescent="0.3">
      <c r="A86" s="586" t="s">
        <v>111</v>
      </c>
      <c r="B86" s="587"/>
      <c r="C86" s="587"/>
      <c r="D86" s="90">
        <v>8569</v>
      </c>
      <c r="E86" s="183">
        <v>3773</v>
      </c>
      <c r="F86" s="111" t="e">
        <v>#REF!</v>
      </c>
      <c r="G86" s="111" t="e">
        <v>#REF!</v>
      </c>
      <c r="H86" s="111">
        <v>0.43021398914084957</v>
      </c>
      <c r="I86" s="111">
        <v>0.44030808729139925</v>
      </c>
      <c r="J86" s="511">
        <v>0.44612044337789969</v>
      </c>
      <c r="K86" s="511">
        <v>0.47368421052631576</v>
      </c>
      <c r="L86" s="511">
        <v>0.48905771629436445</v>
      </c>
      <c r="M86" s="512">
        <v>0.4954278249510124</v>
      </c>
      <c r="N86" s="111" t="e">
        <v>#REF!</v>
      </c>
      <c r="O86" s="111" t="e">
        <v>#REF!</v>
      </c>
      <c r="P86" s="111">
        <v>0.18939635899073778</v>
      </c>
      <c r="Q86" s="111">
        <v>0.18811996732407515</v>
      </c>
      <c r="R86" s="511">
        <v>0.20237687121471831</v>
      </c>
      <c r="S86" s="511">
        <v>0.20173510699826488</v>
      </c>
      <c r="T86" s="511">
        <v>0.2153305363419889</v>
      </c>
      <c r="U86" s="512">
        <v>0.21848465055519267</v>
      </c>
    </row>
    <row r="87" spans="1:21" ht="9.75" customHeight="1" thickBot="1" x14ac:dyDescent="0.3">
      <c r="A87" s="83"/>
      <c r="B87" s="84"/>
      <c r="C87" s="85"/>
      <c r="D87" s="86"/>
      <c r="E87" s="86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</row>
    <row r="88" spans="1:21" ht="15.75" thickBot="1" x14ac:dyDescent="0.3">
      <c r="A88" s="42" t="s">
        <v>8</v>
      </c>
      <c r="B88" s="43"/>
      <c r="C88" s="43"/>
      <c r="D88" s="73">
        <v>296971</v>
      </c>
      <c r="E88" s="184">
        <v>138400</v>
      </c>
      <c r="F88" s="112" t="e">
        <v>#REF!</v>
      </c>
      <c r="G88" s="112" t="e">
        <v>#REF!</v>
      </c>
      <c r="H88" s="112">
        <v>0.4387154053976649</v>
      </c>
      <c r="I88" s="112">
        <v>0.46603877146253336</v>
      </c>
      <c r="J88" s="515">
        <v>0.48642458580135634</v>
      </c>
      <c r="K88" s="515">
        <v>0.51151198753171745</v>
      </c>
      <c r="L88" s="515">
        <v>0.53426913810905152</v>
      </c>
      <c r="M88" s="516">
        <v>0.55833699208293797</v>
      </c>
      <c r="N88" s="112" t="e">
        <v>#REF!</v>
      </c>
      <c r="O88" s="112" t="e">
        <v>#REF!</v>
      </c>
      <c r="P88" s="112">
        <v>0.19762479832743032</v>
      </c>
      <c r="Q88" s="112">
        <v>0.20366635125988733</v>
      </c>
      <c r="R88" s="515">
        <v>0.21081637908833376</v>
      </c>
      <c r="S88" s="515">
        <v>0.21854900014231615</v>
      </c>
      <c r="T88" s="515">
        <v>0.22774332211866014</v>
      </c>
      <c r="U88" s="516">
        <v>0.23841120568782131</v>
      </c>
    </row>
    <row r="89" spans="1:21" x14ac:dyDescent="0.25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</row>
  </sheetData>
  <mergeCells count="23">
    <mergeCell ref="A76:C76"/>
    <mergeCell ref="A83:C83"/>
    <mergeCell ref="A86:C86"/>
    <mergeCell ref="A36:C36"/>
    <mergeCell ref="A45:C45"/>
    <mergeCell ref="A51:C51"/>
    <mergeCell ref="A56:C56"/>
    <mergeCell ref="A61:C61"/>
    <mergeCell ref="A71:C71"/>
    <mergeCell ref="A34:C34"/>
    <mergeCell ref="A1:U1"/>
    <mergeCell ref="A22:C22"/>
    <mergeCell ref="A3:C4"/>
    <mergeCell ref="A5:C5"/>
    <mergeCell ref="A19:C19"/>
    <mergeCell ref="A21:C21"/>
    <mergeCell ref="Q3:U3"/>
    <mergeCell ref="I3:M3"/>
    <mergeCell ref="A24:C24"/>
    <mergeCell ref="A29:C29"/>
    <mergeCell ref="A30:C30"/>
    <mergeCell ref="A31:C31"/>
    <mergeCell ref="A32:C32"/>
  </mergeCells>
  <pageMargins left="0.19685039370078741" right="0.19685039370078741" top="0.26" bottom="0.39370078740157483" header="0.31496062992125984" footer="0.15748031496062992"/>
  <pageSetup paperSize="9" scale="73" fitToHeight="0" orientation="portrait" r:id="rId1"/>
  <headerFooter>
    <oddFooter>&amp;CChirurgie Ambulatoire - Bilan PMSI 2016</oddFooter>
  </headerFooter>
  <rowBreaks count="1" manualBreakCount="1">
    <brk id="35" max="2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tabColor rgb="FF92D050"/>
  </sheetPr>
  <dimension ref="A1:BX89"/>
  <sheetViews>
    <sheetView zoomScaleNormal="100" workbookViewId="0">
      <selection activeCell="A2" sqref="A1:A1048576"/>
    </sheetView>
  </sheetViews>
  <sheetFormatPr baseColWidth="10" defaultRowHeight="15" x14ac:dyDescent="0.25"/>
  <cols>
    <col min="2" max="2" width="26.28515625" customWidth="1"/>
    <col min="3" max="3" width="5" bestFit="1" customWidth="1"/>
    <col min="4" max="5" width="9.140625" customWidth="1"/>
    <col min="6" max="6" width="9.140625" style="284" customWidth="1"/>
    <col min="7" max="9" width="6.42578125" hidden="1" customWidth="1"/>
    <col min="10" max="14" width="6.42578125" customWidth="1"/>
    <col min="15" max="15" width="9.140625" customWidth="1"/>
    <col min="16" max="16" width="8.5703125" style="284" customWidth="1"/>
    <col min="17" max="18" width="6.42578125" hidden="1" customWidth="1"/>
    <col min="19" max="19" width="6.5703125" hidden="1" customWidth="1"/>
    <col min="20" max="21" width="6.5703125" customWidth="1"/>
    <col min="22" max="24" width="6.42578125" customWidth="1"/>
    <col min="25" max="25" width="9.140625" customWidth="1"/>
    <col min="26" max="26" width="6.85546875" style="284" customWidth="1"/>
    <col min="27" max="29" width="6.42578125" hidden="1" customWidth="1"/>
    <col min="30" max="34" width="6.42578125" customWidth="1"/>
    <col min="35" max="35" width="9.140625" customWidth="1"/>
    <col min="36" max="36" width="6.85546875" style="284" customWidth="1"/>
    <col min="37" max="39" width="6.42578125" hidden="1" customWidth="1"/>
    <col min="40" max="44" width="6.42578125" customWidth="1"/>
  </cols>
  <sheetData>
    <row r="1" spans="1:76" s="327" customFormat="1" ht="43.5" customHeight="1" x14ac:dyDescent="0.25">
      <c r="A1" s="583" t="s">
        <v>203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583"/>
      <c r="Q1" s="583"/>
      <c r="R1" s="583"/>
      <c r="S1" s="583"/>
      <c r="T1" s="583"/>
      <c r="U1" s="583"/>
      <c r="V1" s="583"/>
      <c r="W1" s="583"/>
      <c r="X1" s="583"/>
      <c r="Y1" s="583"/>
      <c r="Z1" s="583"/>
      <c r="AA1" s="583"/>
      <c r="AB1" s="583"/>
      <c r="AC1" s="583"/>
      <c r="AD1" s="583"/>
      <c r="AE1" s="583"/>
      <c r="AF1" s="583"/>
      <c r="AG1" s="583"/>
      <c r="AH1" s="583"/>
      <c r="AI1" s="583"/>
      <c r="AJ1" s="583"/>
      <c r="AK1" s="583"/>
      <c r="AL1" s="583"/>
      <c r="AM1" s="583"/>
      <c r="AN1" s="583"/>
      <c r="AO1" s="583"/>
      <c r="AP1" s="583"/>
      <c r="AQ1" s="583"/>
      <c r="AR1" s="583"/>
      <c r="AS1" s="331"/>
      <c r="AT1" s="331"/>
      <c r="AU1" s="331"/>
      <c r="AV1" s="331"/>
      <c r="AW1" s="331"/>
      <c r="AX1" s="331"/>
      <c r="AY1" s="331"/>
      <c r="AZ1" s="331"/>
      <c r="BA1" s="331"/>
      <c r="BB1" s="331"/>
      <c r="BC1" s="331"/>
      <c r="BD1" s="331"/>
      <c r="BE1" s="331"/>
      <c r="BF1" s="331"/>
      <c r="BG1" s="331"/>
      <c r="BH1" s="331"/>
      <c r="BI1" s="331"/>
      <c r="BJ1" s="331"/>
      <c r="BK1" s="331"/>
      <c r="BL1" s="331"/>
      <c r="BM1" s="331"/>
      <c r="BN1" s="331"/>
      <c r="BO1" s="331"/>
      <c r="BP1" s="331"/>
      <c r="BQ1" s="331"/>
      <c r="BR1" s="331"/>
      <c r="BS1" s="331"/>
      <c r="BT1" s="331"/>
      <c r="BU1" s="331"/>
      <c r="BV1" s="331"/>
      <c r="BW1" s="331"/>
      <c r="BX1" s="331"/>
    </row>
    <row r="2" spans="1:76" s="327" customFormat="1" ht="6" customHeight="1" thickBot="1" x14ac:dyDescent="0.3">
      <c r="A2" s="329"/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  <c r="AB2" s="329"/>
      <c r="AC2" s="329"/>
      <c r="AD2" s="329"/>
    </row>
    <row r="3" spans="1:76" ht="33" customHeight="1" x14ac:dyDescent="0.25">
      <c r="A3" s="617" t="s">
        <v>6</v>
      </c>
      <c r="B3" s="618"/>
      <c r="C3" s="618"/>
      <c r="D3" s="17" t="s">
        <v>191</v>
      </c>
      <c r="E3" s="656" t="s">
        <v>195</v>
      </c>
      <c r="F3" s="657"/>
      <c r="G3" s="657"/>
      <c r="H3" s="657"/>
      <c r="I3" s="657"/>
      <c r="J3" s="657"/>
      <c r="K3" s="657"/>
      <c r="L3" s="657"/>
      <c r="M3" s="657"/>
      <c r="N3" s="658"/>
      <c r="O3" s="656" t="s">
        <v>196</v>
      </c>
      <c r="P3" s="657"/>
      <c r="Q3" s="657"/>
      <c r="R3" s="657"/>
      <c r="S3" s="657"/>
      <c r="T3" s="657"/>
      <c r="U3" s="657"/>
      <c r="V3" s="657"/>
      <c r="W3" s="657"/>
      <c r="X3" s="658"/>
      <c r="Y3" s="656" t="s">
        <v>239</v>
      </c>
      <c r="Z3" s="657"/>
      <c r="AA3" s="657"/>
      <c r="AB3" s="657"/>
      <c r="AC3" s="657"/>
      <c r="AD3" s="657"/>
      <c r="AE3" s="657"/>
      <c r="AF3" s="657"/>
      <c r="AG3" s="657"/>
      <c r="AH3" s="658"/>
      <c r="AI3" s="656" t="s">
        <v>240</v>
      </c>
      <c r="AJ3" s="657"/>
      <c r="AK3" s="657"/>
      <c r="AL3" s="657"/>
      <c r="AM3" s="657"/>
      <c r="AN3" s="657"/>
      <c r="AO3" s="657"/>
      <c r="AP3" s="657"/>
      <c r="AQ3" s="657"/>
      <c r="AR3" s="658"/>
    </row>
    <row r="4" spans="1:76" ht="36" customHeight="1" thickBot="1" x14ac:dyDescent="0.3">
      <c r="A4" s="619"/>
      <c r="B4" s="620"/>
      <c r="C4" s="620"/>
      <c r="D4" s="14" t="s">
        <v>226</v>
      </c>
      <c r="E4" s="286" t="s">
        <v>282</v>
      </c>
      <c r="F4" s="287" t="s">
        <v>283</v>
      </c>
      <c r="G4" s="280" t="s">
        <v>7</v>
      </c>
      <c r="H4" s="280">
        <v>2018</v>
      </c>
      <c r="I4" s="280">
        <v>2017</v>
      </c>
      <c r="J4" s="280">
        <v>2016</v>
      </c>
      <c r="K4" s="280">
        <v>2015</v>
      </c>
      <c r="L4" s="280">
        <v>2014</v>
      </c>
      <c r="M4" s="280">
        <v>2013</v>
      </c>
      <c r="N4" s="208">
        <v>2012</v>
      </c>
      <c r="O4" s="286" t="s">
        <v>282</v>
      </c>
      <c r="P4" s="287" t="s">
        <v>283</v>
      </c>
      <c r="Q4" s="280" t="s">
        <v>7</v>
      </c>
      <c r="R4" s="280">
        <v>2018</v>
      </c>
      <c r="S4" s="280">
        <v>2017</v>
      </c>
      <c r="T4" s="280">
        <v>2016</v>
      </c>
      <c r="U4" s="280">
        <v>2015</v>
      </c>
      <c r="V4" s="280">
        <v>2014</v>
      </c>
      <c r="W4" s="280">
        <v>2013</v>
      </c>
      <c r="X4" s="208">
        <v>2012</v>
      </c>
      <c r="Y4" s="286" t="s">
        <v>282</v>
      </c>
      <c r="Z4" s="287" t="s">
        <v>283</v>
      </c>
      <c r="AA4" s="280" t="s">
        <v>7</v>
      </c>
      <c r="AB4" s="280">
        <v>2018</v>
      </c>
      <c r="AC4" s="280">
        <v>2017</v>
      </c>
      <c r="AD4" s="280">
        <v>2016</v>
      </c>
      <c r="AE4" s="280">
        <v>2015</v>
      </c>
      <c r="AF4" s="280">
        <v>2014</v>
      </c>
      <c r="AG4" s="280">
        <v>2013</v>
      </c>
      <c r="AH4" s="208">
        <v>2012</v>
      </c>
      <c r="AI4" s="286" t="s">
        <v>282</v>
      </c>
      <c r="AJ4" s="287" t="s">
        <v>283</v>
      </c>
      <c r="AK4" s="280" t="s">
        <v>7</v>
      </c>
      <c r="AL4" s="280">
        <v>2018</v>
      </c>
      <c r="AM4" s="280">
        <v>2017</v>
      </c>
      <c r="AN4" s="280">
        <v>2016</v>
      </c>
      <c r="AO4" s="280">
        <v>2015</v>
      </c>
      <c r="AP4" s="280">
        <v>2014</v>
      </c>
      <c r="AQ4" s="280">
        <v>2013</v>
      </c>
      <c r="AR4" s="208">
        <v>2012</v>
      </c>
    </row>
    <row r="5" spans="1:76" ht="16.5" thickBot="1" x14ac:dyDescent="0.3">
      <c r="A5" s="621" t="s">
        <v>56</v>
      </c>
      <c r="B5" s="621"/>
      <c r="C5" s="621"/>
    </row>
    <row r="6" spans="1:76" x14ac:dyDescent="0.25">
      <c r="A6" s="209" t="s">
        <v>155</v>
      </c>
      <c r="B6" s="27"/>
      <c r="C6" s="27"/>
      <c r="D6" s="19">
        <v>466954</v>
      </c>
      <c r="E6" s="288">
        <v>318925</v>
      </c>
      <c r="F6" s="292">
        <v>-4.8408319881604878E-2</v>
      </c>
      <c r="G6" s="212" t="e">
        <v>#REF!</v>
      </c>
      <c r="H6" s="212" t="e">
        <v>#REF!</v>
      </c>
      <c r="I6" s="212">
        <v>0.69126310470330121</v>
      </c>
      <c r="J6" s="212">
        <v>0.68299018747028617</v>
      </c>
      <c r="K6" s="213">
        <v>0.69716245816284717</v>
      </c>
      <c r="L6" s="213">
        <v>0.70143867651346614</v>
      </c>
      <c r="M6" s="213">
        <v>0.71490263099945239</v>
      </c>
      <c r="N6" s="32">
        <v>0.71923091480261914</v>
      </c>
      <c r="O6" s="288">
        <v>75335</v>
      </c>
      <c r="P6" s="292">
        <v>6.6544623648729928E-3</v>
      </c>
      <c r="Q6" s="212" t="e">
        <v>#REF!</v>
      </c>
      <c r="R6" s="212" t="e">
        <v>#REF!</v>
      </c>
      <c r="S6" s="212">
        <v>0.16108790625379787</v>
      </c>
      <c r="T6" s="212">
        <v>0.16133280794253824</v>
      </c>
      <c r="U6" s="213">
        <v>0.15567269149403098</v>
      </c>
      <c r="V6" s="213">
        <v>0.15537466699152053</v>
      </c>
      <c r="W6" s="213">
        <v>0.15104520891511466</v>
      </c>
      <c r="X6" s="32">
        <v>0.15615230309223724</v>
      </c>
      <c r="Y6" s="288">
        <v>39731</v>
      </c>
      <c r="Z6" s="292">
        <v>3.6523962328141701E-2</v>
      </c>
      <c r="AA6" s="212" t="e">
        <v>#REF!</v>
      </c>
      <c r="AB6" s="212" t="e">
        <v>#REF!</v>
      </c>
      <c r="AC6" s="212">
        <v>8.0505574496120558E-2</v>
      </c>
      <c r="AD6" s="212">
        <v>8.5085468804207698E-2</v>
      </c>
      <c r="AE6" s="213">
        <v>7.9734488791075295E-2</v>
      </c>
      <c r="AF6" s="213">
        <v>7.619753244211544E-2</v>
      </c>
      <c r="AG6" s="213">
        <v>7.1010287420272003E-2</v>
      </c>
      <c r="AH6" s="32">
        <v>6.72552136558041E-2</v>
      </c>
      <c r="AI6" s="288">
        <v>19941</v>
      </c>
      <c r="AJ6" s="292">
        <v>3.8161182840483088E-2</v>
      </c>
      <c r="AK6" s="212" t="e">
        <v>#REF!</v>
      </c>
      <c r="AL6" s="212" t="e">
        <v>#REF!</v>
      </c>
      <c r="AM6" s="212">
        <v>3.9651522032532284E-2</v>
      </c>
      <c r="AN6" s="212">
        <v>4.2704420563909933E-2</v>
      </c>
      <c r="AO6" s="213">
        <v>3.9955651057863723E-2</v>
      </c>
      <c r="AP6" s="213">
        <v>3.7588519345446124E-2</v>
      </c>
      <c r="AQ6" s="213">
        <v>3.3448244278974415E-2</v>
      </c>
      <c r="AR6" s="32">
        <v>2.8956133378751751E-2</v>
      </c>
    </row>
    <row r="7" spans="1:76" x14ac:dyDescent="0.25">
      <c r="A7" s="22" t="s">
        <v>156</v>
      </c>
      <c r="B7" s="23"/>
      <c r="C7" s="23"/>
      <c r="D7" s="30">
        <v>100182</v>
      </c>
      <c r="E7" s="289">
        <v>68080</v>
      </c>
      <c r="F7" s="293">
        <v>-3.1068983675618722E-2</v>
      </c>
      <c r="G7" s="28" t="e">
        <v>#REF!</v>
      </c>
      <c r="H7" s="28" t="e">
        <v>#REF!</v>
      </c>
      <c r="I7" s="28">
        <v>0.69211807481358234</v>
      </c>
      <c r="J7" s="28">
        <v>0.67956319498512707</v>
      </c>
      <c r="K7" s="31">
        <v>0.68361856763409579</v>
      </c>
      <c r="L7" s="31">
        <v>0.69851709551343322</v>
      </c>
      <c r="M7" s="31">
        <v>0.72407575233806398</v>
      </c>
      <c r="N7" s="33">
        <v>0.72012101524292293</v>
      </c>
      <c r="O7" s="289">
        <v>17586</v>
      </c>
      <c r="P7" s="293">
        <v>-3.3417610201165182E-2</v>
      </c>
      <c r="Q7" s="28" t="e">
        <v>#REF!</v>
      </c>
      <c r="R7" s="28" t="e">
        <v>#REF!</v>
      </c>
      <c r="S7" s="28">
        <v>0.16977876378874715</v>
      </c>
      <c r="T7" s="28">
        <v>0.17554051626040607</v>
      </c>
      <c r="U7" s="31">
        <v>0.17701715297574455</v>
      </c>
      <c r="V7" s="31">
        <v>0.17416320466353113</v>
      </c>
      <c r="W7" s="31">
        <v>0.16140816383732121</v>
      </c>
      <c r="X7" s="33">
        <v>0.17399064719951451</v>
      </c>
      <c r="Y7" s="289">
        <v>9237</v>
      </c>
      <c r="Z7" s="293">
        <v>2.9536335265269775E-2</v>
      </c>
      <c r="AA7" s="28" t="e">
        <v>#REF!</v>
      </c>
      <c r="AB7" s="28" t="e">
        <v>#REF!</v>
      </c>
      <c r="AC7" s="28">
        <v>8.9110741356997591E-2</v>
      </c>
      <c r="AD7" s="28">
        <v>9.220219201054082E-2</v>
      </c>
      <c r="AE7" s="31">
        <v>8.7292398400482585E-2</v>
      </c>
      <c r="AF7" s="31">
        <v>7.909454817310331E-2</v>
      </c>
      <c r="AG7" s="31">
        <v>7.1239711117132093E-2</v>
      </c>
      <c r="AH7" s="33">
        <v>6.5933673651518934E-2</v>
      </c>
      <c r="AI7" s="289">
        <v>3468</v>
      </c>
      <c r="AJ7" s="293">
        <v>8.7260034904013128E-3</v>
      </c>
      <c r="AK7" s="28" t="e">
        <v>#REF!</v>
      </c>
      <c r="AL7" s="28" t="e">
        <v>#REF!</v>
      </c>
      <c r="AM7" s="28">
        <v>3.2106982190176866E-2</v>
      </c>
      <c r="AN7" s="28">
        <v>3.4616997065341076E-2</v>
      </c>
      <c r="AO7" s="31">
        <v>3.3449762115566106E-2</v>
      </c>
      <c r="AP7" s="31">
        <v>2.9213313018709011E-2</v>
      </c>
      <c r="AQ7" s="31">
        <v>2.5580895611633795E-2</v>
      </c>
      <c r="AR7" s="33">
        <v>2.2855459965016242E-2</v>
      </c>
    </row>
    <row r="8" spans="1:76" x14ac:dyDescent="0.25">
      <c r="A8" s="22" t="s">
        <v>157</v>
      </c>
      <c r="B8" s="23"/>
      <c r="C8" s="23"/>
      <c r="D8" s="30">
        <v>125885</v>
      </c>
      <c r="E8" s="289">
        <v>88279</v>
      </c>
      <c r="F8" s="293">
        <v>-3.552894647714977E-2</v>
      </c>
      <c r="G8" s="28" t="e">
        <v>#REF!</v>
      </c>
      <c r="H8" s="28" t="e">
        <v>#REF!</v>
      </c>
      <c r="I8" s="28">
        <v>0.70477958944878283</v>
      </c>
      <c r="J8" s="28">
        <v>0.70126702943162411</v>
      </c>
      <c r="K8" s="31">
        <v>0.70542492273781721</v>
      </c>
      <c r="L8" s="31">
        <v>0.70550873965041394</v>
      </c>
      <c r="M8" s="31">
        <v>0.71355945496937589</v>
      </c>
      <c r="N8" s="33">
        <v>0.70368330800652457</v>
      </c>
      <c r="O8" s="289">
        <v>21398</v>
      </c>
      <c r="P8" s="293">
        <v>-2.7186761229314405E-2</v>
      </c>
      <c r="Q8" s="28" t="e">
        <v>#REF!</v>
      </c>
      <c r="R8" s="28" t="e">
        <v>#REF!</v>
      </c>
      <c r="S8" s="28">
        <v>0.17007096889069773</v>
      </c>
      <c r="T8" s="28">
        <v>0.16998053779242961</v>
      </c>
      <c r="U8" s="31">
        <v>0.16952209197475204</v>
      </c>
      <c r="V8" s="31">
        <v>0.17382152713891444</v>
      </c>
      <c r="W8" s="31">
        <v>0.17264294219566628</v>
      </c>
      <c r="X8" s="33">
        <v>0.1833080065245577</v>
      </c>
      <c r="Y8" s="289">
        <v>10315</v>
      </c>
      <c r="Z8" s="293">
        <v>-1.5556403893872917E-2</v>
      </c>
      <c r="AA8" s="28" t="e">
        <v>#REF!</v>
      </c>
      <c r="AB8" s="28" t="e">
        <v>#REF!</v>
      </c>
      <c r="AC8" s="28">
        <v>7.9922671889705699E-2</v>
      </c>
      <c r="AD8" s="28">
        <v>8.1939865750486549E-2</v>
      </c>
      <c r="AE8" s="31">
        <v>8.0753431519887786E-2</v>
      </c>
      <c r="AF8" s="31">
        <v>7.8969641214351433E-2</v>
      </c>
      <c r="AG8" s="31">
        <v>7.319838287617024E-2</v>
      </c>
      <c r="AH8" s="33">
        <v>7.358251195471846E-2</v>
      </c>
      <c r="AI8" s="289">
        <v>3987</v>
      </c>
      <c r="AJ8" s="293">
        <v>3.3973029045643255E-2</v>
      </c>
      <c r="AK8" s="28" t="e">
        <v>#REF!</v>
      </c>
      <c r="AL8" s="28" t="e">
        <v>#REF!</v>
      </c>
      <c r="AM8" s="28">
        <v>2.9176099509068246E-2</v>
      </c>
      <c r="AN8" s="28">
        <v>3.1671763911506536E-2</v>
      </c>
      <c r="AO8" s="31">
        <v>2.9718002666605011E-2</v>
      </c>
      <c r="AP8" s="31">
        <v>2.7370745170193191E-2</v>
      </c>
      <c r="AQ8" s="31">
        <v>2.5091087993497279E-2</v>
      </c>
      <c r="AR8" s="33">
        <v>2.256409541468583E-2</v>
      </c>
    </row>
    <row r="9" spans="1:76" x14ac:dyDescent="0.25">
      <c r="A9" s="22" t="s">
        <v>158</v>
      </c>
      <c r="B9" s="23"/>
      <c r="C9" s="23"/>
      <c r="D9" s="30">
        <v>139674</v>
      </c>
      <c r="E9" s="289">
        <v>97417</v>
      </c>
      <c r="F9" s="293">
        <v>-4.8494852610810546E-2</v>
      </c>
      <c r="G9" s="28" t="e">
        <v>#REF!</v>
      </c>
      <c r="H9" s="28" t="e">
        <v>#REF!</v>
      </c>
      <c r="I9" s="28">
        <v>0.6965740405503259</v>
      </c>
      <c r="J9" s="28">
        <v>0.69745979924681756</v>
      </c>
      <c r="K9" s="31">
        <v>0.70923273019479616</v>
      </c>
      <c r="L9" s="31">
        <v>0.71873344198743105</v>
      </c>
      <c r="M9" s="31">
        <v>0.72768062435127645</v>
      </c>
      <c r="N9" s="33">
        <v>0.7214259157168682</v>
      </c>
      <c r="O9" s="289">
        <v>23770</v>
      </c>
      <c r="P9" s="293">
        <v>3.1652247309559289E-3</v>
      </c>
      <c r="Q9" s="28" t="e">
        <v>#REF!</v>
      </c>
      <c r="R9" s="28" t="e">
        <v>#REF!</v>
      </c>
      <c r="S9" s="28">
        <v>0.17052860246198406</v>
      </c>
      <c r="T9" s="28">
        <v>0.17018199521743488</v>
      </c>
      <c r="U9" s="31">
        <v>0.16414281359971183</v>
      </c>
      <c r="V9" s="31">
        <v>0.16040564196462706</v>
      </c>
      <c r="W9" s="31">
        <v>0.15669219955065627</v>
      </c>
      <c r="X9" s="33">
        <v>0.16759189220374621</v>
      </c>
      <c r="Y9" s="289">
        <v>11600</v>
      </c>
      <c r="Z9" s="293">
        <v>1.3365947409801793E-2</v>
      </c>
      <c r="AA9" s="28" t="e">
        <v>#REF!</v>
      </c>
      <c r="AB9" s="28" t="e">
        <v>#REF!</v>
      </c>
      <c r="AC9" s="28">
        <v>8.3838703837798692E-2</v>
      </c>
      <c r="AD9" s="28">
        <v>8.3050531952976223E-2</v>
      </c>
      <c r="AE9" s="31">
        <v>7.9297015711158519E-2</v>
      </c>
      <c r="AF9" s="31">
        <v>7.5065225993816112E-2</v>
      </c>
      <c r="AG9" s="31">
        <v>7.237455821103389E-2</v>
      </c>
      <c r="AH9" s="33">
        <v>6.8539340247951899E-2</v>
      </c>
      <c r="AI9" s="289">
        <v>4912</v>
      </c>
      <c r="AJ9" s="293">
        <v>4.3552156362863803E-2</v>
      </c>
      <c r="AK9" s="28" t="e">
        <v>#REF!</v>
      </c>
      <c r="AL9" s="28" t="e">
        <v>#REF!</v>
      </c>
      <c r="AM9" s="28">
        <v>3.3173425054308474E-2</v>
      </c>
      <c r="AN9" s="28">
        <v>3.5167604564915446E-2</v>
      </c>
      <c r="AO9" s="31">
        <v>3.2606888525589517E-2</v>
      </c>
      <c r="AP9" s="31">
        <v>3.0476803691556503E-2</v>
      </c>
      <c r="AQ9" s="31">
        <v>2.7860624614050533E-2</v>
      </c>
      <c r="AR9" s="33">
        <v>2.5513147604456467E-2</v>
      </c>
    </row>
    <row r="10" spans="1:76" x14ac:dyDescent="0.25">
      <c r="A10" s="22" t="s">
        <v>159</v>
      </c>
      <c r="B10" s="23"/>
      <c r="C10" s="23"/>
      <c r="D10" s="30">
        <v>250047</v>
      </c>
      <c r="E10" s="289">
        <v>170152</v>
      </c>
      <c r="F10" s="293">
        <v>-5.0819470941973255E-2</v>
      </c>
      <c r="G10" s="28" t="e">
        <v>#REF!</v>
      </c>
      <c r="H10" s="28" t="e">
        <v>#REF!</v>
      </c>
      <c r="I10" s="28">
        <v>0.6895814608788593</v>
      </c>
      <c r="J10" s="28">
        <v>0.68048006974688757</v>
      </c>
      <c r="K10" s="31">
        <v>0.69104001788681191</v>
      </c>
      <c r="L10" s="31">
        <v>0.70296139172669148</v>
      </c>
      <c r="M10" s="31">
        <v>0.71144907924927925</v>
      </c>
      <c r="N10" s="33">
        <v>0.70453382603752135</v>
      </c>
      <c r="O10" s="289">
        <v>45368</v>
      </c>
      <c r="P10" s="293">
        <v>1.5966857014891866E-2</v>
      </c>
      <c r="Q10" s="28" t="e">
        <v>#REF!</v>
      </c>
      <c r="R10" s="28" t="e">
        <v>#REF!</v>
      </c>
      <c r="S10" s="28">
        <v>0.17797021886462458</v>
      </c>
      <c r="T10" s="28">
        <v>0.18143788967674077</v>
      </c>
      <c r="U10" s="31">
        <v>0.17214129039470488</v>
      </c>
      <c r="V10" s="31">
        <v>0.16825067270287894</v>
      </c>
      <c r="W10" s="31">
        <v>0.16507324822027417</v>
      </c>
      <c r="X10" s="33">
        <v>0.175923820352473</v>
      </c>
      <c r="Y10" s="289">
        <v>21704</v>
      </c>
      <c r="Z10" s="293">
        <v>-3.0595381660636911E-2</v>
      </c>
      <c r="AA10" s="28" t="e">
        <v>#REF!</v>
      </c>
      <c r="AB10" s="28" t="e">
        <v>#REF!</v>
      </c>
      <c r="AC10" s="28">
        <v>8.2590424369033452E-2</v>
      </c>
      <c r="AD10" s="28">
        <v>8.6799681659847944E-2</v>
      </c>
      <c r="AE10" s="31">
        <v>8.6307722553959187E-2</v>
      </c>
      <c r="AF10" s="31">
        <v>8.1196549165398715E-2</v>
      </c>
      <c r="AG10" s="31">
        <v>7.7818879802318053E-2</v>
      </c>
      <c r="AH10" s="33">
        <v>7.5749715747583851E-2</v>
      </c>
      <c r="AI10" s="289">
        <v>9365</v>
      </c>
      <c r="AJ10" s="293">
        <v>4.7205235489753417E-3</v>
      </c>
      <c r="AK10" s="28" t="e">
        <v>#REF!</v>
      </c>
      <c r="AL10" s="28" t="e">
        <v>#REF!</v>
      </c>
      <c r="AM10" s="28">
        <v>3.461510433113902E-2</v>
      </c>
      <c r="AN10" s="28">
        <v>3.745295884373738E-2</v>
      </c>
      <c r="AO10" s="31">
        <v>3.5931675462300847E-2</v>
      </c>
      <c r="AP10" s="31">
        <v>3.3132959068184711E-2</v>
      </c>
      <c r="AQ10" s="31">
        <v>3.1557039477554866E-2</v>
      </c>
      <c r="AR10" s="33">
        <v>2.793845935190449E-2</v>
      </c>
    </row>
    <row r="11" spans="1:76" x14ac:dyDescent="0.25">
      <c r="A11" s="22" t="s">
        <v>162</v>
      </c>
      <c r="B11" s="23"/>
      <c r="C11" s="23"/>
      <c r="D11" s="30">
        <v>258887</v>
      </c>
      <c r="E11" s="289">
        <v>174173</v>
      </c>
      <c r="F11" s="293">
        <v>-4.2921355723580135E-2</v>
      </c>
      <c r="G11" s="28" t="e">
        <v>#REF!</v>
      </c>
      <c r="H11" s="28" t="e">
        <v>#REF!</v>
      </c>
      <c r="I11" s="28">
        <v>0.68252763118590065</v>
      </c>
      <c r="J11" s="28">
        <v>0.67277615330240603</v>
      </c>
      <c r="K11" s="31">
        <v>0.68635393330466987</v>
      </c>
      <c r="L11" s="31">
        <v>0.69795033045098553</v>
      </c>
      <c r="M11" s="31">
        <v>0.70365545033677546</v>
      </c>
      <c r="N11" s="33">
        <v>0.70095704599456599</v>
      </c>
      <c r="O11" s="289">
        <v>49427</v>
      </c>
      <c r="P11" s="293">
        <v>2.6478650938694059E-2</v>
      </c>
      <c r="Q11" s="28" t="e">
        <v>#REF!</v>
      </c>
      <c r="R11" s="28" t="e">
        <v>#REF!</v>
      </c>
      <c r="S11" s="28">
        <v>0.18443194264661952</v>
      </c>
      <c r="T11" s="28">
        <v>0.19092113547609574</v>
      </c>
      <c r="U11" s="31">
        <v>0.18160560596803271</v>
      </c>
      <c r="V11" s="31">
        <v>0.1751936122514339</v>
      </c>
      <c r="W11" s="31">
        <v>0.17422730825929747</v>
      </c>
      <c r="X11" s="33">
        <v>0.18139691838843336</v>
      </c>
      <c r="Y11" s="289">
        <v>21588</v>
      </c>
      <c r="Z11" s="293">
        <v>-8.7934465682415475E-4</v>
      </c>
      <c r="AA11" s="28" t="e">
        <v>#REF!</v>
      </c>
      <c r="AB11" s="28" t="e">
        <v>#REF!</v>
      </c>
      <c r="AC11" s="28">
        <v>8.2731753460121474E-2</v>
      </c>
      <c r="AD11" s="28">
        <v>8.3387732871870734E-2</v>
      </c>
      <c r="AE11" s="31">
        <v>8.1490952154661955E-2</v>
      </c>
      <c r="AF11" s="31">
        <v>7.8503945031589362E-2</v>
      </c>
      <c r="AG11" s="31">
        <v>7.4536777592564163E-2</v>
      </c>
      <c r="AH11" s="33">
        <v>7.1140071039182878E-2</v>
      </c>
      <c r="AI11" s="289">
        <v>9162</v>
      </c>
      <c r="AJ11" s="293">
        <v>4.5174537987679564E-2</v>
      </c>
      <c r="AK11" s="28" t="e">
        <v>#REF!</v>
      </c>
      <c r="AL11" s="28" t="e">
        <v>#REF!</v>
      </c>
      <c r="AM11" s="28">
        <v>3.3530817484815297E-2</v>
      </c>
      <c r="AN11" s="28">
        <v>3.5389957780807842E-2</v>
      </c>
      <c r="AO11" s="31">
        <v>3.3061030526577807E-2</v>
      </c>
      <c r="AP11" s="31">
        <v>3.1261827816112031E-2</v>
      </c>
      <c r="AQ11" s="31">
        <v>2.9462051635333046E-2</v>
      </c>
      <c r="AR11" s="33">
        <v>2.6637954127195621E-2</v>
      </c>
    </row>
    <row r="12" spans="1:76" x14ac:dyDescent="0.25">
      <c r="A12" s="22" t="s">
        <v>160</v>
      </c>
      <c r="B12" s="23"/>
      <c r="C12" s="23"/>
      <c r="D12" s="30">
        <v>171528</v>
      </c>
      <c r="E12" s="289">
        <v>122823</v>
      </c>
      <c r="F12" s="293">
        <v>-5.0570092374289777E-2</v>
      </c>
      <c r="G12" s="28" t="e">
        <v>#REF!</v>
      </c>
      <c r="H12" s="28" t="e">
        <v>#REF!</v>
      </c>
      <c r="I12" s="28">
        <v>0.73269329736828093</v>
      </c>
      <c r="J12" s="28">
        <v>0.71605218972995666</v>
      </c>
      <c r="K12" s="31">
        <v>0.73285482829335724</v>
      </c>
      <c r="L12" s="31">
        <v>0.74246329038058134</v>
      </c>
      <c r="M12" s="31">
        <v>0.75304274584122977</v>
      </c>
      <c r="N12" s="33">
        <v>0.75590893736372844</v>
      </c>
      <c r="O12" s="289">
        <v>27642</v>
      </c>
      <c r="P12" s="293">
        <v>4.8952641165755928E-2</v>
      </c>
      <c r="Q12" s="28" t="e">
        <v>#REF!</v>
      </c>
      <c r="R12" s="28" t="e">
        <v>#REF!</v>
      </c>
      <c r="S12" s="28">
        <v>0.1538748203226207</v>
      </c>
      <c r="T12" s="28">
        <v>0.1611515321113754</v>
      </c>
      <c r="U12" s="31">
        <v>0.14928450844653923</v>
      </c>
      <c r="V12" s="31">
        <v>0.14703462554826055</v>
      </c>
      <c r="W12" s="31">
        <v>0.14447778479679932</v>
      </c>
      <c r="X12" s="33">
        <v>0.14766457503761862</v>
      </c>
      <c r="Y12" s="289">
        <v>13075</v>
      </c>
      <c r="Z12" s="293">
        <v>6.6984909146905469E-3</v>
      </c>
      <c r="AA12" s="28" t="e">
        <v>#REF!</v>
      </c>
      <c r="AB12" s="28" t="e">
        <v>#REF!</v>
      </c>
      <c r="AC12" s="28">
        <v>6.8037834288655036E-2</v>
      </c>
      <c r="AD12" s="28">
        <v>7.6226621892635599E-2</v>
      </c>
      <c r="AE12" s="31">
        <v>7.3577231166653448E-2</v>
      </c>
      <c r="AF12" s="31">
        <v>6.8068760726836847E-2</v>
      </c>
      <c r="AG12" s="31">
        <v>6.3244893661823537E-2</v>
      </c>
      <c r="AH12" s="33">
        <v>5.9652373299485112E-2</v>
      </c>
      <c r="AI12" s="289">
        <v>5010</v>
      </c>
      <c r="AJ12" s="293">
        <v>6.4824654622741784E-2</v>
      </c>
      <c r="AK12" s="28" t="e">
        <v>#REF!</v>
      </c>
      <c r="AL12" s="28" t="e">
        <v>#REF!</v>
      </c>
      <c r="AM12" s="28">
        <v>2.8091781867225073E-2</v>
      </c>
      <c r="AN12" s="28">
        <v>2.9208059325591156E-2</v>
      </c>
      <c r="AO12" s="31">
        <v>2.6653901496697295E-2</v>
      </c>
      <c r="AP12" s="31">
        <v>2.4376821859590815E-2</v>
      </c>
      <c r="AQ12" s="31">
        <v>2.2346809854706252E-2</v>
      </c>
      <c r="AR12" s="33">
        <v>1.9090806727334146E-2</v>
      </c>
    </row>
    <row r="13" spans="1:76" x14ac:dyDescent="0.25">
      <c r="A13" s="220" t="s">
        <v>8</v>
      </c>
      <c r="B13" s="221"/>
      <c r="C13" s="221"/>
      <c r="D13" s="229">
        <v>138400</v>
      </c>
      <c r="E13" s="290">
        <v>93508</v>
      </c>
      <c r="F13" s="294">
        <v>-3.8982127624587637E-2</v>
      </c>
      <c r="G13" s="223" t="e">
        <v>#REF!</v>
      </c>
      <c r="H13" s="223" t="e">
        <v>#REF!</v>
      </c>
      <c r="I13" s="223">
        <v>0.68499619192688499</v>
      </c>
      <c r="J13" s="223">
        <v>0.67563583815028905</v>
      </c>
      <c r="K13" s="270">
        <v>0.68686775990230065</v>
      </c>
      <c r="L13" s="270">
        <v>0.7039399573838574</v>
      </c>
      <c r="M13" s="270">
        <v>0.71745403632395766</v>
      </c>
      <c r="N13" s="271">
        <v>0.72243642589891555</v>
      </c>
      <c r="O13" s="290">
        <v>24992</v>
      </c>
      <c r="P13" s="294">
        <v>3.2599264553980989E-2</v>
      </c>
      <c r="Q13" s="223" t="e">
        <v>#REF!</v>
      </c>
      <c r="R13" s="223" t="e">
        <v>#REF!</v>
      </c>
      <c r="S13" s="223">
        <v>0.17736916548797738</v>
      </c>
      <c r="T13" s="223">
        <v>0.18057803468208092</v>
      </c>
      <c r="U13" s="270">
        <v>0.17085395209623108</v>
      </c>
      <c r="V13" s="270">
        <v>0.16324425564256728</v>
      </c>
      <c r="W13" s="270">
        <v>0.16061157817933228</v>
      </c>
      <c r="X13" s="271">
        <v>0.1648233876593316</v>
      </c>
      <c r="Y13" s="290">
        <v>12985</v>
      </c>
      <c r="Z13" s="294">
        <v>-2.5808387726010906E-2</v>
      </c>
      <c r="AA13" s="223" t="e">
        <v>#REF!</v>
      </c>
      <c r="AB13" s="223" t="e">
        <v>#REF!</v>
      </c>
      <c r="AC13" s="223">
        <v>8.9370035904689366E-2</v>
      </c>
      <c r="AD13" s="223">
        <v>9.3822254335260119E-2</v>
      </c>
      <c r="AE13" s="270">
        <v>9.4092150869341168E-2</v>
      </c>
      <c r="AF13" s="270">
        <v>8.7471668408409226E-2</v>
      </c>
      <c r="AG13" s="270">
        <v>7.9201477673846887E-2</v>
      </c>
      <c r="AH13" s="271">
        <v>7.287716405605936E-2</v>
      </c>
      <c r="AI13" s="290">
        <v>4580</v>
      </c>
      <c r="AJ13" s="294">
        <v>2.8058361391694708E-2</v>
      </c>
      <c r="AK13" s="223" t="e">
        <v>#REF!</v>
      </c>
      <c r="AL13" s="223" t="e">
        <v>#REF!</v>
      </c>
      <c r="AM13" s="223">
        <v>3.1574366227831573E-2</v>
      </c>
      <c r="AN13" s="223">
        <v>3.3092485549132945E-2</v>
      </c>
      <c r="AO13" s="270">
        <v>3.1448760756464467E-2</v>
      </c>
      <c r="AP13" s="270">
        <v>2.8284089521043419E-2</v>
      </c>
      <c r="AQ13" s="270">
        <v>2.6424594592818033E-2</v>
      </c>
      <c r="AR13" s="271">
        <v>2.359693068679054E-2</v>
      </c>
    </row>
    <row r="14" spans="1:76" x14ac:dyDescent="0.25">
      <c r="A14" s="22" t="s">
        <v>163</v>
      </c>
      <c r="B14" s="23"/>
      <c r="C14" s="23"/>
      <c r="D14" s="30">
        <v>284491</v>
      </c>
      <c r="E14" s="289">
        <v>193509</v>
      </c>
      <c r="F14" s="293">
        <v>-4.3398520920667538E-2</v>
      </c>
      <c r="G14" s="28" t="e">
        <v>#REF!</v>
      </c>
      <c r="H14" s="28" t="e">
        <v>#REF!</v>
      </c>
      <c r="I14" s="28">
        <v>0.68473246742203608</v>
      </c>
      <c r="J14" s="28">
        <v>0.68019374953864975</v>
      </c>
      <c r="K14" s="31">
        <v>0.69075164246786769</v>
      </c>
      <c r="L14" s="31">
        <v>0.70122118910424303</v>
      </c>
      <c r="M14" s="31">
        <v>0.71715567452985762</v>
      </c>
      <c r="N14" s="33">
        <v>0.71120919402650107</v>
      </c>
      <c r="O14" s="289">
        <v>50892</v>
      </c>
      <c r="P14" s="293">
        <v>-7.2178221684678912E-3</v>
      </c>
      <c r="Q14" s="28" t="e">
        <v>#REF!</v>
      </c>
      <c r="R14" s="28" t="e">
        <v>#REF!</v>
      </c>
      <c r="S14" s="28">
        <v>0.17954550285920792</v>
      </c>
      <c r="T14" s="28">
        <v>0.17888790858058778</v>
      </c>
      <c r="U14" s="31">
        <v>0.17504404955404096</v>
      </c>
      <c r="V14" s="31">
        <v>0.17261982713462545</v>
      </c>
      <c r="W14" s="31">
        <v>0.16511740351394016</v>
      </c>
      <c r="X14" s="33">
        <v>0.1741709448065408</v>
      </c>
      <c r="Y14" s="289">
        <v>24154</v>
      </c>
      <c r="Z14" s="293">
        <v>1.4703411191396398E-2</v>
      </c>
      <c r="AA14" s="28" t="e">
        <v>#REF!</v>
      </c>
      <c r="AB14" s="28" t="e">
        <v>#REF!</v>
      </c>
      <c r="AC14" s="28">
        <v>8.1099466422907676E-2</v>
      </c>
      <c r="AD14" s="28">
        <v>8.4902510096980216E-2</v>
      </c>
      <c r="AE14" s="31">
        <v>8.128337863494188E-2</v>
      </c>
      <c r="AF14" s="31">
        <v>7.6836694604504971E-2</v>
      </c>
      <c r="AG14" s="31">
        <v>7.0637433997547225E-2</v>
      </c>
      <c r="AH14" s="33">
        <v>6.7864234127243878E-2</v>
      </c>
      <c r="AI14" s="289">
        <v>10715</v>
      </c>
      <c r="AJ14" s="293">
        <v>6.3312493797757163E-2</v>
      </c>
      <c r="AK14" s="28" t="e">
        <v>#REF!</v>
      </c>
      <c r="AL14" s="28" t="e">
        <v>#REF!</v>
      </c>
      <c r="AM14" s="28">
        <v>3.5054526902064155E-2</v>
      </c>
      <c r="AN14" s="28">
        <v>3.7663757377210526E-2</v>
      </c>
      <c r="AO14" s="31">
        <v>3.4409872563615752E-2</v>
      </c>
      <c r="AP14" s="31">
        <v>3.0788370874803562E-2</v>
      </c>
      <c r="AQ14" s="31">
        <v>2.8024425310359622E-2</v>
      </c>
      <c r="AR14" s="33">
        <v>2.6887602589638331E-2</v>
      </c>
    </row>
    <row r="15" spans="1:76" x14ac:dyDescent="0.25">
      <c r="A15" s="22" t="s">
        <v>164</v>
      </c>
      <c r="B15" s="23"/>
      <c r="C15" s="23"/>
      <c r="D15" s="30">
        <v>281859</v>
      </c>
      <c r="E15" s="289">
        <v>195370</v>
      </c>
      <c r="F15" s="293">
        <v>-3.5176524620604166E-2</v>
      </c>
      <c r="G15" s="28" t="e">
        <v>#REF!</v>
      </c>
      <c r="H15" s="28" t="e">
        <v>#REF!</v>
      </c>
      <c r="I15" s="28">
        <v>0.69936267212504655</v>
      </c>
      <c r="J15" s="28">
        <v>0.69314799243593428</v>
      </c>
      <c r="K15" s="31">
        <v>0.70297132819307562</v>
      </c>
      <c r="L15" s="31">
        <v>0.71084627218694296</v>
      </c>
      <c r="M15" s="31">
        <v>0.71302437088830872</v>
      </c>
      <c r="N15" s="33">
        <v>0.7096433660596394</v>
      </c>
      <c r="O15" s="289">
        <v>48189</v>
      </c>
      <c r="P15" s="293">
        <v>2.6006990679094955E-3</v>
      </c>
      <c r="Q15" s="28" t="e">
        <v>#REF!</v>
      </c>
      <c r="R15" s="28" t="e">
        <v>#REF!</v>
      </c>
      <c r="S15" s="28">
        <v>0.16876395608485301</v>
      </c>
      <c r="T15" s="28">
        <v>0.17096846295488169</v>
      </c>
      <c r="U15" s="31">
        <v>0.16685818234838729</v>
      </c>
      <c r="V15" s="31">
        <v>0.16383604535319513</v>
      </c>
      <c r="W15" s="31">
        <v>0.16458102011623604</v>
      </c>
      <c r="X15" s="33">
        <v>0.17315636724929079</v>
      </c>
      <c r="Y15" s="289">
        <v>22608</v>
      </c>
      <c r="Z15" s="293">
        <v>1.9710432547020984E-2</v>
      </c>
      <c r="AA15" s="28" t="e">
        <v>#REF!</v>
      </c>
      <c r="AB15" s="28" t="e">
        <v>#REF!</v>
      </c>
      <c r="AC15" s="28">
        <v>7.5839691105321919E-2</v>
      </c>
      <c r="AD15" s="28">
        <v>8.0210317924919908E-2</v>
      </c>
      <c r="AE15" s="31">
        <v>7.6968474551558225E-2</v>
      </c>
      <c r="AF15" s="31">
        <v>7.4471545817435092E-2</v>
      </c>
      <c r="AG15" s="31">
        <v>7.1982314517500423E-2</v>
      </c>
      <c r="AH15" s="33">
        <v>6.8620658099433934E-2</v>
      </c>
      <c r="AI15" s="289">
        <v>9988</v>
      </c>
      <c r="AJ15" s="293">
        <v>5.8948261238337629E-2</v>
      </c>
      <c r="AK15" s="28" t="e">
        <v>#REF!</v>
      </c>
      <c r="AL15" s="28" t="e">
        <v>#REF!</v>
      </c>
      <c r="AM15" s="28">
        <v>3.3192221808708594E-2</v>
      </c>
      <c r="AN15" s="28">
        <v>3.5436157795209665E-2</v>
      </c>
      <c r="AO15" s="31">
        <v>3.2743974199192512E-2</v>
      </c>
      <c r="AP15" s="31">
        <v>3.0155266243315961E-2</v>
      </c>
      <c r="AQ15" s="31">
        <v>2.9289079614680552E-2</v>
      </c>
      <c r="AR15" s="33">
        <v>2.6355352777378323E-2</v>
      </c>
    </row>
    <row r="16" spans="1:76" x14ac:dyDescent="0.25">
      <c r="A16" s="22" t="s">
        <v>161</v>
      </c>
      <c r="B16" s="23"/>
      <c r="C16" s="23"/>
      <c r="D16" s="30">
        <v>361234</v>
      </c>
      <c r="E16" s="289">
        <v>249641</v>
      </c>
      <c r="F16" s="293">
        <v>-3.5971361930212109E-2</v>
      </c>
      <c r="G16" s="28" t="e">
        <v>#REF!</v>
      </c>
      <c r="H16" s="28" t="e">
        <v>#REF!</v>
      </c>
      <c r="I16" s="28">
        <v>0.70135776322054211</v>
      </c>
      <c r="J16" s="28">
        <v>0.69107835917992211</v>
      </c>
      <c r="K16" s="31">
        <v>0.69702891411898338</v>
      </c>
      <c r="L16" s="31">
        <v>0.70318606172945719</v>
      </c>
      <c r="M16" s="31">
        <v>0.70886243487246836</v>
      </c>
      <c r="N16" s="33">
        <v>0.70622315254808976</v>
      </c>
      <c r="O16" s="289">
        <v>61939</v>
      </c>
      <c r="P16" s="293">
        <v>-1.1522318507524609E-2</v>
      </c>
      <c r="Q16" s="28" t="e">
        <v>#REF!</v>
      </c>
      <c r="R16" s="28" t="e">
        <v>#REF!</v>
      </c>
      <c r="S16" s="28">
        <v>0.16807040010507479</v>
      </c>
      <c r="T16" s="28">
        <v>0.17146503374543925</v>
      </c>
      <c r="U16" s="31">
        <v>0.16866389961078182</v>
      </c>
      <c r="V16" s="31">
        <v>0.16738490576859405</v>
      </c>
      <c r="W16" s="31">
        <v>0.16670102804142709</v>
      </c>
      <c r="X16" s="33">
        <v>0.17705925536453013</v>
      </c>
      <c r="Y16" s="289">
        <v>30480</v>
      </c>
      <c r="Z16" s="293">
        <v>-1.5631055419196516E-2</v>
      </c>
      <c r="AA16" s="28" t="e">
        <v>#REF!</v>
      </c>
      <c r="AB16" s="28" t="e">
        <v>#REF!</v>
      </c>
      <c r="AC16" s="28">
        <v>8.0374000558209785E-2</v>
      </c>
      <c r="AD16" s="28">
        <v>8.4377439554416248E-2</v>
      </c>
      <c r="AE16" s="31">
        <v>8.334544593205101E-2</v>
      </c>
      <c r="AF16" s="31">
        <v>8.2012216582328976E-2</v>
      </c>
      <c r="AG16" s="31">
        <v>7.8318481583575766E-2</v>
      </c>
      <c r="AH16" s="33">
        <v>7.4426344976736336E-2</v>
      </c>
      <c r="AI16" s="289">
        <v>13530</v>
      </c>
      <c r="AJ16" s="293">
        <v>3.7895059834305078E-2</v>
      </c>
      <c r="AK16" s="28" t="e">
        <v>#REF!</v>
      </c>
      <c r="AL16" s="28" t="e">
        <v>#REF!</v>
      </c>
      <c r="AM16" s="28">
        <v>3.4124677798026568E-2</v>
      </c>
      <c r="AN16" s="28">
        <v>3.7454946101419022E-2</v>
      </c>
      <c r="AO16" s="31">
        <v>3.5088852640815689E-2</v>
      </c>
      <c r="AP16" s="31">
        <v>3.1047221288033434E-2</v>
      </c>
      <c r="AQ16" s="31">
        <v>2.9471878396367366E-2</v>
      </c>
      <c r="AR16" s="33">
        <v>2.6418388706461245E-2</v>
      </c>
    </row>
    <row r="17" spans="1:44" x14ac:dyDescent="0.25">
      <c r="A17" s="22" t="s">
        <v>9</v>
      </c>
      <c r="B17" s="23"/>
      <c r="C17" s="23"/>
      <c r="D17" s="30">
        <v>256109</v>
      </c>
      <c r="E17" s="289">
        <v>170636</v>
      </c>
      <c r="F17" s="293">
        <v>-3.981182931838767E-2</v>
      </c>
      <c r="G17" s="28" t="e">
        <v>#REF!</v>
      </c>
      <c r="H17" s="28" t="e">
        <v>#REF!</v>
      </c>
      <c r="I17" s="28">
        <v>0.677083826383301</v>
      </c>
      <c r="J17" s="28">
        <v>0.6662631926250151</v>
      </c>
      <c r="K17" s="31">
        <v>0.67744075142856053</v>
      </c>
      <c r="L17" s="31">
        <v>0.68053662786801006</v>
      </c>
      <c r="M17" s="31">
        <v>0.6926961601149304</v>
      </c>
      <c r="N17" s="33">
        <v>0.69568285374891403</v>
      </c>
      <c r="O17" s="289">
        <v>48864</v>
      </c>
      <c r="P17" s="293">
        <v>1.1446668460598941E-2</v>
      </c>
      <c r="Q17" s="28" t="e">
        <v>#REF!</v>
      </c>
      <c r="R17" s="28" t="e">
        <v>#REF!</v>
      </c>
      <c r="S17" s="28">
        <v>0.18424291191366499</v>
      </c>
      <c r="T17" s="28">
        <v>0.19079376359284522</v>
      </c>
      <c r="U17" s="31">
        <v>0.18416327713121411</v>
      </c>
      <c r="V17" s="31">
        <v>0.18323242703841885</v>
      </c>
      <c r="W17" s="31">
        <v>0.17548759721862658</v>
      </c>
      <c r="X17" s="33">
        <v>0.17652961721894225</v>
      </c>
      <c r="Y17" s="289">
        <v>19884</v>
      </c>
      <c r="Z17" s="293">
        <v>2.5900319884428757E-2</v>
      </c>
      <c r="AA17" s="28" t="e">
        <v>#REF!</v>
      </c>
      <c r="AB17" s="28" t="e">
        <v>#REF!</v>
      </c>
      <c r="AC17" s="28">
        <v>7.3898329152269612E-2</v>
      </c>
      <c r="AD17" s="28">
        <v>7.7638817847088551E-2</v>
      </c>
      <c r="AE17" s="31">
        <v>7.3884884133162049E-2</v>
      </c>
      <c r="AF17" s="31">
        <v>7.3650424849012908E-2</v>
      </c>
      <c r="AG17" s="31">
        <v>7.144862590381873E-2</v>
      </c>
      <c r="AH17" s="33">
        <v>6.8251688739960639E-2</v>
      </c>
      <c r="AI17" s="289">
        <v>9077</v>
      </c>
      <c r="AJ17" s="293">
        <v>3.0306469920544865E-2</v>
      </c>
      <c r="AK17" s="28" t="e">
        <v>#REF!</v>
      </c>
      <c r="AL17" s="28" t="e">
        <v>#REF!</v>
      </c>
      <c r="AM17" s="28">
        <v>3.1511809532825293E-2</v>
      </c>
      <c r="AN17" s="28">
        <v>3.5441940736170928E-2</v>
      </c>
      <c r="AO17" s="31">
        <v>3.3584038242346383E-2</v>
      </c>
      <c r="AP17" s="31">
        <v>3.0108055375587379E-2</v>
      </c>
      <c r="AQ17" s="31">
        <v>2.8572157825073927E-2</v>
      </c>
      <c r="AR17" s="33">
        <v>2.5342623619311031E-2</v>
      </c>
    </row>
    <row r="18" spans="1:44" ht="15.75" thickBot="1" x14ac:dyDescent="0.3">
      <c r="A18" s="214" t="s">
        <v>10</v>
      </c>
      <c r="B18" s="215"/>
      <c r="C18" s="215"/>
      <c r="D18" s="226">
        <v>10837</v>
      </c>
      <c r="E18" s="291">
        <v>7596</v>
      </c>
      <c r="F18" s="295">
        <v>-1.8731430047797426E-2</v>
      </c>
      <c r="G18" s="217" t="e">
        <v>#REF!</v>
      </c>
      <c r="H18" s="217" t="e">
        <v>#REF!</v>
      </c>
      <c r="I18" s="217">
        <v>0.68307155322862134</v>
      </c>
      <c r="J18" s="217">
        <v>0.70093199224877734</v>
      </c>
      <c r="K18" s="268">
        <v>0.72056222656613611</v>
      </c>
      <c r="L18" s="268">
        <v>0.70423797150792944</v>
      </c>
      <c r="M18" s="268">
        <v>0.75625434329395413</v>
      </c>
      <c r="N18" s="269">
        <v>0.74347120843471204</v>
      </c>
      <c r="O18" s="291">
        <v>1887</v>
      </c>
      <c r="P18" s="295">
        <v>8.5730724971231353E-2</v>
      </c>
      <c r="Q18" s="217" t="e">
        <v>#REF!</v>
      </c>
      <c r="R18" s="217" t="e">
        <v>#REF!</v>
      </c>
      <c r="S18" s="217">
        <v>0.18115183246073299</v>
      </c>
      <c r="T18" s="217">
        <v>0.17412568053889452</v>
      </c>
      <c r="U18" s="268">
        <v>0.16177976356697385</v>
      </c>
      <c r="V18" s="268">
        <v>0.17686587223367081</v>
      </c>
      <c r="W18" s="268">
        <v>0.14367616400277972</v>
      </c>
      <c r="X18" s="269">
        <v>0.16455798864557988</v>
      </c>
      <c r="Y18" s="291">
        <v>676</v>
      </c>
      <c r="Z18" s="295">
        <v>5.4602184087363392E-2</v>
      </c>
      <c r="AA18" s="217" t="e">
        <v>#REF!</v>
      </c>
      <c r="AB18" s="217" t="e">
        <v>#REF!</v>
      </c>
      <c r="AC18" s="217">
        <v>7.2949389179755672E-2</v>
      </c>
      <c r="AD18" s="217">
        <v>6.2378887145889086E-2</v>
      </c>
      <c r="AE18" s="268">
        <v>5.9666759750535231E-2</v>
      </c>
      <c r="AF18" s="268">
        <v>6.1374428814622344E-2</v>
      </c>
      <c r="AG18" s="268">
        <v>5.2640722724113971E-2</v>
      </c>
      <c r="AH18" s="269">
        <v>5.1094890510948905E-2</v>
      </c>
      <c r="AI18" s="291">
        <v>297</v>
      </c>
      <c r="AJ18" s="295">
        <v>7.2202166064981865E-2</v>
      </c>
      <c r="AK18" s="217" t="e">
        <v>#REF!</v>
      </c>
      <c r="AL18" s="217" t="e">
        <v>#REF!</v>
      </c>
      <c r="AM18" s="217">
        <v>2.4781849912739965E-2</v>
      </c>
      <c r="AN18" s="217">
        <v>2.7406108701670203E-2</v>
      </c>
      <c r="AO18" s="268">
        <v>2.5784231592664991E-2</v>
      </c>
      <c r="AP18" s="268">
        <v>2.0428277036107875E-2</v>
      </c>
      <c r="AQ18" s="268">
        <v>1.7633773453787353E-2</v>
      </c>
      <c r="AR18" s="269">
        <v>1.5652879156528791E-2</v>
      </c>
    </row>
    <row r="19" spans="1:44" ht="16.5" thickBot="1" x14ac:dyDescent="0.3">
      <c r="A19" s="594" t="s">
        <v>11</v>
      </c>
      <c r="B19" s="594"/>
      <c r="C19" s="594"/>
      <c r="D19" s="60"/>
      <c r="E19" s="60"/>
      <c r="F19" s="61"/>
      <c r="G19" s="58"/>
      <c r="H19" s="58"/>
      <c r="I19" s="58"/>
      <c r="J19" s="58"/>
      <c r="K19" s="58"/>
      <c r="L19" s="58"/>
      <c r="M19" s="58"/>
      <c r="N19" s="58"/>
      <c r="O19" s="60"/>
      <c r="P19" s="61"/>
      <c r="Q19" s="58"/>
      <c r="R19" s="58"/>
      <c r="S19" s="58"/>
      <c r="T19" s="58"/>
      <c r="U19" s="58"/>
      <c r="V19" s="58"/>
      <c r="W19" s="58"/>
      <c r="X19" s="58"/>
      <c r="Y19" s="60"/>
      <c r="Z19" s="61"/>
      <c r="AA19" s="58"/>
      <c r="AB19" s="58"/>
      <c r="AC19" s="58"/>
      <c r="AD19" s="58"/>
      <c r="AE19" s="58"/>
      <c r="AF19" s="58"/>
      <c r="AG19" s="58"/>
      <c r="AH19" s="58"/>
      <c r="AI19" s="60"/>
      <c r="AJ19" s="61"/>
      <c r="AK19" s="58"/>
      <c r="AL19" s="58"/>
      <c r="AM19" s="58"/>
      <c r="AN19" s="58"/>
      <c r="AO19" s="58"/>
      <c r="AP19" s="58"/>
      <c r="AQ19" s="58"/>
      <c r="AR19" s="58"/>
    </row>
    <row r="20" spans="1:44" ht="15.75" thickBot="1" x14ac:dyDescent="0.3">
      <c r="A20" s="232" t="s">
        <v>165</v>
      </c>
      <c r="B20" s="43"/>
      <c r="C20" s="43"/>
      <c r="D20" s="263">
        <v>2848239</v>
      </c>
      <c r="E20" s="349">
        <v>1951901</v>
      </c>
      <c r="F20" s="350">
        <v>-4.2411264012559124E-2</v>
      </c>
      <c r="G20" s="254" t="e">
        <v>#REF!</v>
      </c>
      <c r="H20" s="254" t="e">
        <v>#REF!</v>
      </c>
      <c r="I20" s="254">
        <v>0.69361634667336747</v>
      </c>
      <c r="J20" s="254">
        <v>0.68530098773312209</v>
      </c>
      <c r="K20" s="255">
        <v>0.69610881201664088</v>
      </c>
      <c r="L20" s="255">
        <v>0.70413777216279405</v>
      </c>
      <c r="M20" s="255">
        <v>0.71443752724072396</v>
      </c>
      <c r="N20" s="351">
        <v>0.71280047130539426</v>
      </c>
      <c r="O20" s="349">
        <v>497497</v>
      </c>
      <c r="P20" s="350">
        <v>6.2865476375890683E-3</v>
      </c>
      <c r="Q20" s="254" t="e">
        <v>#REF!</v>
      </c>
      <c r="R20" s="254" t="e">
        <v>#REF!</v>
      </c>
      <c r="S20" s="254">
        <v>0.17176538593855653</v>
      </c>
      <c r="T20" s="254">
        <v>0.1746682774865452</v>
      </c>
      <c r="U20" s="255">
        <v>0.16883682363877406</v>
      </c>
      <c r="V20" s="255">
        <v>0.16653300277096808</v>
      </c>
      <c r="W20" s="255">
        <v>0.16289783555006826</v>
      </c>
      <c r="X20" s="351">
        <v>0.17040619974891319</v>
      </c>
      <c r="Y20" s="349">
        <v>238125</v>
      </c>
      <c r="Z20" s="350">
        <v>6.4539852407881071E-3</v>
      </c>
      <c r="AA20" s="254" t="e">
        <v>#REF!</v>
      </c>
      <c r="AB20" s="254" t="e">
        <v>#REF!</v>
      </c>
      <c r="AC20" s="254">
        <v>7.9934516677648851E-2</v>
      </c>
      <c r="AD20" s="254">
        <v>8.3604290229857811E-2</v>
      </c>
      <c r="AE20" s="255">
        <v>8.079964319450203E-2</v>
      </c>
      <c r="AF20" s="255">
        <v>7.7401626673108931E-2</v>
      </c>
      <c r="AG20" s="255">
        <v>7.2965297374341015E-2</v>
      </c>
      <c r="AH20" s="351">
        <v>6.959032443654474E-2</v>
      </c>
      <c r="AI20" s="349">
        <v>104081</v>
      </c>
      <c r="AJ20" s="350">
        <v>3.9365282257661782E-2</v>
      </c>
      <c r="AK20" s="254" t="e">
        <v>#REF!</v>
      </c>
      <c r="AL20" s="254" t="e">
        <v>#REF!</v>
      </c>
      <c r="AM20" s="254">
        <v>3.3962463561960574E-2</v>
      </c>
      <c r="AN20" s="254">
        <v>3.6542228373391418E-2</v>
      </c>
      <c r="AO20" s="255">
        <v>3.4198072130171168E-2</v>
      </c>
      <c r="AP20" s="255">
        <v>3.12859324855412E-2</v>
      </c>
      <c r="AQ20" s="255">
        <v>2.901590777625683E-2</v>
      </c>
      <c r="AR20" s="351">
        <v>2.5958813479886388E-2</v>
      </c>
    </row>
    <row r="21" spans="1:44" x14ac:dyDescent="0.25">
      <c r="A21" s="659" t="s">
        <v>57</v>
      </c>
      <c r="B21" s="660"/>
      <c r="C21" s="660"/>
      <c r="D21" s="264">
        <v>1508397</v>
      </c>
      <c r="E21" s="346">
        <v>944194</v>
      </c>
      <c r="F21" s="347">
        <v>-3.7630693273156823E-2</v>
      </c>
      <c r="G21" s="246" t="e">
        <v>#REF!</v>
      </c>
      <c r="H21" s="246" t="e">
        <v>#REF!</v>
      </c>
      <c r="I21" s="246">
        <v>0.63934701884677358</v>
      </c>
      <c r="J21" s="246">
        <v>0.62595855069984896</v>
      </c>
      <c r="K21" s="247">
        <v>0.63958096343208415</v>
      </c>
      <c r="L21" s="247">
        <v>0.65164162493043964</v>
      </c>
      <c r="M21" s="247">
        <v>0.6664236766426157</v>
      </c>
      <c r="N21" s="348">
        <v>0.66491959327174177</v>
      </c>
      <c r="O21" s="346">
        <v>297848</v>
      </c>
      <c r="P21" s="347">
        <v>2.2727819001541638E-2</v>
      </c>
      <c r="Q21" s="246" t="e">
        <v>#REF!</v>
      </c>
      <c r="R21" s="246" t="e">
        <v>#REF!</v>
      </c>
      <c r="S21" s="246">
        <v>0.19292770565803566</v>
      </c>
      <c r="T21" s="246">
        <v>0.19745995251913123</v>
      </c>
      <c r="U21" s="247">
        <v>0.18985003210571091</v>
      </c>
      <c r="V21" s="247">
        <v>0.18580897839577917</v>
      </c>
      <c r="W21" s="247">
        <v>0.18099576294096806</v>
      </c>
      <c r="X21" s="348">
        <v>0.19083066696305831</v>
      </c>
      <c r="Y21" s="346">
        <v>167729</v>
      </c>
      <c r="Z21" s="347">
        <v>1.690917909542855E-2</v>
      </c>
      <c r="AA21" s="246" t="e">
        <v>#REF!</v>
      </c>
      <c r="AB21" s="246" t="e">
        <v>#REF!</v>
      </c>
      <c r="AC21" s="246">
        <v>0.10594629220005805</v>
      </c>
      <c r="AD21" s="246">
        <v>0.1111968533482896</v>
      </c>
      <c r="AE21" s="247">
        <v>0.10752316663352879</v>
      </c>
      <c r="AF21" s="247">
        <v>0.10306014435259379</v>
      </c>
      <c r="AG21" s="247">
        <v>9.6836613380608255E-2</v>
      </c>
      <c r="AH21" s="348">
        <v>9.2498121838375455E-2</v>
      </c>
      <c r="AI21" s="346">
        <v>81889</v>
      </c>
      <c r="AJ21" s="347">
        <v>3.9174132636227599E-2</v>
      </c>
      <c r="AK21" s="246" t="e">
        <v>#REF!</v>
      </c>
      <c r="AL21" s="246" t="e">
        <v>#REF!</v>
      </c>
      <c r="AM21" s="246">
        <v>5.0458908428501363E-2</v>
      </c>
      <c r="AN21" s="246">
        <v>5.4288758198272738E-2</v>
      </c>
      <c r="AO21" s="247">
        <v>5.1370441233511192E-2</v>
      </c>
      <c r="AP21" s="247">
        <v>4.7329233673562829E-2</v>
      </c>
      <c r="AQ21" s="247">
        <v>4.363261180562579E-2</v>
      </c>
      <c r="AR21" s="348">
        <v>3.9660224346642202E-2</v>
      </c>
    </row>
    <row r="22" spans="1:44" ht="15.75" thickBot="1" x14ac:dyDescent="0.3">
      <c r="A22" s="601" t="s">
        <v>58</v>
      </c>
      <c r="B22" s="602"/>
      <c r="C22" s="602"/>
      <c r="D22" s="265">
        <v>1339842</v>
      </c>
      <c r="E22" s="296">
        <v>1007707</v>
      </c>
      <c r="F22" s="297">
        <v>-4.6847629100787325E-2</v>
      </c>
      <c r="G22" s="99" t="e">
        <v>#REF!</v>
      </c>
      <c r="H22" s="99" t="e">
        <v>#REF!</v>
      </c>
      <c r="I22" s="99">
        <v>0.75700250640629974</v>
      </c>
      <c r="J22" s="99">
        <v>0.75210883074272938</v>
      </c>
      <c r="K22" s="118">
        <v>0.7583041591265598</v>
      </c>
      <c r="L22" s="118">
        <v>0.75996581301352839</v>
      </c>
      <c r="M22" s="118">
        <v>0.7638495206199537</v>
      </c>
      <c r="N22" s="116">
        <v>0.76032925082809655</v>
      </c>
      <c r="O22" s="296">
        <v>199649</v>
      </c>
      <c r="P22" s="297">
        <v>-1.7281945264815857E-2</v>
      </c>
      <c r="Q22" s="99" t="e">
        <v>#REF!</v>
      </c>
      <c r="R22" s="99" t="e">
        <v>#REF!</v>
      </c>
      <c r="S22" s="99">
        <v>0.14704795840113724</v>
      </c>
      <c r="T22" s="99">
        <v>0.14900936080522928</v>
      </c>
      <c r="U22" s="118">
        <v>0.14571682478477074</v>
      </c>
      <c r="V22" s="118">
        <v>0.14603359450284153</v>
      </c>
      <c r="W22" s="118">
        <v>0.14427290425884295</v>
      </c>
      <c r="X22" s="116">
        <v>0.15013192661617136</v>
      </c>
      <c r="Y22" s="296">
        <v>70396</v>
      </c>
      <c r="Z22" s="297">
        <v>-1.7611432080158584E-2</v>
      </c>
      <c r="AA22" s="99" t="e">
        <v>#REF!</v>
      </c>
      <c r="AB22" s="99" t="e">
        <v>#REF!</v>
      </c>
      <c r="AC22" s="99">
        <v>4.9552961861474287E-2</v>
      </c>
      <c r="AD22" s="99">
        <v>5.2540523434852764E-2</v>
      </c>
      <c r="AE22" s="118">
        <v>5.1396811529962109E-2</v>
      </c>
      <c r="AF22" s="118">
        <v>5.0114580885933284E-2</v>
      </c>
      <c r="AG22" s="118">
        <v>4.8398858862082825E-2</v>
      </c>
      <c r="AH22" s="116">
        <v>4.685098262044203E-2</v>
      </c>
      <c r="AI22" s="296">
        <v>22192</v>
      </c>
      <c r="AJ22" s="297">
        <v>4.0071237756010625E-2</v>
      </c>
      <c r="AK22" s="99" t="e">
        <v>#REF!</v>
      </c>
      <c r="AL22" s="99" t="e">
        <v>#REF!</v>
      </c>
      <c r="AM22" s="99">
        <v>1.4694742158128051E-2</v>
      </c>
      <c r="AN22" s="99">
        <v>1.6563146997929608E-2</v>
      </c>
      <c r="AO22" s="118">
        <v>1.5303996310458029E-2</v>
      </c>
      <c r="AP22" s="118">
        <v>1.4224374231729201E-2</v>
      </c>
      <c r="AQ22" s="118">
        <v>1.397357158100495E-2</v>
      </c>
      <c r="AR22" s="116">
        <v>1.2358157790608925E-2</v>
      </c>
    </row>
    <row r="23" spans="1:44" x14ac:dyDescent="0.25">
      <c r="A23" s="52"/>
      <c r="B23" s="52"/>
      <c r="C23" s="52"/>
      <c r="D23" s="62"/>
      <c r="E23" s="62"/>
      <c r="F23" s="63"/>
      <c r="G23" s="64"/>
      <c r="H23" s="64"/>
      <c r="I23" s="64"/>
      <c r="J23" s="64"/>
      <c r="K23" s="64"/>
      <c r="L23" s="64"/>
      <c r="M23" s="64"/>
      <c r="N23" s="64"/>
      <c r="O23" s="62"/>
      <c r="P23" s="63"/>
      <c r="Q23" s="64"/>
      <c r="R23" s="64"/>
      <c r="S23" s="64"/>
      <c r="T23" s="64"/>
      <c r="U23" s="64"/>
      <c r="V23" s="64"/>
      <c r="W23" s="64"/>
      <c r="X23" s="64"/>
      <c r="Y23" s="62"/>
      <c r="Z23" s="63"/>
      <c r="AA23" s="64"/>
      <c r="AB23" s="64"/>
      <c r="AC23" s="64"/>
      <c r="AD23" s="64"/>
      <c r="AE23" s="64"/>
      <c r="AF23" s="64"/>
      <c r="AG23" s="64"/>
      <c r="AH23" s="64"/>
      <c r="AI23" s="62"/>
      <c r="AJ23" s="63"/>
      <c r="AK23" s="64"/>
      <c r="AL23" s="64"/>
      <c r="AM23" s="64"/>
      <c r="AN23" s="64"/>
      <c r="AO23" s="64"/>
      <c r="AP23" s="64"/>
      <c r="AQ23" s="64"/>
      <c r="AR23" s="64"/>
    </row>
    <row r="24" spans="1:44" ht="16.5" thickBot="1" x14ac:dyDescent="0.3">
      <c r="A24" s="594" t="s">
        <v>8</v>
      </c>
      <c r="B24" s="594"/>
      <c r="C24" s="594"/>
      <c r="D24" s="65"/>
      <c r="E24" s="65"/>
      <c r="F24" s="66"/>
      <c r="G24" s="67"/>
      <c r="H24" s="67"/>
      <c r="I24" s="67"/>
      <c r="J24" s="67"/>
      <c r="K24" s="67"/>
      <c r="L24" s="67"/>
      <c r="M24" s="67"/>
      <c r="N24" s="67"/>
      <c r="O24" s="65"/>
      <c r="P24" s="66"/>
      <c r="Q24" s="67"/>
      <c r="R24" s="67"/>
      <c r="S24" s="67"/>
      <c r="T24" s="67"/>
      <c r="U24" s="67"/>
      <c r="V24" s="67"/>
      <c r="W24" s="67"/>
      <c r="X24" s="67"/>
      <c r="Y24" s="65"/>
      <c r="Z24" s="66"/>
      <c r="AA24" s="67"/>
      <c r="AB24" s="67"/>
      <c r="AC24" s="67"/>
      <c r="AD24" s="67"/>
      <c r="AE24" s="67"/>
      <c r="AF24" s="67"/>
      <c r="AG24" s="67"/>
      <c r="AH24" s="67"/>
      <c r="AI24" s="65"/>
      <c r="AJ24" s="66"/>
      <c r="AK24" s="67"/>
      <c r="AL24" s="67"/>
      <c r="AM24" s="67"/>
      <c r="AN24" s="67"/>
      <c r="AO24" s="67"/>
      <c r="AP24" s="67"/>
      <c r="AQ24" s="67"/>
      <c r="AR24" s="67"/>
    </row>
    <row r="25" spans="1:44" ht="15.75" thickBot="1" x14ac:dyDescent="0.3">
      <c r="A25" s="44" t="s">
        <v>8</v>
      </c>
      <c r="B25" s="45"/>
      <c r="C25" s="45"/>
      <c r="D25" s="68">
        <v>138400</v>
      </c>
      <c r="E25" s="298">
        <v>93508</v>
      </c>
      <c r="F25" s="310">
        <v>-3.8982127624587637E-2</v>
      </c>
      <c r="G25" s="104" t="e">
        <v>#REF!</v>
      </c>
      <c r="H25" s="104" t="e">
        <v>#REF!</v>
      </c>
      <c r="I25" s="104">
        <v>0.68499619192688499</v>
      </c>
      <c r="J25" s="104">
        <v>0.67563583815028905</v>
      </c>
      <c r="K25" s="515">
        <v>0.68686775990230065</v>
      </c>
      <c r="L25" s="515">
        <v>0.7039399573838574</v>
      </c>
      <c r="M25" s="515">
        <v>0.71745403632395766</v>
      </c>
      <c r="N25" s="516">
        <v>0.72243642589891555</v>
      </c>
      <c r="O25" s="298">
        <v>24992</v>
      </c>
      <c r="P25" s="310">
        <v>3.2599264553980989E-2</v>
      </c>
      <c r="Q25" s="104" t="e">
        <v>#REF!</v>
      </c>
      <c r="R25" s="104" t="e">
        <v>#REF!</v>
      </c>
      <c r="S25" s="104">
        <v>0.17736916548797738</v>
      </c>
      <c r="T25" s="104">
        <v>0.18057803468208092</v>
      </c>
      <c r="U25" s="515">
        <v>0.17085395209623108</v>
      </c>
      <c r="V25" s="515">
        <v>0.16324425564256728</v>
      </c>
      <c r="W25" s="515">
        <v>0.16061157817933228</v>
      </c>
      <c r="X25" s="516">
        <v>0.1648233876593316</v>
      </c>
      <c r="Y25" s="298">
        <v>12985</v>
      </c>
      <c r="Z25" s="310">
        <v>-2.5808387726010906E-2</v>
      </c>
      <c r="AA25" s="104" t="e">
        <v>#REF!</v>
      </c>
      <c r="AB25" s="104" t="e">
        <v>#REF!</v>
      </c>
      <c r="AC25" s="104">
        <v>8.9370035904689366E-2</v>
      </c>
      <c r="AD25" s="104">
        <v>9.3822254335260119E-2</v>
      </c>
      <c r="AE25" s="515">
        <v>9.4092150869341168E-2</v>
      </c>
      <c r="AF25" s="515">
        <v>8.7471668408409226E-2</v>
      </c>
      <c r="AG25" s="515">
        <v>7.9201477673846887E-2</v>
      </c>
      <c r="AH25" s="516">
        <v>7.287716405605936E-2</v>
      </c>
      <c r="AI25" s="298">
        <v>4580</v>
      </c>
      <c r="AJ25" s="310">
        <v>2.8058361391694708E-2</v>
      </c>
      <c r="AK25" s="104" t="e">
        <v>#REF!</v>
      </c>
      <c r="AL25" s="104" t="e">
        <v>#REF!</v>
      </c>
      <c r="AM25" s="104">
        <v>3.1574366227831573E-2</v>
      </c>
      <c r="AN25" s="104">
        <v>3.3092485549132945E-2</v>
      </c>
      <c r="AO25" s="515">
        <v>3.1448760756464467E-2</v>
      </c>
      <c r="AP25" s="515">
        <v>2.8284089521043419E-2</v>
      </c>
      <c r="AQ25" s="515">
        <v>2.6424594592818033E-2</v>
      </c>
      <c r="AR25" s="516">
        <v>2.359693068679054E-2</v>
      </c>
    </row>
    <row r="26" spans="1:44" x14ac:dyDescent="0.25">
      <c r="A26" s="77" t="s">
        <v>59</v>
      </c>
      <c r="B26" s="78"/>
      <c r="C26" s="49"/>
      <c r="D26" s="101">
        <v>74031</v>
      </c>
      <c r="E26" s="299">
        <v>44767</v>
      </c>
      <c r="F26" s="311">
        <v>-4.1042777884883197E-2</v>
      </c>
      <c r="G26" s="105" t="e">
        <v>#REF!</v>
      </c>
      <c r="H26" s="105" t="e">
        <v>#REF!</v>
      </c>
      <c r="I26" s="105">
        <v>0.61137517773715211</v>
      </c>
      <c r="J26" s="105">
        <v>0.60470613661844363</v>
      </c>
      <c r="K26" s="500">
        <v>0.62167740904490487</v>
      </c>
      <c r="L26" s="500">
        <v>0.63358403127467611</v>
      </c>
      <c r="M26" s="500">
        <v>0.65588873520043656</v>
      </c>
      <c r="N26" s="519">
        <v>0.66349759811360987</v>
      </c>
      <c r="O26" s="299">
        <v>15243</v>
      </c>
      <c r="P26" s="311">
        <v>6.4752724224643732E-2</v>
      </c>
      <c r="Q26" s="105" t="e">
        <v>#REF!</v>
      </c>
      <c r="R26" s="105" t="e">
        <v>#REF!</v>
      </c>
      <c r="S26" s="105">
        <v>0.20556571196424944</v>
      </c>
      <c r="T26" s="105">
        <v>0.20590023098431737</v>
      </c>
      <c r="U26" s="500">
        <v>0.19064614073403291</v>
      </c>
      <c r="V26" s="500">
        <v>0.18914965502064698</v>
      </c>
      <c r="W26" s="500">
        <v>0.18481529890993997</v>
      </c>
      <c r="X26" s="519">
        <v>0.19179972155677358</v>
      </c>
      <c r="Y26" s="299">
        <v>9311</v>
      </c>
      <c r="Z26" s="311">
        <v>-2.102828304068971E-2</v>
      </c>
      <c r="AA26" s="105" t="e">
        <v>#REF!</v>
      </c>
      <c r="AB26" s="105" t="e">
        <v>#REF!</v>
      </c>
      <c r="AC26" s="105">
        <v>0.12041438147471054</v>
      </c>
      <c r="AD26" s="105">
        <v>0.12577163620645404</v>
      </c>
      <c r="AE26" s="500">
        <v>0.12665796622809353</v>
      </c>
      <c r="AF26" s="500">
        <v>0.11909230948466687</v>
      </c>
      <c r="AG26" s="500">
        <v>0.10571932540639316</v>
      </c>
      <c r="AH26" s="519">
        <v>9.7129024570733358E-2</v>
      </c>
      <c r="AI26" s="299">
        <v>3537</v>
      </c>
      <c r="AJ26" s="311">
        <v>2.9394644935972103E-2</v>
      </c>
      <c r="AK26" s="105" t="e">
        <v>#REF!</v>
      </c>
      <c r="AL26" s="105" t="e">
        <v>#REF!</v>
      </c>
      <c r="AM26" s="105">
        <v>4.692260816575259E-2</v>
      </c>
      <c r="AN26" s="105">
        <v>4.77772824897678E-2</v>
      </c>
      <c r="AO26" s="500">
        <v>4.5757204495818465E-2</v>
      </c>
      <c r="AP26" s="500">
        <v>4.1138626037203405E-2</v>
      </c>
      <c r="AQ26" s="500">
        <v>3.8133066000025383E-2</v>
      </c>
      <c r="AR26" s="519">
        <v>3.3965056629331865E-2</v>
      </c>
    </row>
    <row r="27" spans="1:44" ht="15.75" thickBot="1" x14ac:dyDescent="0.3">
      <c r="A27" s="79" t="s">
        <v>60</v>
      </c>
      <c r="B27" s="80"/>
      <c r="C27" s="50"/>
      <c r="D27" s="103">
        <v>64369</v>
      </c>
      <c r="E27" s="300">
        <v>48741</v>
      </c>
      <c r="F27" s="302">
        <v>-3.708167055197753E-2</v>
      </c>
      <c r="G27" s="107" t="e">
        <v>#REF!</v>
      </c>
      <c r="H27" s="107" t="e">
        <v>#REF!</v>
      </c>
      <c r="I27" s="107">
        <v>0.76991565135895035</v>
      </c>
      <c r="J27" s="107">
        <v>0.75721232270192174</v>
      </c>
      <c r="K27" s="496">
        <v>0.76040680817822648</v>
      </c>
      <c r="L27" s="496">
        <v>0.78146082640384529</v>
      </c>
      <c r="M27" s="496">
        <v>0.78361608116953962</v>
      </c>
      <c r="N27" s="497">
        <v>0.78271186875489029</v>
      </c>
      <c r="O27" s="300">
        <v>9749</v>
      </c>
      <c r="P27" s="302">
        <v>-1.3957722261555561E-2</v>
      </c>
      <c r="Q27" s="107" t="e">
        <v>#REF!</v>
      </c>
      <c r="R27" s="107" t="e">
        <v>#REF!</v>
      </c>
      <c r="S27" s="107">
        <v>0.14484536082474228</v>
      </c>
      <c r="T27" s="107">
        <v>0.15145489288322017</v>
      </c>
      <c r="U27" s="496">
        <v>0.14852704793666532</v>
      </c>
      <c r="V27" s="496">
        <v>0.13470068890758941</v>
      </c>
      <c r="W27" s="496">
        <v>0.13460069823259874</v>
      </c>
      <c r="X27" s="497">
        <v>0.13723528430882106</v>
      </c>
      <c r="Y27" s="300">
        <v>3674</v>
      </c>
      <c r="Z27" s="302">
        <v>-3.7716081718177086E-2</v>
      </c>
      <c r="AA27" s="107" t="e">
        <v>#REF!</v>
      </c>
      <c r="AB27" s="107" t="e">
        <v>#REF!</v>
      </c>
      <c r="AC27" s="107">
        <v>5.3561387066541705E-2</v>
      </c>
      <c r="AD27" s="107">
        <v>5.7077164473582007E-2</v>
      </c>
      <c r="AE27" s="496">
        <v>5.7355746841528082E-2</v>
      </c>
      <c r="AF27" s="496">
        <v>5.2630828258047956E-2</v>
      </c>
      <c r="AG27" s="496">
        <v>5.0703687540912069E-2</v>
      </c>
      <c r="AH27" s="497">
        <v>4.8075319711137619E-2</v>
      </c>
      <c r="AI27" s="300">
        <v>1043</v>
      </c>
      <c r="AJ27" s="302">
        <v>2.3552502453385582E-2</v>
      </c>
      <c r="AK27" s="107" t="e">
        <v>#REF!</v>
      </c>
      <c r="AL27" s="107" t="e">
        <v>#REF!</v>
      </c>
      <c r="AM27" s="107">
        <v>1.3870665417057169E-2</v>
      </c>
      <c r="AN27" s="107">
        <v>1.6203451972222654E-2</v>
      </c>
      <c r="AO27" s="496">
        <v>1.5307885288506316E-2</v>
      </c>
      <c r="AP27" s="496">
        <v>1.4120466118012865E-2</v>
      </c>
      <c r="AQ27" s="496">
        <v>1.3841915775692777E-2</v>
      </c>
      <c r="AR27" s="497">
        <v>1.2993676325342159E-2</v>
      </c>
    </row>
    <row r="28" spans="1:44" ht="15.75" thickBot="1" x14ac:dyDescent="0.3">
      <c r="A28" s="53"/>
      <c r="B28" s="53"/>
      <c r="C28" s="53"/>
      <c r="D28" s="69"/>
      <c r="E28" s="69"/>
      <c r="F28" s="75"/>
      <c r="G28" s="70"/>
      <c r="H28" s="70"/>
      <c r="I28" s="70"/>
      <c r="J28" s="70"/>
      <c r="K28" s="88"/>
      <c r="L28" s="88"/>
      <c r="M28" s="88"/>
      <c r="N28" s="88"/>
      <c r="O28" s="69"/>
      <c r="P28" s="75"/>
      <c r="Q28" s="70"/>
      <c r="R28" s="70"/>
      <c r="S28" s="70"/>
      <c r="T28" s="70"/>
      <c r="U28" s="88"/>
      <c r="V28" s="88"/>
      <c r="W28" s="88"/>
      <c r="X28" s="88"/>
      <c r="Y28" s="69"/>
      <c r="Z28" s="75"/>
      <c r="AA28" s="70"/>
      <c r="AB28" s="70"/>
      <c r="AC28" s="70"/>
      <c r="AD28" s="70"/>
      <c r="AE28" s="88"/>
      <c r="AF28" s="88"/>
      <c r="AG28" s="88"/>
      <c r="AH28" s="88"/>
      <c r="AI28" s="69"/>
      <c r="AJ28" s="75"/>
      <c r="AK28" s="70"/>
      <c r="AL28" s="70"/>
      <c r="AM28" s="70"/>
      <c r="AN28" s="70"/>
      <c r="AO28" s="88"/>
      <c r="AP28" s="88"/>
      <c r="AQ28" s="88"/>
      <c r="AR28" s="88"/>
    </row>
    <row r="29" spans="1:44" x14ac:dyDescent="0.25">
      <c r="A29" s="595" t="s">
        <v>15</v>
      </c>
      <c r="B29" s="596"/>
      <c r="C29" s="596"/>
      <c r="D29" s="101">
        <v>27627</v>
      </c>
      <c r="E29" s="299">
        <v>14895</v>
      </c>
      <c r="F29" s="304">
        <v>-2.6088662220478565E-2</v>
      </c>
      <c r="G29" s="105" t="e">
        <v>#REF!</v>
      </c>
      <c r="H29" s="105" t="e">
        <v>#REF!</v>
      </c>
      <c r="I29" s="105">
        <v>0.535149863760218</v>
      </c>
      <c r="J29" s="105">
        <v>0.5391464871321533</v>
      </c>
      <c r="K29" s="500">
        <v>0.55222964434013355</v>
      </c>
      <c r="L29" s="500">
        <v>0.56545710064502175</v>
      </c>
      <c r="M29" s="500">
        <v>0.5907607699358387</v>
      </c>
      <c r="N29" s="501">
        <v>0.61068534340508229</v>
      </c>
      <c r="O29" s="299">
        <v>6677</v>
      </c>
      <c r="P29" s="304">
        <v>0.10950481887670316</v>
      </c>
      <c r="Q29" s="105" t="e">
        <v>#REF!</v>
      </c>
      <c r="R29" s="105" t="e">
        <v>#REF!</v>
      </c>
      <c r="S29" s="105">
        <v>0.24839237057220709</v>
      </c>
      <c r="T29" s="105">
        <v>0.24168385999203679</v>
      </c>
      <c r="U29" s="500">
        <v>0.21729554071131973</v>
      </c>
      <c r="V29" s="500">
        <v>0.22309105978162949</v>
      </c>
      <c r="W29" s="500">
        <v>0.2161686526122823</v>
      </c>
      <c r="X29" s="501">
        <v>0.20934325840636572</v>
      </c>
      <c r="Y29" s="299">
        <v>3779</v>
      </c>
      <c r="Z29" s="304">
        <v>-9.5933014354066981E-2</v>
      </c>
      <c r="AA29" s="105" t="e">
        <v>#REF!</v>
      </c>
      <c r="AB29" s="105" t="e">
        <v>#REF!</v>
      </c>
      <c r="AC29" s="105">
        <v>0.13569482288828338</v>
      </c>
      <c r="AD29" s="105">
        <v>0.13678647699714047</v>
      </c>
      <c r="AE29" s="500">
        <v>0.15092977071673588</v>
      </c>
      <c r="AF29" s="500">
        <v>0.1343735360887896</v>
      </c>
      <c r="AG29" s="500">
        <v>0.1188634280476627</v>
      </c>
      <c r="AH29" s="501">
        <v>0.11250045836236294</v>
      </c>
      <c r="AI29" s="299">
        <v>1796</v>
      </c>
      <c r="AJ29" s="304">
        <v>4.2973286875725991E-2</v>
      </c>
      <c r="AK29" s="105" t="e">
        <v>#REF!</v>
      </c>
      <c r="AL29" s="105" t="e">
        <v>#REF!</v>
      </c>
      <c r="AM29" s="105">
        <v>6.1907356948228881E-2</v>
      </c>
      <c r="AN29" s="105">
        <v>6.5008868136243528E-2</v>
      </c>
      <c r="AO29" s="500">
        <v>6.2177288319191192E-2</v>
      </c>
      <c r="AP29" s="500">
        <v>5.6358329429570107E-2</v>
      </c>
      <c r="AQ29" s="500">
        <v>5.5325389550870761E-2</v>
      </c>
      <c r="AR29" s="501">
        <v>5.0859887792893549E-2</v>
      </c>
    </row>
    <row r="30" spans="1:44" x14ac:dyDescent="0.25">
      <c r="A30" s="597" t="s">
        <v>223</v>
      </c>
      <c r="B30" s="598"/>
      <c r="C30" s="598"/>
      <c r="D30" s="102">
        <v>37504</v>
      </c>
      <c r="E30" s="303">
        <v>23325</v>
      </c>
      <c r="F30" s="301">
        <v>-6.095253432102743E-2</v>
      </c>
      <c r="G30" s="106" t="e">
        <v>#REF!</v>
      </c>
      <c r="H30" s="106" t="e">
        <v>#REF!</v>
      </c>
      <c r="I30" s="106">
        <v>0.63060163406783853</v>
      </c>
      <c r="J30" s="106">
        <v>0.62193366040955633</v>
      </c>
      <c r="K30" s="493">
        <v>0.64274809160305346</v>
      </c>
      <c r="L30" s="493">
        <v>0.6565246620023405</v>
      </c>
      <c r="M30" s="493">
        <v>0.67244187768399233</v>
      </c>
      <c r="N30" s="494">
        <v>0.67536121310381003</v>
      </c>
      <c r="O30" s="303">
        <v>7176</v>
      </c>
      <c r="P30" s="301">
        <v>1.975273554071344E-2</v>
      </c>
      <c r="Q30" s="106" t="e">
        <v>#REF!</v>
      </c>
      <c r="R30" s="106" t="e">
        <v>#REF!</v>
      </c>
      <c r="S30" s="106">
        <v>0.18965090368903195</v>
      </c>
      <c r="T30" s="106">
        <v>0.19133959044368601</v>
      </c>
      <c r="U30" s="493">
        <v>0.18209341441324881</v>
      </c>
      <c r="V30" s="493">
        <v>0.17543510195951498</v>
      </c>
      <c r="W30" s="493">
        <v>0.17429290685621204</v>
      </c>
      <c r="X30" s="494">
        <v>0.19116875685470411</v>
      </c>
      <c r="Y30" s="303">
        <v>5009</v>
      </c>
      <c r="Z30" s="301">
        <v>4.1372141372141291E-2</v>
      </c>
      <c r="AA30" s="106" t="e">
        <v>#REF!</v>
      </c>
      <c r="AB30" s="106" t="e">
        <v>#REF!</v>
      </c>
      <c r="AC30" s="106">
        <v>0.12635140711397211</v>
      </c>
      <c r="AD30" s="106">
        <v>0.13355908703071673</v>
      </c>
      <c r="AE30" s="493">
        <v>0.124466295769181</v>
      </c>
      <c r="AF30" s="493">
        <v>0.1204840275875806</v>
      </c>
      <c r="AG30" s="493">
        <v>0.11093834838837061</v>
      </c>
      <c r="AH30" s="494">
        <v>9.6180439654761335E-2</v>
      </c>
      <c r="AI30" s="303">
        <v>1549</v>
      </c>
      <c r="AJ30" s="301">
        <v>1.5072083879423381E-2</v>
      </c>
      <c r="AK30" s="106" t="e">
        <v>#REF!</v>
      </c>
      <c r="AL30" s="106" t="e">
        <v>#REF!</v>
      </c>
      <c r="AM30" s="106">
        <v>4.2007097466369561E-2</v>
      </c>
      <c r="AN30" s="106">
        <v>4.1302261092150169E-2</v>
      </c>
      <c r="AO30" s="493">
        <v>3.9487643938413766E-2</v>
      </c>
      <c r="AP30" s="493">
        <v>3.6227373453178301E-2</v>
      </c>
      <c r="AQ30" s="493">
        <v>3.2158546818697863E-2</v>
      </c>
      <c r="AR30" s="494">
        <v>2.7728768299079682E-2</v>
      </c>
    </row>
    <row r="31" spans="1:44" x14ac:dyDescent="0.25">
      <c r="A31" s="597" t="s">
        <v>61</v>
      </c>
      <c r="B31" s="598"/>
      <c r="C31" s="598"/>
      <c r="D31" s="102">
        <v>1</v>
      </c>
      <c r="E31" s="303">
        <v>1</v>
      </c>
      <c r="F31" s="301" t="e">
        <v>#DIV/0!</v>
      </c>
      <c r="G31" s="106" t="e">
        <v>#REF!</v>
      </c>
      <c r="H31" s="106" t="e">
        <v>#REF!</v>
      </c>
      <c r="I31" s="106">
        <v>0</v>
      </c>
      <c r="J31" s="106">
        <v>1</v>
      </c>
      <c r="K31" s="493">
        <v>0</v>
      </c>
      <c r="L31" s="493">
        <v>0</v>
      </c>
      <c r="M31" s="493">
        <v>0</v>
      </c>
      <c r="N31" s="494">
        <v>1</v>
      </c>
      <c r="O31" s="303">
        <v>0</v>
      </c>
      <c r="P31" s="301" t="e">
        <v>#DIV/0!</v>
      </c>
      <c r="Q31" s="106" t="e">
        <v>#REF!</v>
      </c>
      <c r="R31" s="106" t="e">
        <v>#REF!</v>
      </c>
      <c r="S31" s="106">
        <v>0</v>
      </c>
      <c r="T31" s="106">
        <v>0</v>
      </c>
      <c r="U31" s="493">
        <v>0</v>
      </c>
      <c r="V31" s="493">
        <v>0</v>
      </c>
      <c r="W31" s="493">
        <v>0</v>
      </c>
      <c r="X31" s="494">
        <v>0</v>
      </c>
      <c r="Y31" s="303">
        <v>0</v>
      </c>
      <c r="Z31" s="301" t="e">
        <v>#DIV/0!</v>
      </c>
      <c r="AA31" s="106" t="e">
        <v>#REF!</v>
      </c>
      <c r="AB31" s="106" t="e">
        <v>#REF!</v>
      </c>
      <c r="AC31" s="106">
        <v>0</v>
      </c>
      <c r="AD31" s="106">
        <v>0</v>
      </c>
      <c r="AE31" s="493">
        <v>0</v>
      </c>
      <c r="AF31" s="493">
        <v>0</v>
      </c>
      <c r="AG31" s="493">
        <v>0</v>
      </c>
      <c r="AH31" s="494">
        <v>0</v>
      </c>
      <c r="AI31" s="303">
        <v>0</v>
      </c>
      <c r="AJ31" s="301" t="e">
        <v>#DIV/0!</v>
      </c>
      <c r="AK31" s="106" t="e">
        <v>#REF!</v>
      </c>
      <c r="AL31" s="106" t="e">
        <v>#REF!</v>
      </c>
      <c r="AM31" s="106">
        <v>0</v>
      </c>
      <c r="AN31" s="106">
        <v>0</v>
      </c>
      <c r="AO31" s="493">
        <v>0</v>
      </c>
      <c r="AP31" s="493">
        <v>0</v>
      </c>
      <c r="AQ31" s="493">
        <v>0</v>
      </c>
      <c r="AR31" s="494">
        <v>0</v>
      </c>
    </row>
    <row r="32" spans="1:44" x14ac:dyDescent="0.25">
      <c r="A32" s="597" t="s">
        <v>16</v>
      </c>
      <c r="B32" s="598"/>
      <c r="C32" s="598"/>
      <c r="D32" s="102">
        <v>653</v>
      </c>
      <c r="E32" s="303">
        <v>559</v>
      </c>
      <c r="F32" s="301">
        <v>-1.2367491166077715E-2</v>
      </c>
      <c r="G32" s="106" t="e">
        <v>#REF!</v>
      </c>
      <c r="H32" s="106" t="e">
        <v>#REF!</v>
      </c>
      <c r="I32" s="106">
        <v>0.89473684210526316</v>
      </c>
      <c r="J32" s="106">
        <v>0.85604900459418065</v>
      </c>
      <c r="K32" s="493">
        <v>0.8788819875776398</v>
      </c>
      <c r="L32" s="493">
        <v>0.85635359116022103</v>
      </c>
      <c r="M32" s="493">
        <v>0.83467741935483875</v>
      </c>
      <c r="N32" s="494">
        <v>0.86451612903225805</v>
      </c>
      <c r="O32" s="303">
        <v>34</v>
      </c>
      <c r="P32" s="301">
        <v>-0.26086956521739135</v>
      </c>
      <c r="Q32" s="106" t="e">
        <v>#REF!</v>
      </c>
      <c r="R32" s="106" t="e">
        <v>#REF!</v>
      </c>
      <c r="S32" s="106">
        <v>3.3492822966507178E-2</v>
      </c>
      <c r="T32" s="106">
        <v>5.2067381316998472E-2</v>
      </c>
      <c r="U32" s="493">
        <v>7.1428571428571425E-2</v>
      </c>
      <c r="V32" s="493">
        <v>8.2872928176795577E-2</v>
      </c>
      <c r="W32" s="493">
        <v>9.9462365591397844E-2</v>
      </c>
      <c r="X32" s="494">
        <v>9.9354838709677415E-2</v>
      </c>
      <c r="Y32" s="303">
        <v>10</v>
      </c>
      <c r="Z32" s="301">
        <v>1</v>
      </c>
      <c r="AA32" s="106" t="e">
        <v>#REF!</v>
      </c>
      <c r="AB32" s="106" t="e">
        <v>#REF!</v>
      </c>
      <c r="AC32" s="106">
        <v>0</v>
      </c>
      <c r="AD32" s="106">
        <v>1.5313935681470138E-2</v>
      </c>
      <c r="AE32" s="493">
        <v>7.763975155279503E-3</v>
      </c>
      <c r="AF32" s="493">
        <v>2.3480662983425413E-2</v>
      </c>
      <c r="AG32" s="493">
        <v>1.3440860215053764E-2</v>
      </c>
      <c r="AH32" s="494">
        <v>5.1612903225806452E-3</v>
      </c>
      <c r="AI32" s="303">
        <v>0</v>
      </c>
      <c r="AJ32" s="301">
        <v>-1</v>
      </c>
      <c r="AK32" s="106" t="e">
        <v>#REF!</v>
      </c>
      <c r="AL32" s="106" t="e">
        <v>#REF!</v>
      </c>
      <c r="AM32" s="106">
        <v>0</v>
      </c>
      <c r="AN32" s="106">
        <v>0</v>
      </c>
      <c r="AO32" s="493">
        <v>1.5527950310559005E-3</v>
      </c>
      <c r="AP32" s="493">
        <v>0</v>
      </c>
      <c r="AQ32" s="493">
        <v>8.0645161290322578E-3</v>
      </c>
      <c r="AR32" s="494">
        <v>1.2903225806451613E-3</v>
      </c>
    </row>
    <row r="33" spans="1:44" x14ac:dyDescent="0.25">
      <c r="A33" s="234" t="s">
        <v>13</v>
      </c>
      <c r="B33" s="235"/>
      <c r="C33" s="235"/>
      <c r="D33" s="102">
        <v>8246</v>
      </c>
      <c r="E33" s="303">
        <v>5987</v>
      </c>
      <c r="F33" s="301">
        <v>5.0133689839571005E-4</v>
      </c>
      <c r="G33" s="106" t="e">
        <v>#REF!</v>
      </c>
      <c r="H33" s="106" t="e">
        <v>#REF!</v>
      </c>
      <c r="I33" s="106">
        <v>0.74213230571612077</v>
      </c>
      <c r="J33" s="106">
        <v>0.72604899345137042</v>
      </c>
      <c r="K33" s="493">
        <v>0.73803650715342872</v>
      </c>
      <c r="L33" s="493">
        <v>0.7273888308371067</v>
      </c>
      <c r="M33" s="493">
        <v>0.75063315799727259</v>
      </c>
      <c r="N33" s="494">
        <v>0.74425051334702264</v>
      </c>
      <c r="O33" s="303">
        <v>1356</v>
      </c>
      <c r="P33" s="301">
        <v>0.11604938271604937</v>
      </c>
      <c r="Q33" s="106" t="e">
        <v>#REF!</v>
      </c>
      <c r="R33" s="106" t="e">
        <v>#REF!</v>
      </c>
      <c r="S33" s="106">
        <v>0.15285806037251123</v>
      </c>
      <c r="T33" s="106">
        <v>0.16444336648071792</v>
      </c>
      <c r="U33" s="493">
        <v>0.14985199802664034</v>
      </c>
      <c r="V33" s="493">
        <v>0.15267618715894579</v>
      </c>
      <c r="W33" s="493">
        <v>0.14923046951100721</v>
      </c>
      <c r="X33" s="494">
        <v>0.15277207392197126</v>
      </c>
      <c r="Y33" s="303">
        <v>513</v>
      </c>
      <c r="Z33" s="301">
        <v>-5.8139534883721034E-3</v>
      </c>
      <c r="AA33" s="106" t="e">
        <v>#REF!</v>
      </c>
      <c r="AB33" s="106" t="e">
        <v>#REF!</v>
      </c>
      <c r="AC33" s="106">
        <v>6.0372511239563262E-2</v>
      </c>
      <c r="AD33" s="106">
        <v>6.2211981566820278E-2</v>
      </c>
      <c r="AE33" s="493">
        <v>6.3640848544647258E-2</v>
      </c>
      <c r="AF33" s="493">
        <v>7.1403692093347265E-2</v>
      </c>
      <c r="AG33" s="493">
        <v>5.6886810831872199E-2</v>
      </c>
      <c r="AH33" s="494">
        <v>6.5503080082135526E-2</v>
      </c>
      <c r="AI33" s="303">
        <v>192</v>
      </c>
      <c r="AJ33" s="301">
        <v>2.673796791443861E-2</v>
      </c>
      <c r="AK33" s="106" t="e">
        <v>#REF!</v>
      </c>
      <c r="AL33" s="106" t="e">
        <v>#REF!</v>
      </c>
      <c r="AM33" s="106">
        <v>2.5048169556840076E-2</v>
      </c>
      <c r="AN33" s="106">
        <v>2.3284016492845016E-2</v>
      </c>
      <c r="AO33" s="493">
        <v>2.3063640848544648E-2</v>
      </c>
      <c r="AP33" s="493">
        <v>1.8460466736328805E-2</v>
      </c>
      <c r="AQ33" s="493">
        <v>1.8215468536917981E-2</v>
      </c>
      <c r="AR33" s="494">
        <v>1.6119096509240247E-2</v>
      </c>
    </row>
    <row r="34" spans="1:44" ht="15.75" thickBot="1" x14ac:dyDescent="0.3">
      <c r="A34" s="599" t="s">
        <v>62</v>
      </c>
      <c r="B34" s="600"/>
      <c r="C34" s="600"/>
      <c r="D34" s="103">
        <v>64369</v>
      </c>
      <c r="E34" s="300">
        <v>48741</v>
      </c>
      <c r="F34" s="302">
        <v>-3.708167055197753E-2</v>
      </c>
      <c r="G34" s="107" t="e">
        <v>#REF!</v>
      </c>
      <c r="H34" s="107" t="e">
        <v>#REF!</v>
      </c>
      <c r="I34" s="107">
        <v>0.76991565135895035</v>
      </c>
      <c r="J34" s="107">
        <v>0.75721232270192174</v>
      </c>
      <c r="K34" s="496">
        <v>0.76040680817822648</v>
      </c>
      <c r="L34" s="496">
        <v>0.78146082640384529</v>
      </c>
      <c r="M34" s="496">
        <v>0.78361608116953962</v>
      </c>
      <c r="N34" s="497">
        <v>0.78271186875489029</v>
      </c>
      <c r="O34" s="300">
        <v>9749</v>
      </c>
      <c r="P34" s="302">
        <v>-1.3957722261555561E-2</v>
      </c>
      <c r="Q34" s="107" t="e">
        <v>#REF!</v>
      </c>
      <c r="R34" s="107" t="e">
        <v>#REF!</v>
      </c>
      <c r="S34" s="107">
        <v>0.14484536082474228</v>
      </c>
      <c r="T34" s="107">
        <v>0.15145489288322017</v>
      </c>
      <c r="U34" s="496">
        <v>0.14852704793666532</v>
      </c>
      <c r="V34" s="496">
        <v>0.13470068890758941</v>
      </c>
      <c r="W34" s="496">
        <v>0.13460069823259874</v>
      </c>
      <c r="X34" s="497">
        <v>0.13723528430882106</v>
      </c>
      <c r="Y34" s="300">
        <v>3674</v>
      </c>
      <c r="Z34" s="302">
        <v>-3.7716081718177086E-2</v>
      </c>
      <c r="AA34" s="107" t="e">
        <v>#REF!</v>
      </c>
      <c r="AB34" s="107" t="e">
        <v>#REF!</v>
      </c>
      <c r="AC34" s="107">
        <v>5.3561387066541705E-2</v>
      </c>
      <c r="AD34" s="107">
        <v>5.7077164473582007E-2</v>
      </c>
      <c r="AE34" s="496">
        <v>5.7355746841528082E-2</v>
      </c>
      <c r="AF34" s="496">
        <v>5.2630828258047956E-2</v>
      </c>
      <c r="AG34" s="496">
        <v>5.0703687540912069E-2</v>
      </c>
      <c r="AH34" s="497">
        <v>4.8075319711137619E-2</v>
      </c>
      <c r="AI34" s="300">
        <v>1043</v>
      </c>
      <c r="AJ34" s="302">
        <v>2.3552502453385582E-2</v>
      </c>
      <c r="AK34" s="107" t="e">
        <v>#REF!</v>
      </c>
      <c r="AL34" s="107" t="e">
        <v>#REF!</v>
      </c>
      <c r="AM34" s="107">
        <v>1.3870665417057169E-2</v>
      </c>
      <c r="AN34" s="107">
        <v>1.6203451972222654E-2</v>
      </c>
      <c r="AO34" s="496">
        <v>1.5307885288506316E-2</v>
      </c>
      <c r="AP34" s="496">
        <v>1.4120466118012865E-2</v>
      </c>
      <c r="AQ34" s="496">
        <v>1.3841915775692777E-2</v>
      </c>
      <c r="AR34" s="497">
        <v>1.2993676325342159E-2</v>
      </c>
    </row>
    <row r="35" spans="1:44" ht="11.25" customHeight="1" x14ac:dyDescent="0.25">
      <c r="A35" s="51"/>
      <c r="B35" s="51"/>
      <c r="C35" s="51"/>
      <c r="D35" s="71"/>
      <c r="E35" s="71"/>
      <c r="F35" s="72"/>
      <c r="G35" s="58"/>
      <c r="H35" s="58"/>
      <c r="I35" s="58"/>
      <c r="J35" s="58"/>
      <c r="K35" s="58"/>
      <c r="L35" s="58"/>
      <c r="M35" s="58"/>
      <c r="N35" s="58"/>
      <c r="O35" s="71"/>
      <c r="P35" s="72"/>
      <c r="Q35" s="58"/>
      <c r="R35" s="58"/>
      <c r="S35" s="58"/>
      <c r="T35" s="58"/>
      <c r="U35" s="58"/>
      <c r="V35" s="58"/>
      <c r="W35" s="58"/>
      <c r="X35" s="58"/>
      <c r="Y35" s="71"/>
      <c r="Z35" s="72"/>
      <c r="AA35" s="58"/>
      <c r="AB35" s="58"/>
      <c r="AC35" s="58"/>
      <c r="AD35" s="58"/>
      <c r="AE35" s="58"/>
      <c r="AF35" s="58"/>
      <c r="AG35" s="58"/>
      <c r="AH35" s="58"/>
      <c r="AI35" s="71"/>
      <c r="AJ35" s="72"/>
      <c r="AK35" s="58"/>
      <c r="AL35" s="58"/>
      <c r="AM35" s="58"/>
      <c r="AN35" s="58"/>
      <c r="AO35" s="58"/>
      <c r="AP35" s="58"/>
      <c r="AQ35" s="58"/>
      <c r="AR35" s="58"/>
    </row>
    <row r="36" spans="1:44" ht="15" customHeight="1" thickBot="1" x14ac:dyDescent="0.3">
      <c r="A36" s="594" t="s">
        <v>63</v>
      </c>
      <c r="B36" s="594"/>
      <c r="C36" s="594"/>
      <c r="D36" s="65"/>
      <c r="E36" s="65"/>
      <c r="F36" s="66"/>
      <c r="G36" s="67"/>
      <c r="H36" s="67"/>
      <c r="I36" s="67"/>
      <c r="J36" s="67"/>
      <c r="K36" s="67"/>
      <c r="L36" s="67"/>
      <c r="M36" s="67"/>
      <c r="N36" s="67"/>
      <c r="O36" s="65"/>
      <c r="P36" s="66"/>
      <c r="Q36" s="67"/>
      <c r="R36" s="67"/>
      <c r="S36" s="67"/>
      <c r="T36" s="67"/>
      <c r="U36" s="67"/>
      <c r="V36" s="67"/>
      <c r="W36" s="67"/>
      <c r="X36" s="67"/>
      <c r="Y36" s="65"/>
      <c r="Z36" s="66"/>
      <c r="AA36" s="67"/>
      <c r="AB36" s="67"/>
      <c r="AC36" s="67"/>
      <c r="AD36" s="67"/>
      <c r="AE36" s="67"/>
      <c r="AF36" s="67"/>
      <c r="AG36" s="67"/>
      <c r="AH36" s="67"/>
      <c r="AI36" s="65"/>
      <c r="AJ36" s="66"/>
      <c r="AK36" s="67"/>
      <c r="AL36" s="67"/>
      <c r="AM36" s="67"/>
      <c r="AN36" s="67"/>
      <c r="AO36" s="67"/>
      <c r="AP36" s="67"/>
      <c r="AQ36" s="67"/>
      <c r="AR36" s="67"/>
    </row>
    <row r="37" spans="1:44" ht="14.1" customHeight="1" x14ac:dyDescent="0.25">
      <c r="A37" s="46" t="s">
        <v>17</v>
      </c>
      <c r="B37" s="47" t="s">
        <v>64</v>
      </c>
      <c r="C37" s="48" t="s">
        <v>65</v>
      </c>
      <c r="D37" s="101">
        <v>11998</v>
      </c>
      <c r="E37" s="299">
        <v>7403</v>
      </c>
      <c r="F37" s="304">
        <v>-1.2142471667566657E-3</v>
      </c>
      <c r="G37" s="108" t="e">
        <v>#REF!</v>
      </c>
      <c r="H37" s="108" t="e">
        <v>#REF!</v>
      </c>
      <c r="I37" s="108">
        <v>0.61196243203163614</v>
      </c>
      <c r="J37" s="108">
        <v>0.61701950325054178</v>
      </c>
      <c r="K37" s="500">
        <v>0.62170776715316223</v>
      </c>
      <c r="L37" s="500">
        <v>0.62577302356677256</v>
      </c>
      <c r="M37" s="500">
        <v>0.63861257676671568</v>
      </c>
      <c r="N37" s="501">
        <v>0.64288732989603581</v>
      </c>
      <c r="O37" s="299">
        <v>2529</v>
      </c>
      <c r="P37" s="304">
        <v>0.11262648482182147</v>
      </c>
      <c r="Q37" s="108" t="e">
        <v>#REF!</v>
      </c>
      <c r="R37" s="108" t="e">
        <v>#REF!</v>
      </c>
      <c r="S37" s="108">
        <v>0.20588235294117646</v>
      </c>
      <c r="T37" s="108">
        <v>0.21078513085514253</v>
      </c>
      <c r="U37" s="500">
        <v>0.19065593021305149</v>
      </c>
      <c r="V37" s="500">
        <v>0.19446765836536856</v>
      </c>
      <c r="W37" s="500">
        <v>0.19643629443819738</v>
      </c>
      <c r="X37" s="501">
        <v>0.20488547037444002</v>
      </c>
      <c r="Y37" s="299">
        <v>1259</v>
      </c>
      <c r="Z37" s="304">
        <v>-0.11524947294448351</v>
      </c>
      <c r="AA37" s="108" t="e">
        <v>#REF!</v>
      </c>
      <c r="AB37" s="108" t="e">
        <v>#REF!</v>
      </c>
      <c r="AC37" s="108">
        <v>0.11245674740484429</v>
      </c>
      <c r="AD37" s="108">
        <v>0.10493415569261544</v>
      </c>
      <c r="AE37" s="500">
        <v>0.11935916792484483</v>
      </c>
      <c r="AF37" s="500">
        <v>0.11365535684439244</v>
      </c>
      <c r="AG37" s="500">
        <v>0.10224029063229824</v>
      </c>
      <c r="AH37" s="501">
        <v>0.10362606711182487</v>
      </c>
      <c r="AI37" s="299">
        <v>640</v>
      </c>
      <c r="AJ37" s="304">
        <v>2.4000000000000021E-2</v>
      </c>
      <c r="AK37" s="108" t="e">
        <v>#REF!</v>
      </c>
      <c r="AL37" s="108" t="e">
        <v>#REF!</v>
      </c>
      <c r="AM37" s="108">
        <v>5.7340583292140389E-2</v>
      </c>
      <c r="AN37" s="108">
        <v>5.3342223703950656E-2</v>
      </c>
      <c r="AO37" s="500">
        <v>5.2424089917799024E-2</v>
      </c>
      <c r="AP37" s="500">
        <v>4.9389938158114662E-2</v>
      </c>
      <c r="AQ37" s="500">
        <v>4.7400743880287172E-2</v>
      </c>
      <c r="AR37" s="501">
        <v>3.6936860789451444E-2</v>
      </c>
    </row>
    <row r="38" spans="1:44" ht="14.1" customHeight="1" x14ac:dyDescent="0.25">
      <c r="A38" s="36" t="s">
        <v>18</v>
      </c>
      <c r="B38" s="37" t="s">
        <v>66</v>
      </c>
      <c r="C38" s="38" t="s">
        <v>65</v>
      </c>
      <c r="D38" s="102">
        <v>868</v>
      </c>
      <c r="E38" s="303">
        <v>511</v>
      </c>
      <c r="F38" s="301">
        <v>-0.16503267973856206</v>
      </c>
      <c r="G38" s="109" t="e">
        <v>#REF!</v>
      </c>
      <c r="H38" s="109" t="e">
        <v>#REF!</v>
      </c>
      <c r="I38" s="109">
        <v>0.52978056426332287</v>
      </c>
      <c r="J38" s="109">
        <v>0.58870967741935487</v>
      </c>
      <c r="K38" s="493">
        <v>0.61016949152542377</v>
      </c>
      <c r="L38" s="493">
        <v>0.60060362173038229</v>
      </c>
      <c r="M38" s="493">
        <v>0.6450648055832503</v>
      </c>
      <c r="N38" s="494">
        <v>0.70228310502283109</v>
      </c>
      <c r="O38" s="303">
        <v>175</v>
      </c>
      <c r="P38" s="301">
        <v>-8.854166666666663E-2</v>
      </c>
      <c r="Q38" s="109" t="e">
        <v>#REF!</v>
      </c>
      <c r="R38" s="109" t="e">
        <v>#REF!</v>
      </c>
      <c r="S38" s="109">
        <v>0.2413793103448276</v>
      </c>
      <c r="T38" s="109">
        <v>0.20161290322580644</v>
      </c>
      <c r="U38" s="493">
        <v>0.1914257228315055</v>
      </c>
      <c r="V38" s="493">
        <v>0.18209255533199195</v>
      </c>
      <c r="W38" s="493">
        <v>0.16251246261216351</v>
      </c>
      <c r="X38" s="494">
        <v>0.19908675799086759</v>
      </c>
      <c r="Y38" s="303">
        <v>140</v>
      </c>
      <c r="Z38" s="301">
        <v>-2.0979020979020935E-2</v>
      </c>
      <c r="AA38" s="109" t="e">
        <v>#REF!</v>
      </c>
      <c r="AB38" s="109" t="e">
        <v>#REF!</v>
      </c>
      <c r="AC38" s="109">
        <v>0.16927899686520376</v>
      </c>
      <c r="AD38" s="109">
        <v>0.16129032258064516</v>
      </c>
      <c r="AE38" s="493">
        <v>0.14257228315054835</v>
      </c>
      <c r="AF38" s="493">
        <v>0.17907444668008049</v>
      </c>
      <c r="AG38" s="493">
        <v>0.16749750747756731</v>
      </c>
      <c r="AH38" s="494">
        <v>7.9452054794520555E-2</v>
      </c>
      <c r="AI38" s="303">
        <v>34</v>
      </c>
      <c r="AJ38" s="301">
        <v>-0.10526315789473684</v>
      </c>
      <c r="AK38" s="109" t="e">
        <v>#REF!</v>
      </c>
      <c r="AL38" s="109" t="e">
        <v>#REF!</v>
      </c>
      <c r="AM38" s="109">
        <v>5.329153605015674E-2</v>
      </c>
      <c r="AN38" s="109">
        <v>3.9170506912442393E-2</v>
      </c>
      <c r="AO38" s="493">
        <v>3.7886340977068791E-2</v>
      </c>
      <c r="AP38" s="493">
        <v>2.6156941649899398E-2</v>
      </c>
      <c r="AQ38" s="493">
        <v>1.9940179461615155E-2</v>
      </c>
      <c r="AR38" s="494">
        <v>1.2785388127853882E-2</v>
      </c>
    </row>
    <row r="39" spans="1:44" ht="14.1" customHeight="1" x14ac:dyDescent="0.25">
      <c r="A39" s="36" t="s">
        <v>19</v>
      </c>
      <c r="B39" s="37" t="s">
        <v>67</v>
      </c>
      <c r="C39" s="38" t="s">
        <v>14</v>
      </c>
      <c r="D39" s="102">
        <v>3571</v>
      </c>
      <c r="E39" s="303">
        <v>2819</v>
      </c>
      <c r="F39" s="301">
        <v>-7.0863546473302619E-2</v>
      </c>
      <c r="G39" s="109" t="e">
        <v>#REF!</v>
      </c>
      <c r="H39" s="109" t="e">
        <v>#REF!</v>
      </c>
      <c r="I39" s="109">
        <v>0.79586973788721205</v>
      </c>
      <c r="J39" s="109">
        <v>0.7894147297675721</v>
      </c>
      <c r="K39" s="493">
        <v>0.788051948051948</v>
      </c>
      <c r="L39" s="493">
        <v>0.80857354028085737</v>
      </c>
      <c r="M39" s="493">
        <v>0.80549632788438763</v>
      </c>
      <c r="N39" s="494">
        <v>0.79697674418604647</v>
      </c>
      <c r="O39" s="303">
        <v>450</v>
      </c>
      <c r="P39" s="301">
        <v>-9.0909090909090939E-2</v>
      </c>
      <c r="Q39" s="109" t="e">
        <v>#REF!</v>
      </c>
      <c r="R39" s="109" t="e">
        <v>#REF!</v>
      </c>
      <c r="S39" s="109">
        <v>0.13343923749007147</v>
      </c>
      <c r="T39" s="109">
        <v>0.12601512181461774</v>
      </c>
      <c r="U39" s="493">
        <v>0.12857142857142856</v>
      </c>
      <c r="V39" s="493">
        <v>0.11850209411185021</v>
      </c>
      <c r="W39" s="493">
        <v>0.11679696754323619</v>
      </c>
      <c r="X39" s="494">
        <v>0.12023255813953489</v>
      </c>
      <c r="Y39" s="303">
        <v>183</v>
      </c>
      <c r="Z39" s="301">
        <v>-1.0810810810810811E-2</v>
      </c>
      <c r="AA39" s="109" t="e">
        <v>#REF!</v>
      </c>
      <c r="AB39" s="109" t="e">
        <v>#REF!</v>
      </c>
      <c r="AC39" s="109">
        <v>4.3685464654487687E-2</v>
      </c>
      <c r="AD39" s="109">
        <v>5.1246149537944555E-2</v>
      </c>
      <c r="AE39" s="493">
        <v>4.8051948051948054E-2</v>
      </c>
      <c r="AF39" s="493">
        <v>3.5723084503572311E-2</v>
      </c>
      <c r="AG39" s="493">
        <v>3.482587064676617E-2</v>
      </c>
      <c r="AH39" s="494">
        <v>3.3023255813953489E-2</v>
      </c>
      <c r="AI39" s="303">
        <v>36</v>
      </c>
      <c r="AJ39" s="301">
        <v>-2.7027027027026973E-2</v>
      </c>
      <c r="AK39" s="109" t="e">
        <v>#REF!</v>
      </c>
      <c r="AL39" s="109" t="e">
        <v>#REF!</v>
      </c>
      <c r="AM39" s="109">
        <v>4.7656870532168391E-3</v>
      </c>
      <c r="AN39" s="109">
        <v>1.008120974516942E-2</v>
      </c>
      <c r="AO39" s="493">
        <v>9.6103896103896108E-3</v>
      </c>
      <c r="AP39" s="493">
        <v>1.4535599901453561E-2</v>
      </c>
      <c r="AQ39" s="493">
        <v>1.5162283819000238E-2</v>
      </c>
      <c r="AR39" s="494">
        <v>1.2093023255813953E-2</v>
      </c>
    </row>
    <row r="40" spans="1:44" ht="14.1" customHeight="1" x14ac:dyDescent="0.25">
      <c r="A40" s="36" t="s">
        <v>20</v>
      </c>
      <c r="B40" s="39" t="s">
        <v>68</v>
      </c>
      <c r="C40" s="40" t="s">
        <v>65</v>
      </c>
      <c r="D40" s="102">
        <v>994</v>
      </c>
      <c r="E40" s="303">
        <v>754</v>
      </c>
      <c r="F40" s="301">
        <v>-0.13926940639269403</v>
      </c>
      <c r="G40" s="109" t="e">
        <v>#REF!</v>
      </c>
      <c r="H40" s="109" t="e">
        <v>#REF!</v>
      </c>
      <c r="I40" s="109">
        <v>0.78823529411764703</v>
      </c>
      <c r="J40" s="109">
        <v>0.75855130784708247</v>
      </c>
      <c r="K40" s="493">
        <v>0.74553191489361703</v>
      </c>
      <c r="L40" s="493">
        <v>0.71983062808750886</v>
      </c>
      <c r="M40" s="493">
        <v>0.71875</v>
      </c>
      <c r="N40" s="494">
        <v>0.73162393162393158</v>
      </c>
      <c r="O40" s="303">
        <v>117</v>
      </c>
      <c r="P40" s="301">
        <v>-0.1875</v>
      </c>
      <c r="Q40" s="109" t="e">
        <v>#REF!</v>
      </c>
      <c r="R40" s="109" t="e">
        <v>#REF!</v>
      </c>
      <c r="S40" s="109">
        <v>7.0588235294117646E-2</v>
      </c>
      <c r="T40" s="109">
        <v>0.11770623742454728</v>
      </c>
      <c r="U40" s="493">
        <v>0.1225531914893617</v>
      </c>
      <c r="V40" s="493">
        <v>0.13196894848270996</v>
      </c>
      <c r="W40" s="493">
        <v>0.12839673913043478</v>
      </c>
      <c r="X40" s="494">
        <v>0.13903133903133902</v>
      </c>
      <c r="Y40" s="303">
        <v>97</v>
      </c>
      <c r="Z40" s="301">
        <v>-4.9019607843137303E-2</v>
      </c>
      <c r="AA40" s="109" t="e">
        <v>#REF!</v>
      </c>
      <c r="AB40" s="109" t="e">
        <v>#REF!</v>
      </c>
      <c r="AC40" s="109">
        <v>9.8039215686274508E-2</v>
      </c>
      <c r="AD40" s="109">
        <v>9.7585513078470826E-2</v>
      </c>
      <c r="AE40" s="493">
        <v>8.6808510638297878E-2</v>
      </c>
      <c r="AF40" s="493">
        <v>0.1150317572335921</v>
      </c>
      <c r="AG40" s="493">
        <v>0.11616847826086957</v>
      </c>
      <c r="AH40" s="494">
        <v>9.1168091168091173E-2</v>
      </c>
      <c r="AI40" s="303">
        <v>22</v>
      </c>
      <c r="AJ40" s="301">
        <v>-0.55102040816326525</v>
      </c>
      <c r="AK40" s="109" t="e">
        <v>#REF!</v>
      </c>
      <c r="AL40" s="109" t="e">
        <v>#REF!</v>
      </c>
      <c r="AM40" s="109">
        <v>3.9215686274509803E-2</v>
      </c>
      <c r="AN40" s="109">
        <v>2.2132796780684104E-2</v>
      </c>
      <c r="AO40" s="493">
        <v>4.170212765957447E-2</v>
      </c>
      <c r="AP40" s="493">
        <v>3.1051517290049402E-2</v>
      </c>
      <c r="AQ40" s="493">
        <v>3.4646739130434784E-2</v>
      </c>
      <c r="AR40" s="494">
        <v>3.5897435897435895E-2</v>
      </c>
    </row>
    <row r="41" spans="1:44" ht="14.1" customHeight="1" x14ac:dyDescent="0.25">
      <c r="A41" s="36" t="s">
        <v>21</v>
      </c>
      <c r="B41" s="37" t="s">
        <v>69</v>
      </c>
      <c r="C41" s="38" t="s">
        <v>14</v>
      </c>
      <c r="D41" s="102">
        <v>2037</v>
      </c>
      <c r="E41" s="303">
        <v>1424</v>
      </c>
      <c r="F41" s="301">
        <v>-3.9136302294197067E-2</v>
      </c>
      <c r="G41" s="109" t="e">
        <v>#REF!</v>
      </c>
      <c r="H41" s="109" t="e">
        <v>#REF!</v>
      </c>
      <c r="I41" s="109">
        <v>0.72222222222222221</v>
      </c>
      <c r="J41" s="109">
        <v>0.69906725576828666</v>
      </c>
      <c r="K41" s="493">
        <v>0.72469437652811741</v>
      </c>
      <c r="L41" s="493">
        <v>0.76769911504424782</v>
      </c>
      <c r="M41" s="493">
        <v>0.75254537405931832</v>
      </c>
      <c r="N41" s="494">
        <v>0.75634295713035871</v>
      </c>
      <c r="O41" s="303">
        <v>318</v>
      </c>
      <c r="P41" s="301">
        <v>0.209125475285171</v>
      </c>
      <c r="Q41" s="109" t="e">
        <v>#REF!</v>
      </c>
      <c r="R41" s="109" t="e">
        <v>#REF!</v>
      </c>
      <c r="S41" s="109">
        <v>0.14660493827160495</v>
      </c>
      <c r="T41" s="109">
        <v>0.1561119293078056</v>
      </c>
      <c r="U41" s="493">
        <v>0.12860635696821515</v>
      </c>
      <c r="V41" s="493">
        <v>0.10309734513274336</v>
      </c>
      <c r="W41" s="493">
        <v>9.4732182381584776E-2</v>
      </c>
      <c r="X41" s="494">
        <v>0.13735783027121609</v>
      </c>
      <c r="Y41" s="303">
        <v>178</v>
      </c>
      <c r="Z41" s="301">
        <v>-0.10552763819095479</v>
      </c>
      <c r="AA41" s="109" t="e">
        <v>#REF!</v>
      </c>
      <c r="AB41" s="109" t="e">
        <v>#REF!</v>
      </c>
      <c r="AC41" s="109">
        <v>8.0246913580246909E-2</v>
      </c>
      <c r="AD41" s="109">
        <v>8.7383406971035832E-2</v>
      </c>
      <c r="AE41" s="493">
        <v>9.7310513447432759E-2</v>
      </c>
      <c r="AF41" s="493">
        <v>8.5398230088495578E-2</v>
      </c>
      <c r="AG41" s="493">
        <v>0.11243913235945109</v>
      </c>
      <c r="AH41" s="494">
        <v>5.2493438320209973E-2</v>
      </c>
      <c r="AI41" s="303">
        <v>57</v>
      </c>
      <c r="AJ41" s="301">
        <v>0.1875</v>
      </c>
      <c r="AK41" s="109" t="e">
        <v>#REF!</v>
      </c>
      <c r="AL41" s="109" t="e">
        <v>#REF!</v>
      </c>
      <c r="AM41" s="109">
        <v>3.2407407407407406E-2</v>
      </c>
      <c r="AN41" s="109">
        <v>2.7982326951399118E-2</v>
      </c>
      <c r="AO41" s="493">
        <v>2.3471882640586798E-2</v>
      </c>
      <c r="AP41" s="493">
        <v>2.079646017699115E-2</v>
      </c>
      <c r="AQ41" s="493">
        <v>2.3904382470119521E-2</v>
      </c>
      <c r="AR41" s="494">
        <v>3.3683289588801402E-2</v>
      </c>
    </row>
    <row r="42" spans="1:44" ht="14.1" customHeight="1" x14ac:dyDescent="0.25">
      <c r="A42" s="36" t="s">
        <v>22</v>
      </c>
      <c r="B42" s="37" t="s">
        <v>70</v>
      </c>
      <c r="C42" s="38" t="s">
        <v>14</v>
      </c>
      <c r="D42" s="102">
        <v>5432</v>
      </c>
      <c r="E42" s="303">
        <v>3908</v>
      </c>
      <c r="F42" s="301">
        <v>-8.7555451786131222E-2</v>
      </c>
      <c r="G42" s="109" t="e">
        <v>#REF!</v>
      </c>
      <c r="H42" s="109" t="e">
        <v>#REF!</v>
      </c>
      <c r="I42" s="109">
        <v>0.7301057317751809</v>
      </c>
      <c r="J42" s="109">
        <v>0.71944035346097202</v>
      </c>
      <c r="K42" s="493">
        <v>0.75074496056091145</v>
      </c>
      <c r="L42" s="493">
        <v>0.78008583690987121</v>
      </c>
      <c r="M42" s="493">
        <v>0.77466442953020132</v>
      </c>
      <c r="N42" s="494">
        <v>0.78449905482041593</v>
      </c>
      <c r="O42" s="303">
        <v>760</v>
      </c>
      <c r="P42" s="301">
        <v>4.9723756906077332E-2</v>
      </c>
      <c r="Q42" s="109" t="e">
        <v>#REF!</v>
      </c>
      <c r="R42" s="109" t="e">
        <v>#REF!</v>
      </c>
      <c r="S42" s="109">
        <v>0.15748469671675014</v>
      </c>
      <c r="T42" s="109">
        <v>0.13991163475699558</v>
      </c>
      <c r="U42" s="493">
        <v>0.12690622261174409</v>
      </c>
      <c r="V42" s="493">
        <v>9.0472103004291843E-2</v>
      </c>
      <c r="W42" s="493">
        <v>9.6140939597315442E-2</v>
      </c>
      <c r="X42" s="494">
        <v>0.11042848141146817</v>
      </c>
      <c r="Y42" s="303">
        <v>522</v>
      </c>
      <c r="Z42" s="301">
        <v>0.17040358744394624</v>
      </c>
      <c r="AA42" s="109" t="e">
        <v>#REF!</v>
      </c>
      <c r="AB42" s="109" t="e">
        <v>#REF!</v>
      </c>
      <c r="AC42" s="109">
        <v>8.7924318308291602E-2</v>
      </c>
      <c r="AD42" s="109">
        <v>9.6097201767304866E-2</v>
      </c>
      <c r="AE42" s="493">
        <v>7.8177037686240139E-2</v>
      </c>
      <c r="AF42" s="493">
        <v>8.4463519313304716E-2</v>
      </c>
      <c r="AG42" s="493">
        <v>8.3724832214765108E-2</v>
      </c>
      <c r="AH42" s="494">
        <v>6.5847511027095143E-2</v>
      </c>
      <c r="AI42" s="303">
        <v>88</v>
      </c>
      <c r="AJ42" s="301">
        <v>0.12820512820512819</v>
      </c>
      <c r="AK42" s="109" t="e">
        <v>#REF!</v>
      </c>
      <c r="AL42" s="109" t="e">
        <v>#REF!</v>
      </c>
      <c r="AM42" s="109">
        <v>1.2799109627156371E-2</v>
      </c>
      <c r="AN42" s="109">
        <v>1.6200294550810016E-2</v>
      </c>
      <c r="AO42" s="493">
        <v>1.3672217353198948E-2</v>
      </c>
      <c r="AP42" s="493">
        <v>1.3047210300429185E-2</v>
      </c>
      <c r="AQ42" s="493">
        <v>1.0067114093959731E-2</v>
      </c>
      <c r="AR42" s="494">
        <v>9.6093257718966596E-3</v>
      </c>
    </row>
    <row r="43" spans="1:44" ht="14.1" customHeight="1" x14ac:dyDescent="0.25">
      <c r="A43" s="36" t="s">
        <v>23</v>
      </c>
      <c r="B43" s="37" t="s">
        <v>71</v>
      </c>
      <c r="C43" s="38" t="s">
        <v>65</v>
      </c>
      <c r="D43" s="102">
        <v>1748</v>
      </c>
      <c r="E43" s="303">
        <v>914</v>
      </c>
      <c r="F43" s="301">
        <v>-0.15526802218114599</v>
      </c>
      <c r="G43" s="109" t="e">
        <v>#REF!</v>
      </c>
      <c r="H43" s="109" t="e">
        <v>#REF!</v>
      </c>
      <c r="I43" s="109">
        <v>0.50668896321070234</v>
      </c>
      <c r="J43" s="109">
        <v>0.52288329519450805</v>
      </c>
      <c r="K43" s="493">
        <v>0.57492029755579166</v>
      </c>
      <c r="L43" s="493">
        <v>0.59039686428221461</v>
      </c>
      <c r="M43" s="493">
        <v>0.61002661934338953</v>
      </c>
      <c r="N43" s="494">
        <v>0.61320316132031616</v>
      </c>
      <c r="O43" s="303">
        <v>356</v>
      </c>
      <c r="P43" s="301">
        <v>-0.12315270935960587</v>
      </c>
      <c r="Q43" s="109" t="e">
        <v>#REF!</v>
      </c>
      <c r="R43" s="109" t="e">
        <v>#REF!</v>
      </c>
      <c r="S43" s="109">
        <v>0.18729096989966554</v>
      </c>
      <c r="T43" s="109">
        <v>0.20366132723112129</v>
      </c>
      <c r="U43" s="493">
        <v>0.21572794899043571</v>
      </c>
      <c r="V43" s="493">
        <v>0.21313081822635963</v>
      </c>
      <c r="W43" s="493">
        <v>0.20984915705412599</v>
      </c>
      <c r="X43" s="494">
        <v>0.20316132031613204</v>
      </c>
      <c r="Y43" s="303">
        <v>375</v>
      </c>
      <c r="Z43" s="301">
        <v>0.32042253521126751</v>
      </c>
      <c r="AA43" s="109" t="e">
        <v>#REF!</v>
      </c>
      <c r="AB43" s="109" t="e">
        <v>#REF!</v>
      </c>
      <c r="AC43" s="109">
        <v>0.23578595317725753</v>
      </c>
      <c r="AD43" s="109">
        <v>0.21453089244851259</v>
      </c>
      <c r="AE43" s="493">
        <v>0.15090329436769395</v>
      </c>
      <c r="AF43" s="493">
        <v>0.14012738853503184</v>
      </c>
      <c r="AG43" s="493">
        <v>0.14108251996450755</v>
      </c>
      <c r="AH43" s="494">
        <v>0.13807531380753138</v>
      </c>
      <c r="AI43" s="303">
        <v>86</v>
      </c>
      <c r="AJ43" s="301">
        <v>-1.1494252873563204E-2</v>
      </c>
      <c r="AK43" s="109" t="e">
        <v>#REF!</v>
      </c>
      <c r="AL43" s="109" t="e">
        <v>#REF!</v>
      </c>
      <c r="AM43" s="109">
        <v>6.1872909698996656E-2</v>
      </c>
      <c r="AN43" s="109">
        <v>4.9199084668192221E-2</v>
      </c>
      <c r="AO43" s="493">
        <v>4.622741764080765E-2</v>
      </c>
      <c r="AP43" s="493">
        <v>4.1646251837334641E-2</v>
      </c>
      <c r="AQ43" s="493">
        <v>3.1943212067435667E-2</v>
      </c>
      <c r="AR43" s="494">
        <v>3.626220362622036E-2</v>
      </c>
    </row>
    <row r="44" spans="1:44" ht="14.1" customHeight="1" x14ac:dyDescent="0.25">
      <c r="A44" s="36" t="s">
        <v>24</v>
      </c>
      <c r="B44" s="37" t="s">
        <v>72</v>
      </c>
      <c r="C44" s="38" t="s">
        <v>14</v>
      </c>
      <c r="D44" s="102">
        <v>1627</v>
      </c>
      <c r="E44" s="303">
        <v>1348</v>
      </c>
      <c r="F44" s="301">
        <v>-6.193458594293666E-2</v>
      </c>
      <c r="G44" s="109" t="e">
        <v>#REF!</v>
      </c>
      <c r="H44" s="109" t="e">
        <v>#REF!</v>
      </c>
      <c r="I44" s="109">
        <v>0.81573896353166986</v>
      </c>
      <c r="J44" s="109">
        <v>0.82851874615857402</v>
      </c>
      <c r="K44" s="493">
        <v>0.83887915936952717</v>
      </c>
      <c r="L44" s="493">
        <v>0.81144781144781142</v>
      </c>
      <c r="M44" s="493">
        <v>0.84054669703872442</v>
      </c>
      <c r="N44" s="494">
        <v>0.79049676025917925</v>
      </c>
      <c r="O44" s="303">
        <v>175</v>
      </c>
      <c r="P44" s="301">
        <v>4.1666666666666741E-2</v>
      </c>
      <c r="Q44" s="109" t="e">
        <v>#REF!</v>
      </c>
      <c r="R44" s="109" t="e">
        <v>#REF!</v>
      </c>
      <c r="S44" s="109">
        <v>0.1017274472168906</v>
      </c>
      <c r="T44" s="109">
        <v>0.107559926244622</v>
      </c>
      <c r="U44" s="493">
        <v>9.8073555166374782E-2</v>
      </c>
      <c r="V44" s="493">
        <v>0.12401795735129069</v>
      </c>
      <c r="W44" s="493">
        <v>9.4760820045558081E-2</v>
      </c>
      <c r="X44" s="494">
        <v>0.12138228941684666</v>
      </c>
      <c r="Y44" s="303">
        <v>53</v>
      </c>
      <c r="Z44" s="301">
        <v>-0.171875</v>
      </c>
      <c r="AA44" s="109" t="e">
        <v>#REF!</v>
      </c>
      <c r="AB44" s="109" t="e">
        <v>#REF!</v>
      </c>
      <c r="AC44" s="109">
        <v>4.6065259117082535E-2</v>
      </c>
      <c r="AD44" s="109">
        <v>3.2575291948371235E-2</v>
      </c>
      <c r="AE44" s="493">
        <v>3.7361354349095155E-2</v>
      </c>
      <c r="AF44" s="493">
        <v>3.9281705948372617E-2</v>
      </c>
      <c r="AG44" s="493">
        <v>4.419134396355353E-2</v>
      </c>
      <c r="AH44" s="494">
        <v>6.0043196544276457E-2</v>
      </c>
      <c r="AI44" s="303">
        <v>34</v>
      </c>
      <c r="AJ44" s="301">
        <v>-2.8571428571428581E-2</v>
      </c>
      <c r="AK44" s="109" t="e">
        <v>#REF!</v>
      </c>
      <c r="AL44" s="109" t="e">
        <v>#REF!</v>
      </c>
      <c r="AM44" s="109">
        <v>1.7274472168905951E-2</v>
      </c>
      <c r="AN44" s="109">
        <v>2.0897357098955131E-2</v>
      </c>
      <c r="AO44" s="493">
        <v>2.0431990659661413E-2</v>
      </c>
      <c r="AP44" s="493">
        <v>1.9640852974186308E-2</v>
      </c>
      <c r="AQ44" s="493">
        <v>1.5945330296127564E-2</v>
      </c>
      <c r="AR44" s="494">
        <v>1.814254859611231E-2</v>
      </c>
    </row>
    <row r="45" spans="1:44" ht="14.1" customHeight="1" x14ac:dyDescent="0.25">
      <c r="A45" s="612" t="s">
        <v>73</v>
      </c>
      <c r="B45" s="613"/>
      <c r="C45" s="613"/>
      <c r="D45" s="89">
        <v>28275</v>
      </c>
      <c r="E45" s="305">
        <v>19081</v>
      </c>
      <c r="F45" s="307">
        <v>-5.6237016519932737E-2</v>
      </c>
      <c r="G45" s="110" t="e">
        <v>#REF!</v>
      </c>
      <c r="H45" s="110" t="e">
        <v>#REF!</v>
      </c>
      <c r="I45" s="110">
        <v>0.67309117865085244</v>
      </c>
      <c r="J45" s="110">
        <v>0.67483642793987619</v>
      </c>
      <c r="K45" s="508">
        <v>0.69015190305512886</v>
      </c>
      <c r="L45" s="508">
        <v>0.70251120485104135</v>
      </c>
      <c r="M45" s="508">
        <v>0.71220695230396125</v>
      </c>
      <c r="N45" s="509">
        <v>0.71518967613229012</v>
      </c>
      <c r="O45" s="305">
        <v>4880</v>
      </c>
      <c r="P45" s="307">
        <v>4.6087888531618493E-2</v>
      </c>
      <c r="Q45" s="110" t="e">
        <v>#REF!</v>
      </c>
      <c r="R45" s="110" t="e">
        <v>#REF!</v>
      </c>
      <c r="S45" s="110">
        <v>0.17356772212220692</v>
      </c>
      <c r="T45" s="110">
        <v>0.17259062776304154</v>
      </c>
      <c r="U45" s="508">
        <v>0.15924219150025601</v>
      </c>
      <c r="V45" s="508">
        <v>0.15133139994727129</v>
      </c>
      <c r="W45" s="508">
        <v>0.14822958771220696</v>
      </c>
      <c r="X45" s="509">
        <v>0.16009476013839968</v>
      </c>
      <c r="Y45" s="305">
        <v>2807</v>
      </c>
      <c r="Z45" s="307">
        <v>-1.3703443429374573E-2</v>
      </c>
      <c r="AA45" s="110" t="e">
        <v>#REF!</v>
      </c>
      <c r="AB45" s="110" t="e">
        <v>#REF!</v>
      </c>
      <c r="AC45" s="110">
        <v>0.10208620141904055</v>
      </c>
      <c r="AD45" s="110">
        <v>9.9274977895667554E-2</v>
      </c>
      <c r="AE45" s="508">
        <v>9.7149684246458437E-2</v>
      </c>
      <c r="AF45" s="508">
        <v>9.514236751911416E-2</v>
      </c>
      <c r="AG45" s="508">
        <v>9.1705739692805169E-2</v>
      </c>
      <c r="AH45" s="509">
        <v>8.0701973130513388E-2</v>
      </c>
      <c r="AI45" s="305">
        <v>997</v>
      </c>
      <c r="AJ45" s="307">
        <v>0</v>
      </c>
      <c r="AK45" s="110" t="e">
        <v>#REF!</v>
      </c>
      <c r="AL45" s="110" t="e">
        <v>#REF!</v>
      </c>
      <c r="AM45" s="110">
        <v>3.7593984962406013E-2</v>
      </c>
      <c r="AN45" s="110">
        <v>3.5260831122900085E-2</v>
      </c>
      <c r="AO45" s="508">
        <v>3.4033111452466291E-2</v>
      </c>
      <c r="AP45" s="508">
        <v>3.173609280253098E-2</v>
      </c>
      <c r="AQ45" s="508">
        <v>2.9232012934518999E-2</v>
      </c>
      <c r="AR45" s="509">
        <v>2.5684984882017394E-2</v>
      </c>
    </row>
    <row r="46" spans="1:44" ht="14.1" customHeight="1" x14ac:dyDescent="0.25">
      <c r="A46" s="36" t="s">
        <v>25</v>
      </c>
      <c r="B46" s="37" t="s">
        <v>74</v>
      </c>
      <c r="C46" s="38" t="s">
        <v>65</v>
      </c>
      <c r="D46" s="102">
        <v>82</v>
      </c>
      <c r="E46" s="303">
        <v>28</v>
      </c>
      <c r="F46" s="301">
        <v>-0.46153846153846156</v>
      </c>
      <c r="G46" s="109" t="e">
        <v>#REF!</v>
      </c>
      <c r="H46" s="109" t="e">
        <v>#REF!</v>
      </c>
      <c r="I46" s="109">
        <v>0.52941176470588236</v>
      </c>
      <c r="J46" s="109">
        <v>0.34146341463414637</v>
      </c>
      <c r="K46" s="493">
        <v>0.44067796610169491</v>
      </c>
      <c r="L46" s="493">
        <v>0.70300751879699253</v>
      </c>
      <c r="M46" s="493">
        <v>0.59795918367346934</v>
      </c>
      <c r="N46" s="494">
        <v>0.63539823008849561</v>
      </c>
      <c r="O46" s="303">
        <v>39</v>
      </c>
      <c r="P46" s="301">
        <v>-0.23529411764705888</v>
      </c>
      <c r="Q46" s="109" t="e">
        <v>#REF!</v>
      </c>
      <c r="R46" s="109" t="e">
        <v>#REF!</v>
      </c>
      <c r="S46" s="109">
        <v>0.38235294117647056</v>
      </c>
      <c r="T46" s="109">
        <v>0.47560975609756095</v>
      </c>
      <c r="U46" s="493">
        <v>0.43220338983050849</v>
      </c>
      <c r="V46" s="493">
        <v>0.17293233082706766</v>
      </c>
      <c r="W46" s="493">
        <v>0.26530612244897961</v>
      </c>
      <c r="X46" s="494">
        <v>0.24070796460176991</v>
      </c>
      <c r="Y46" s="303">
        <v>14</v>
      </c>
      <c r="Z46" s="301">
        <v>0.39999999999999991</v>
      </c>
      <c r="AA46" s="109" t="e">
        <v>#REF!</v>
      </c>
      <c r="AB46" s="109" t="e">
        <v>#REF!</v>
      </c>
      <c r="AC46" s="109">
        <v>5.8823529411764705E-2</v>
      </c>
      <c r="AD46" s="109">
        <v>0.17073170731707318</v>
      </c>
      <c r="AE46" s="493">
        <v>8.4745762711864403E-2</v>
      </c>
      <c r="AF46" s="493">
        <v>9.3984962406015032E-2</v>
      </c>
      <c r="AG46" s="493">
        <v>0.12857142857142856</v>
      </c>
      <c r="AH46" s="494">
        <v>0.1079646017699115</v>
      </c>
      <c r="AI46" s="303">
        <v>1</v>
      </c>
      <c r="AJ46" s="301">
        <v>-0.66666666666666674</v>
      </c>
      <c r="AK46" s="109" t="e">
        <v>#REF!</v>
      </c>
      <c r="AL46" s="109" t="e">
        <v>#REF!</v>
      </c>
      <c r="AM46" s="109">
        <v>0</v>
      </c>
      <c r="AN46" s="109">
        <v>1.2195121951219513E-2</v>
      </c>
      <c r="AO46" s="493">
        <v>2.5423728813559324E-2</v>
      </c>
      <c r="AP46" s="493">
        <v>1.1278195488721804E-2</v>
      </c>
      <c r="AQ46" s="493">
        <v>6.1224489795918364E-3</v>
      </c>
      <c r="AR46" s="494">
        <v>8.8495575221238937E-3</v>
      </c>
    </row>
    <row r="47" spans="1:44" ht="14.1" customHeight="1" x14ac:dyDescent="0.25">
      <c r="A47" s="36" t="s">
        <v>26</v>
      </c>
      <c r="B47" s="37" t="s">
        <v>75</v>
      </c>
      <c r="C47" s="38" t="s">
        <v>14</v>
      </c>
      <c r="D47" s="102">
        <v>3011</v>
      </c>
      <c r="E47" s="303">
        <v>2166</v>
      </c>
      <c r="F47" s="301">
        <v>-2.9134917077543676E-2</v>
      </c>
      <c r="G47" s="109" t="e">
        <v>#REF!</v>
      </c>
      <c r="H47" s="109" t="e">
        <v>#REF!</v>
      </c>
      <c r="I47" s="109">
        <v>0.75386199794026776</v>
      </c>
      <c r="J47" s="109">
        <v>0.71936233809365657</v>
      </c>
      <c r="K47" s="493">
        <v>0.72060723514211888</v>
      </c>
      <c r="L47" s="493">
        <v>0.71946873987690318</v>
      </c>
      <c r="M47" s="493">
        <v>0.71743295019157083</v>
      </c>
      <c r="N47" s="494">
        <v>0.74838882921589689</v>
      </c>
      <c r="O47" s="303">
        <v>587</v>
      </c>
      <c r="P47" s="301">
        <v>-3.9279869067103124E-2</v>
      </c>
      <c r="Q47" s="109" t="e">
        <v>#REF!</v>
      </c>
      <c r="R47" s="109" t="e">
        <v>#REF!</v>
      </c>
      <c r="S47" s="109">
        <v>0.15756951596292482</v>
      </c>
      <c r="T47" s="109">
        <v>0.19495184324144801</v>
      </c>
      <c r="U47" s="493">
        <v>0.1973514211886305</v>
      </c>
      <c r="V47" s="493">
        <v>0.19792678976352446</v>
      </c>
      <c r="W47" s="493">
        <v>0.20657726692209452</v>
      </c>
      <c r="X47" s="494">
        <v>0.18796992481203006</v>
      </c>
      <c r="Y47" s="303">
        <v>205</v>
      </c>
      <c r="Z47" s="301">
        <v>7.8947368421052655E-2</v>
      </c>
      <c r="AA47" s="109" t="e">
        <v>#REF!</v>
      </c>
      <c r="AB47" s="109" t="e">
        <v>#REF!</v>
      </c>
      <c r="AC47" s="109">
        <v>6.1791967044284246E-2</v>
      </c>
      <c r="AD47" s="109">
        <v>6.8083693125207567E-2</v>
      </c>
      <c r="AE47" s="493">
        <v>6.1369509043927649E-2</v>
      </c>
      <c r="AF47" s="493">
        <v>6.8675089083252344E-2</v>
      </c>
      <c r="AG47" s="493">
        <v>6.194125159642401E-2</v>
      </c>
      <c r="AH47" s="494">
        <v>5.4511278195488719E-2</v>
      </c>
      <c r="AI47" s="303">
        <v>49</v>
      </c>
      <c r="AJ47" s="301">
        <v>-0.16949152542372881</v>
      </c>
      <c r="AK47" s="109" t="e">
        <v>#REF!</v>
      </c>
      <c r="AL47" s="109" t="e">
        <v>#REF!</v>
      </c>
      <c r="AM47" s="109">
        <v>2.4716786817713696E-2</v>
      </c>
      <c r="AN47" s="109">
        <v>1.6273663234805714E-2</v>
      </c>
      <c r="AO47" s="493">
        <v>1.9056847545219639E-2</v>
      </c>
      <c r="AP47" s="493">
        <v>1.2633624878522837E-2</v>
      </c>
      <c r="AQ47" s="493">
        <v>1.0855683269476373E-2</v>
      </c>
      <c r="AR47" s="494">
        <v>7.7873254564983889E-3</v>
      </c>
    </row>
    <row r="48" spans="1:44" ht="14.1" customHeight="1" x14ac:dyDescent="0.25">
      <c r="A48" s="36" t="s">
        <v>27</v>
      </c>
      <c r="B48" s="37" t="s">
        <v>76</v>
      </c>
      <c r="C48" s="38" t="s">
        <v>14</v>
      </c>
      <c r="D48" s="102">
        <v>3522</v>
      </c>
      <c r="E48" s="303">
        <v>2579</v>
      </c>
      <c r="F48" s="301">
        <v>-4.3752317389692208E-2</v>
      </c>
      <c r="G48" s="109" t="e">
        <v>#REF!</v>
      </c>
      <c r="H48" s="109" t="e">
        <v>#REF!</v>
      </c>
      <c r="I48" s="109">
        <v>0.75</v>
      </c>
      <c r="J48" s="109">
        <v>0.73225440090857463</v>
      </c>
      <c r="K48" s="493">
        <v>0.73870172555464253</v>
      </c>
      <c r="L48" s="493">
        <v>0.76498176133402818</v>
      </c>
      <c r="M48" s="493">
        <v>0.77484246243334953</v>
      </c>
      <c r="N48" s="494">
        <v>0.74928524301737409</v>
      </c>
      <c r="O48" s="303">
        <v>527</v>
      </c>
      <c r="P48" s="301">
        <v>6.4646464646464619E-2</v>
      </c>
      <c r="Q48" s="109" t="e">
        <v>#REF!</v>
      </c>
      <c r="R48" s="109" t="e">
        <v>#REF!</v>
      </c>
      <c r="S48" s="109">
        <v>0.15625</v>
      </c>
      <c r="T48" s="109">
        <v>0.14963089153889836</v>
      </c>
      <c r="U48" s="493">
        <v>0.13557929334428923</v>
      </c>
      <c r="V48" s="493">
        <v>0.12741010943199582</v>
      </c>
      <c r="W48" s="493">
        <v>0.1187590887057683</v>
      </c>
      <c r="X48" s="494">
        <v>0.14207169562348801</v>
      </c>
      <c r="Y48" s="303">
        <v>296</v>
      </c>
      <c r="Z48" s="301">
        <v>-2.9508196721311442E-2</v>
      </c>
      <c r="AA48" s="109" t="e">
        <v>#REF!</v>
      </c>
      <c r="AB48" s="109" t="e">
        <v>#REF!</v>
      </c>
      <c r="AC48" s="109">
        <v>6.8108974358974353E-2</v>
      </c>
      <c r="AD48" s="109">
        <v>8.4043157296990342E-2</v>
      </c>
      <c r="AE48" s="493">
        <v>8.3538756505067105E-2</v>
      </c>
      <c r="AF48" s="493">
        <v>7.5560187597707135E-2</v>
      </c>
      <c r="AG48" s="493">
        <v>7.1740184197770243E-2</v>
      </c>
      <c r="AH48" s="494">
        <v>7.2795249615130855E-2</v>
      </c>
      <c r="AI48" s="303">
        <v>79</v>
      </c>
      <c r="AJ48" s="301">
        <v>-0.15053763440860213</v>
      </c>
      <c r="AK48" s="109" t="e">
        <v>#REF!</v>
      </c>
      <c r="AL48" s="109" t="e">
        <v>#REF!</v>
      </c>
      <c r="AM48" s="109">
        <v>1.282051282051282E-2</v>
      </c>
      <c r="AN48" s="109">
        <v>2.2430437251561613E-2</v>
      </c>
      <c r="AO48" s="493">
        <v>2.5472473294987676E-2</v>
      </c>
      <c r="AP48" s="493">
        <v>1.771756122980719E-2</v>
      </c>
      <c r="AQ48" s="493">
        <v>1.9146873485215706E-2</v>
      </c>
      <c r="AR48" s="494">
        <v>1.4954915328788213E-2</v>
      </c>
    </row>
    <row r="49" spans="1:44" ht="14.1" customHeight="1" x14ac:dyDescent="0.25">
      <c r="A49" s="36" t="s">
        <v>28</v>
      </c>
      <c r="B49" s="37" t="s">
        <v>77</v>
      </c>
      <c r="C49" s="40" t="s">
        <v>13</v>
      </c>
      <c r="D49" s="102">
        <v>58</v>
      </c>
      <c r="E49" s="303">
        <v>23</v>
      </c>
      <c r="F49" s="301">
        <v>-0.43902439024390238</v>
      </c>
      <c r="G49" s="109" t="e">
        <v>#REF!</v>
      </c>
      <c r="H49" s="109" t="e">
        <v>#REF!</v>
      </c>
      <c r="I49" s="109">
        <v>0.42857142857142855</v>
      </c>
      <c r="J49" s="109">
        <v>0.39655172413793105</v>
      </c>
      <c r="K49" s="493">
        <v>0.63076923076923075</v>
      </c>
      <c r="L49" s="493">
        <v>0.50632911392405067</v>
      </c>
      <c r="M49" s="493">
        <v>0.68340080971659922</v>
      </c>
      <c r="N49" s="494">
        <v>0.63930544593528016</v>
      </c>
      <c r="O49" s="303">
        <v>27</v>
      </c>
      <c r="P49" s="301">
        <v>1.0769230769230771</v>
      </c>
      <c r="Q49" s="109" t="e">
        <v>#REF!</v>
      </c>
      <c r="R49" s="109" t="e">
        <v>#REF!</v>
      </c>
      <c r="S49" s="109">
        <v>0.35714285714285715</v>
      </c>
      <c r="T49" s="109">
        <v>0.46551724137931033</v>
      </c>
      <c r="U49" s="493">
        <v>0.2</v>
      </c>
      <c r="V49" s="493">
        <v>0.32911392405063289</v>
      </c>
      <c r="W49" s="493">
        <v>0.19190283400809716</v>
      </c>
      <c r="X49" s="494">
        <v>0.22651933701657459</v>
      </c>
      <c r="Y49" s="303">
        <v>6</v>
      </c>
      <c r="Z49" s="301">
        <v>-0.25</v>
      </c>
      <c r="AA49" s="109" t="e">
        <v>#REF!</v>
      </c>
      <c r="AB49" s="109" t="e">
        <v>#REF!</v>
      </c>
      <c r="AC49" s="109">
        <v>0.21428571428571427</v>
      </c>
      <c r="AD49" s="109">
        <v>0.10344827586206896</v>
      </c>
      <c r="AE49" s="493">
        <v>0.12307692307692308</v>
      </c>
      <c r="AF49" s="493">
        <v>0.12658227848101267</v>
      </c>
      <c r="AG49" s="493">
        <v>9.7975708502024292E-2</v>
      </c>
      <c r="AH49" s="494">
        <v>0.11207576953433307</v>
      </c>
      <c r="AI49" s="303">
        <v>0</v>
      </c>
      <c r="AJ49" s="301">
        <v>-1</v>
      </c>
      <c r="AK49" s="109" t="e">
        <v>#REF!</v>
      </c>
      <c r="AL49" s="109" t="e">
        <v>#REF!</v>
      </c>
      <c r="AM49" s="109">
        <v>0</v>
      </c>
      <c r="AN49" s="109">
        <v>0</v>
      </c>
      <c r="AO49" s="493">
        <v>3.0769230769230771E-2</v>
      </c>
      <c r="AP49" s="493">
        <v>2.5316455696202531E-2</v>
      </c>
      <c r="AQ49" s="493">
        <v>2.2672064777327937E-2</v>
      </c>
      <c r="AR49" s="494">
        <v>2.2099447513812154E-2</v>
      </c>
    </row>
    <row r="50" spans="1:44" ht="14.1" customHeight="1" x14ac:dyDescent="0.25">
      <c r="A50" s="36" t="s">
        <v>29</v>
      </c>
      <c r="B50" s="37" t="s">
        <v>78</v>
      </c>
      <c r="C50" s="38" t="s">
        <v>65</v>
      </c>
      <c r="D50" s="102">
        <v>5445</v>
      </c>
      <c r="E50" s="303">
        <v>3728</v>
      </c>
      <c r="F50" s="301">
        <v>-4.581520348093171E-2</v>
      </c>
      <c r="G50" s="109" t="e">
        <v>#REF!</v>
      </c>
      <c r="H50" s="109" t="e">
        <v>#REF!</v>
      </c>
      <c r="I50" s="109">
        <v>0.70488081725312146</v>
      </c>
      <c r="J50" s="109">
        <v>0.68466483011937562</v>
      </c>
      <c r="K50" s="493">
        <v>0.68882228490832154</v>
      </c>
      <c r="L50" s="493">
        <v>0.69392146315223235</v>
      </c>
      <c r="M50" s="493">
        <v>0.69521739130434779</v>
      </c>
      <c r="N50" s="494">
        <v>0.67575484452456058</v>
      </c>
      <c r="O50" s="303">
        <v>948</v>
      </c>
      <c r="P50" s="301">
        <v>-5.858987090367429E-2</v>
      </c>
      <c r="Q50" s="109" t="e">
        <v>#REF!</v>
      </c>
      <c r="R50" s="109" t="e">
        <v>#REF!</v>
      </c>
      <c r="S50" s="109">
        <v>0.16174801362088537</v>
      </c>
      <c r="T50" s="109">
        <v>0.17410468319559227</v>
      </c>
      <c r="U50" s="493">
        <v>0.17753878702397743</v>
      </c>
      <c r="V50" s="493">
        <v>0.1665770127308589</v>
      </c>
      <c r="W50" s="493">
        <v>0.16413043478260869</v>
      </c>
      <c r="X50" s="494">
        <v>0.20211807120324471</v>
      </c>
      <c r="Y50" s="303">
        <v>544</v>
      </c>
      <c r="Z50" s="301">
        <v>6.4579256360078219E-2</v>
      </c>
      <c r="AA50" s="109" t="e">
        <v>#REF!</v>
      </c>
      <c r="AB50" s="109" t="e">
        <v>#REF!</v>
      </c>
      <c r="AC50" s="109">
        <v>9.1940976163450622E-2</v>
      </c>
      <c r="AD50" s="109">
        <v>9.9908172635445366E-2</v>
      </c>
      <c r="AE50" s="493">
        <v>9.0091678420310295E-2</v>
      </c>
      <c r="AF50" s="493">
        <v>9.9695176618253542E-2</v>
      </c>
      <c r="AG50" s="493">
        <v>9.6956521739130441E-2</v>
      </c>
      <c r="AH50" s="494">
        <v>8.7652095538530872E-2</v>
      </c>
      <c r="AI50" s="303">
        <v>173</v>
      </c>
      <c r="AJ50" s="301">
        <v>-5.7471264367816577E-3</v>
      </c>
      <c r="AK50" s="109" t="e">
        <v>#REF!</v>
      </c>
      <c r="AL50" s="109" t="e">
        <v>#REF!</v>
      </c>
      <c r="AM50" s="109">
        <v>3.3484676503972757E-2</v>
      </c>
      <c r="AN50" s="109">
        <v>3.1772268135904502E-2</v>
      </c>
      <c r="AO50" s="493">
        <v>3.067700987306065E-2</v>
      </c>
      <c r="AP50" s="493">
        <v>2.8151335843643537E-2</v>
      </c>
      <c r="AQ50" s="493">
        <v>3.5434782608695654E-2</v>
      </c>
      <c r="AR50" s="494">
        <v>2.5912573231185218E-2</v>
      </c>
    </row>
    <row r="51" spans="1:44" ht="14.1" customHeight="1" x14ac:dyDescent="0.25">
      <c r="A51" s="584" t="s">
        <v>79</v>
      </c>
      <c r="B51" s="585"/>
      <c r="C51" s="585"/>
      <c r="D51" s="89">
        <v>12118</v>
      </c>
      <c r="E51" s="305">
        <v>8524</v>
      </c>
      <c r="F51" s="307">
        <v>-4.5250896057347667E-2</v>
      </c>
      <c r="G51" s="110" t="e">
        <v>#REF!</v>
      </c>
      <c r="H51" s="110" t="e">
        <v>#REF!</v>
      </c>
      <c r="I51" s="110">
        <v>0.72822040208488459</v>
      </c>
      <c r="J51" s="110">
        <v>0.70341640534741712</v>
      </c>
      <c r="K51" s="508">
        <v>0.70845897476591013</v>
      </c>
      <c r="L51" s="508">
        <v>0.7203238110064607</v>
      </c>
      <c r="M51" s="508">
        <v>0.71994404770669218</v>
      </c>
      <c r="N51" s="509">
        <v>0.71260573550649886</v>
      </c>
      <c r="O51" s="305">
        <v>2128</v>
      </c>
      <c r="P51" s="307">
        <v>-2.2508038585209E-2</v>
      </c>
      <c r="Q51" s="110" t="e">
        <v>#REF!</v>
      </c>
      <c r="R51" s="110" t="e">
        <v>#REF!</v>
      </c>
      <c r="S51" s="110">
        <v>0.16157855547282204</v>
      </c>
      <c r="T51" s="110">
        <v>0.17560653573196897</v>
      </c>
      <c r="U51" s="508">
        <v>0.17275035708617681</v>
      </c>
      <c r="V51" s="508">
        <v>0.16354012609947849</v>
      </c>
      <c r="W51" s="508">
        <v>0.16631082971361261</v>
      </c>
      <c r="X51" s="509">
        <v>0.18334364899250397</v>
      </c>
      <c r="Y51" s="305">
        <v>1065</v>
      </c>
      <c r="Z51" s="307">
        <v>4.00390625E-2</v>
      </c>
      <c r="AA51" s="110" t="e">
        <v>#REF!</v>
      </c>
      <c r="AB51" s="110" t="e">
        <v>#REF!</v>
      </c>
      <c r="AC51" s="110">
        <v>7.7438570364854797E-2</v>
      </c>
      <c r="AD51" s="110">
        <v>8.7885789734279587E-2</v>
      </c>
      <c r="AE51" s="508">
        <v>8.125694334232661E-2</v>
      </c>
      <c r="AF51" s="508">
        <v>8.5078228380166571E-2</v>
      </c>
      <c r="AG51" s="508">
        <v>8.2456011190458658E-2</v>
      </c>
      <c r="AH51" s="509">
        <v>7.7436214840794992E-2</v>
      </c>
      <c r="AI51" s="305">
        <v>302</v>
      </c>
      <c r="AJ51" s="307">
        <v>-8.7613293051359564E-2</v>
      </c>
      <c r="AK51" s="110" t="e">
        <v>#REF!</v>
      </c>
      <c r="AL51" s="110" t="e">
        <v>#REF!</v>
      </c>
      <c r="AM51" s="110">
        <v>2.4571854058078928E-2</v>
      </c>
      <c r="AN51" s="110">
        <v>2.4921604225119656E-2</v>
      </c>
      <c r="AO51" s="508">
        <v>2.6265672115537216E-2</v>
      </c>
      <c r="AP51" s="508">
        <v>2.093874056199891E-2</v>
      </c>
      <c r="AQ51" s="508">
        <v>2.2601781638813222E-2</v>
      </c>
      <c r="AR51" s="509">
        <v>1.6848909978680972E-2</v>
      </c>
    </row>
    <row r="52" spans="1:44" ht="14.1" customHeight="1" x14ac:dyDescent="0.25">
      <c r="A52" s="36" t="s">
        <v>125</v>
      </c>
      <c r="B52" s="37" t="s">
        <v>168</v>
      </c>
      <c r="C52" s="38" t="s">
        <v>14</v>
      </c>
      <c r="D52" s="102">
        <v>4</v>
      </c>
      <c r="E52" s="303">
        <v>0</v>
      </c>
      <c r="F52" s="301" t="e">
        <v>#DIV/0!</v>
      </c>
      <c r="G52" s="109" t="e">
        <v>#REF!</v>
      </c>
      <c r="H52" s="109" t="e">
        <v>#REF!</v>
      </c>
      <c r="I52" s="109">
        <v>0</v>
      </c>
      <c r="J52" s="109">
        <v>0</v>
      </c>
      <c r="K52" s="493">
        <v>0</v>
      </c>
      <c r="L52" s="493">
        <v>0</v>
      </c>
      <c r="M52" s="493">
        <v>0</v>
      </c>
      <c r="N52" s="494">
        <v>0</v>
      </c>
      <c r="O52" s="303">
        <v>2</v>
      </c>
      <c r="P52" s="301" t="e">
        <v>#DIV/0!</v>
      </c>
      <c r="Q52" s="109" t="e">
        <v>#REF!</v>
      </c>
      <c r="R52" s="109" t="e">
        <v>#REF!</v>
      </c>
      <c r="S52" s="109">
        <v>0</v>
      </c>
      <c r="T52" s="109">
        <v>0.5</v>
      </c>
      <c r="U52" s="493">
        <v>0</v>
      </c>
      <c r="V52" s="493">
        <v>0</v>
      </c>
      <c r="W52" s="493">
        <v>0</v>
      </c>
      <c r="X52" s="494">
        <v>0</v>
      </c>
      <c r="Y52" s="303">
        <v>2</v>
      </c>
      <c r="Z52" s="301" t="e">
        <v>#DIV/0!</v>
      </c>
      <c r="AA52" s="109" t="e">
        <v>#REF!</v>
      </c>
      <c r="AB52" s="109" t="e">
        <v>#REF!</v>
      </c>
      <c r="AC52" s="109">
        <v>0</v>
      </c>
      <c r="AD52" s="109">
        <v>0.5</v>
      </c>
      <c r="AE52" s="493">
        <v>0</v>
      </c>
      <c r="AF52" s="493">
        <v>0</v>
      </c>
      <c r="AG52" s="493">
        <v>0</v>
      </c>
      <c r="AH52" s="494">
        <v>0</v>
      </c>
      <c r="AI52" s="303">
        <v>0</v>
      </c>
      <c r="AJ52" s="301" t="e">
        <v>#DIV/0!</v>
      </c>
      <c r="AK52" s="109" t="e">
        <v>#REF!</v>
      </c>
      <c r="AL52" s="109" t="e">
        <v>#REF!</v>
      </c>
      <c r="AM52" s="109">
        <v>0</v>
      </c>
      <c r="AN52" s="109">
        <v>0</v>
      </c>
      <c r="AO52" s="493">
        <v>0</v>
      </c>
      <c r="AP52" s="493">
        <v>0</v>
      </c>
      <c r="AQ52" s="493">
        <v>0</v>
      </c>
      <c r="AR52" s="494">
        <v>0</v>
      </c>
    </row>
    <row r="53" spans="1:44" ht="14.1" customHeight="1" x14ac:dyDescent="0.25">
      <c r="A53" s="36" t="s">
        <v>30</v>
      </c>
      <c r="B53" s="37" t="s">
        <v>80</v>
      </c>
      <c r="C53" s="38" t="s">
        <v>14</v>
      </c>
      <c r="D53" s="102">
        <v>3551</v>
      </c>
      <c r="E53" s="303">
        <v>2812</v>
      </c>
      <c r="F53" s="301">
        <v>-9.8591549295774517E-3</v>
      </c>
      <c r="G53" s="109" t="e">
        <v>#REF!</v>
      </c>
      <c r="H53" s="109" t="e">
        <v>#REF!</v>
      </c>
      <c r="I53" s="109">
        <v>0.83983572895277203</v>
      </c>
      <c r="J53" s="109">
        <v>0.79188960856096879</v>
      </c>
      <c r="K53" s="493">
        <v>0.78236914600550966</v>
      </c>
      <c r="L53" s="493">
        <v>0.80618342426604317</v>
      </c>
      <c r="M53" s="493">
        <v>0.80724024447578746</v>
      </c>
      <c r="N53" s="494">
        <v>0.78458362009635241</v>
      </c>
      <c r="O53" s="303">
        <v>550</v>
      </c>
      <c r="P53" s="301">
        <v>-0.10130718954248363</v>
      </c>
      <c r="Q53" s="109" t="e">
        <v>#REF!</v>
      </c>
      <c r="R53" s="109" t="e">
        <v>#REF!</v>
      </c>
      <c r="S53" s="109">
        <v>0.11293634496919917</v>
      </c>
      <c r="T53" s="109">
        <v>0.15488594762038863</v>
      </c>
      <c r="U53" s="493">
        <v>0.16859504132231404</v>
      </c>
      <c r="V53" s="493">
        <v>0.14679137438295661</v>
      </c>
      <c r="W53" s="493">
        <v>0.14480488951574988</v>
      </c>
      <c r="X53" s="494">
        <v>0.1605872906629961</v>
      </c>
      <c r="Y53" s="303">
        <v>145</v>
      </c>
      <c r="Z53" s="301">
        <v>2.8368794326241176E-2</v>
      </c>
      <c r="AA53" s="109" t="e">
        <v>#REF!</v>
      </c>
      <c r="AB53" s="109" t="e">
        <v>#REF!</v>
      </c>
      <c r="AC53" s="109">
        <v>2.5667351129363448E-2</v>
      </c>
      <c r="AD53" s="109">
        <v>4.0833568009011549E-2</v>
      </c>
      <c r="AE53" s="493">
        <v>3.884297520661157E-2</v>
      </c>
      <c r="AF53" s="493">
        <v>3.5853468433359313E-2</v>
      </c>
      <c r="AG53" s="493">
        <v>3.5260930888575459E-2</v>
      </c>
      <c r="AH53" s="494">
        <v>4.3358568479008944E-2</v>
      </c>
      <c r="AI53" s="303">
        <v>31</v>
      </c>
      <c r="AJ53" s="301">
        <v>3.3333333333333437E-2</v>
      </c>
      <c r="AK53" s="109" t="e">
        <v>#REF!</v>
      </c>
      <c r="AL53" s="109" t="e">
        <v>#REF!</v>
      </c>
      <c r="AM53" s="109">
        <v>8.2135523613963042E-3</v>
      </c>
      <c r="AN53" s="109">
        <v>8.7299352295128127E-3</v>
      </c>
      <c r="AO53" s="493">
        <v>8.2644628099173556E-3</v>
      </c>
      <c r="AP53" s="493">
        <v>9.6128864640166282E-3</v>
      </c>
      <c r="AQ53" s="493">
        <v>8.6976962858486134E-3</v>
      </c>
      <c r="AR53" s="494">
        <v>7.5705437026841018E-3</v>
      </c>
    </row>
    <row r="54" spans="1:44" ht="14.1" customHeight="1" x14ac:dyDescent="0.25">
      <c r="A54" s="36" t="s">
        <v>31</v>
      </c>
      <c r="B54" s="37" t="s">
        <v>81</v>
      </c>
      <c r="C54" s="40" t="s">
        <v>13</v>
      </c>
      <c r="D54" s="102">
        <v>3930</v>
      </c>
      <c r="E54" s="303">
        <v>2460</v>
      </c>
      <c r="F54" s="301">
        <v>-3.6805011746280369E-2</v>
      </c>
      <c r="G54" s="109" t="e">
        <v>#REF!</v>
      </c>
      <c r="H54" s="109" t="e">
        <v>#REF!</v>
      </c>
      <c r="I54" s="109">
        <v>0.67612584824182609</v>
      </c>
      <c r="J54" s="109">
        <v>0.62595419847328249</v>
      </c>
      <c r="K54" s="493">
        <v>0.64723770907247846</v>
      </c>
      <c r="L54" s="493">
        <v>0.64885855495410683</v>
      </c>
      <c r="M54" s="493">
        <v>0.66778523489932884</v>
      </c>
      <c r="N54" s="494">
        <v>0.66967333008288643</v>
      </c>
      <c r="O54" s="303">
        <v>879</v>
      </c>
      <c r="P54" s="301">
        <v>0.11832061068702293</v>
      </c>
      <c r="Q54" s="109" t="e">
        <v>#REF!</v>
      </c>
      <c r="R54" s="109" t="e">
        <v>#REF!</v>
      </c>
      <c r="S54" s="109">
        <v>0.19309068476249228</v>
      </c>
      <c r="T54" s="109">
        <v>0.22366412213740458</v>
      </c>
      <c r="U54" s="493">
        <v>0.19918905220476432</v>
      </c>
      <c r="V54" s="493">
        <v>0.1986349729348082</v>
      </c>
      <c r="W54" s="493">
        <v>0.1988814317673378</v>
      </c>
      <c r="X54" s="494">
        <v>0.18966357874207704</v>
      </c>
      <c r="Y54" s="303">
        <v>328</v>
      </c>
      <c r="Z54" s="301">
        <v>-3.5294117647058809E-2</v>
      </c>
      <c r="AA54" s="109" t="e">
        <v>#REF!</v>
      </c>
      <c r="AB54" s="109" t="e">
        <v>#REF!</v>
      </c>
      <c r="AC54" s="109">
        <v>7.2794571252313381E-2</v>
      </c>
      <c r="AD54" s="109">
        <v>8.3460559796437656E-2</v>
      </c>
      <c r="AE54" s="493">
        <v>8.6163203243791175E-2</v>
      </c>
      <c r="AF54" s="493">
        <v>9.1786302659449287E-2</v>
      </c>
      <c r="AG54" s="493">
        <v>7.2259507829977629E-2</v>
      </c>
      <c r="AH54" s="494">
        <v>8.5811799122379323E-2</v>
      </c>
      <c r="AI54" s="303">
        <v>149</v>
      </c>
      <c r="AJ54" s="301">
        <v>1.3605442176870763E-2</v>
      </c>
      <c r="AK54" s="109" t="e">
        <v>#REF!</v>
      </c>
      <c r="AL54" s="109" t="e">
        <v>#REF!</v>
      </c>
      <c r="AM54" s="109">
        <v>3.5780382479950648E-2</v>
      </c>
      <c r="AN54" s="109">
        <v>3.7913486005089057E-2</v>
      </c>
      <c r="AO54" s="493">
        <v>3.7252914343639129E-2</v>
      </c>
      <c r="AP54" s="493">
        <v>2.800658978583196E-2</v>
      </c>
      <c r="AQ54" s="493">
        <v>2.7069351230425056E-2</v>
      </c>
      <c r="AR54" s="494">
        <v>2.3159434422233057E-2</v>
      </c>
    </row>
    <row r="55" spans="1:44" ht="14.1" customHeight="1" x14ac:dyDescent="0.25">
      <c r="A55" s="36" t="s">
        <v>32</v>
      </c>
      <c r="B55" s="37" t="s">
        <v>82</v>
      </c>
      <c r="C55" s="38" t="s">
        <v>65</v>
      </c>
      <c r="D55" s="102">
        <v>4647</v>
      </c>
      <c r="E55" s="303">
        <v>3151</v>
      </c>
      <c r="F55" s="301">
        <v>-1.3771517996870153E-2</v>
      </c>
      <c r="G55" s="109" t="e">
        <v>#REF!</v>
      </c>
      <c r="H55" s="109" t="e">
        <v>#REF!</v>
      </c>
      <c r="I55" s="109">
        <v>0.74081237911025144</v>
      </c>
      <c r="J55" s="109">
        <v>0.67807187432752314</v>
      </c>
      <c r="K55" s="493">
        <v>0.69547235524597306</v>
      </c>
      <c r="L55" s="493">
        <v>0.68665540540540537</v>
      </c>
      <c r="M55" s="493">
        <v>0.70282284952211604</v>
      </c>
      <c r="N55" s="494">
        <v>0.73660252431202156</v>
      </c>
      <c r="O55" s="303">
        <v>811</v>
      </c>
      <c r="P55" s="301">
        <v>6.1518324607329866E-2</v>
      </c>
      <c r="Q55" s="109" t="e">
        <v>#REF!</v>
      </c>
      <c r="R55" s="109" t="e">
        <v>#REF!</v>
      </c>
      <c r="S55" s="109">
        <v>0.14442295293359123</v>
      </c>
      <c r="T55" s="109">
        <v>0.17452119647084141</v>
      </c>
      <c r="U55" s="493">
        <v>0.16630387461906834</v>
      </c>
      <c r="V55" s="493">
        <v>0.17778716216216217</v>
      </c>
      <c r="W55" s="493">
        <v>0.16670371193598577</v>
      </c>
      <c r="X55" s="494">
        <v>0.175460376577695</v>
      </c>
      <c r="Y55" s="303">
        <v>458</v>
      </c>
      <c r="Z55" s="301">
        <v>7.2599531615925139E-2</v>
      </c>
      <c r="AA55" s="109" t="e">
        <v>#REF!</v>
      </c>
      <c r="AB55" s="109" t="e">
        <v>#REF!</v>
      </c>
      <c r="AC55" s="109">
        <v>7.0277240490006443E-2</v>
      </c>
      <c r="AD55" s="109">
        <v>9.8558209597589846E-2</v>
      </c>
      <c r="AE55" s="493">
        <v>9.2947322594688728E-2</v>
      </c>
      <c r="AF55" s="493">
        <v>8.9315878378378372E-2</v>
      </c>
      <c r="AG55" s="493">
        <v>9.5799066459213156E-2</v>
      </c>
      <c r="AH55" s="494">
        <v>5.7728119180633149E-2</v>
      </c>
      <c r="AI55" s="303">
        <v>182</v>
      </c>
      <c r="AJ55" s="301">
        <v>0.10303030303030303</v>
      </c>
      <c r="AK55" s="109" t="e">
        <v>#REF!</v>
      </c>
      <c r="AL55" s="109" t="e">
        <v>#REF!</v>
      </c>
      <c r="AM55" s="109">
        <v>3.6750483558994199E-2</v>
      </c>
      <c r="AN55" s="109">
        <v>3.9165052722186358E-2</v>
      </c>
      <c r="AO55" s="493">
        <v>3.591641271223335E-2</v>
      </c>
      <c r="AP55" s="493">
        <v>3.7795608108108107E-2</v>
      </c>
      <c r="AQ55" s="493">
        <v>2.311624805512336E-2</v>
      </c>
      <c r="AR55" s="494">
        <v>2.1104903786468031E-2</v>
      </c>
    </row>
    <row r="56" spans="1:44" ht="14.1" customHeight="1" x14ac:dyDescent="0.25">
      <c r="A56" s="584" t="s">
        <v>83</v>
      </c>
      <c r="B56" s="585"/>
      <c r="C56" s="585"/>
      <c r="D56" s="89">
        <v>12132</v>
      </c>
      <c r="E56" s="305">
        <v>8423</v>
      </c>
      <c r="F56" s="307">
        <v>-1.9327046221911726E-2</v>
      </c>
      <c r="G56" s="110" t="e">
        <v>#REF!</v>
      </c>
      <c r="H56" s="110" t="e">
        <v>#REF!</v>
      </c>
      <c r="I56" s="110">
        <v>0.73878437047756873</v>
      </c>
      <c r="J56" s="110">
        <v>0.69427959116386417</v>
      </c>
      <c r="K56" s="508">
        <v>0.70575184880854558</v>
      </c>
      <c r="L56" s="508">
        <v>0.7099890914757675</v>
      </c>
      <c r="M56" s="508">
        <v>0.72457082356500035</v>
      </c>
      <c r="N56" s="509">
        <v>0.73168346622536484</v>
      </c>
      <c r="O56" s="305">
        <v>2242</v>
      </c>
      <c r="P56" s="307">
        <v>3.7002775208140548E-2</v>
      </c>
      <c r="Q56" s="110" t="e">
        <v>#REF!</v>
      </c>
      <c r="R56" s="110" t="e">
        <v>#REF!</v>
      </c>
      <c r="S56" s="110">
        <v>0.15605402797877471</v>
      </c>
      <c r="T56" s="110">
        <v>0.18480052753049786</v>
      </c>
      <c r="U56" s="508">
        <v>0.17764995891536564</v>
      </c>
      <c r="V56" s="508">
        <v>0.17539348605267258</v>
      </c>
      <c r="W56" s="508">
        <v>0.1705361869469863</v>
      </c>
      <c r="X56" s="509">
        <v>0.17496615014292161</v>
      </c>
      <c r="Y56" s="305">
        <v>933</v>
      </c>
      <c r="Z56" s="307">
        <v>2.7533039647577029E-2</v>
      </c>
      <c r="AA56" s="110" t="e">
        <v>#REF!</v>
      </c>
      <c r="AB56" s="110" t="e">
        <v>#REF!</v>
      </c>
      <c r="AC56" s="110">
        <v>6.0781476121562955E-2</v>
      </c>
      <c r="AD56" s="110">
        <v>7.6904055390702275E-2</v>
      </c>
      <c r="AE56" s="508">
        <v>7.4609695973705828E-2</v>
      </c>
      <c r="AF56" s="508">
        <v>7.4100046750818133E-2</v>
      </c>
      <c r="AG56" s="508">
        <v>6.8365726385842845E-2</v>
      </c>
      <c r="AH56" s="509">
        <v>6.1681961787272456E-2</v>
      </c>
      <c r="AI56" s="305">
        <v>362</v>
      </c>
      <c r="AJ56" s="307">
        <v>5.8479532163742798E-2</v>
      </c>
      <c r="AK56" s="110" t="e">
        <v>#REF!</v>
      </c>
      <c r="AL56" s="110" t="e">
        <v>#REF!</v>
      </c>
      <c r="AM56" s="110">
        <v>2.9667149059334298E-2</v>
      </c>
      <c r="AN56" s="110">
        <v>2.983844378503132E-2</v>
      </c>
      <c r="AO56" s="508">
        <v>2.8101889893179952E-2</v>
      </c>
      <c r="AP56" s="508">
        <v>2.6102540127785571E-2</v>
      </c>
      <c r="AQ56" s="508">
        <v>1.9813960523330561E-2</v>
      </c>
      <c r="AR56" s="509">
        <v>1.7301038062283738E-2</v>
      </c>
    </row>
    <row r="57" spans="1:44" ht="14.1" customHeight="1" x14ac:dyDescent="0.25">
      <c r="A57" s="36" t="s">
        <v>33</v>
      </c>
      <c r="B57" s="37" t="s">
        <v>84</v>
      </c>
      <c r="C57" s="38" t="s">
        <v>65</v>
      </c>
      <c r="D57" s="102">
        <v>1430</v>
      </c>
      <c r="E57" s="303">
        <v>807</v>
      </c>
      <c r="F57" s="301">
        <v>-0.11318681318681323</v>
      </c>
      <c r="G57" s="109" t="e">
        <v>#REF!</v>
      </c>
      <c r="H57" s="109" t="e">
        <v>#REF!</v>
      </c>
      <c r="I57" s="109">
        <v>0.55765199161425572</v>
      </c>
      <c r="J57" s="109">
        <v>0.56433566433566429</v>
      </c>
      <c r="K57" s="493">
        <v>0.57558507273877291</v>
      </c>
      <c r="L57" s="493">
        <v>0.61033907726514736</v>
      </c>
      <c r="M57" s="493">
        <v>0.66161342717920957</v>
      </c>
      <c r="N57" s="494">
        <v>0.69499310978410656</v>
      </c>
      <c r="O57" s="303">
        <v>188</v>
      </c>
      <c r="P57" s="301">
        <v>-0.15315315315315314</v>
      </c>
      <c r="Q57" s="109" t="e">
        <v>#REF!</v>
      </c>
      <c r="R57" s="109" t="e">
        <v>#REF!</v>
      </c>
      <c r="S57" s="109">
        <v>0.21174004192872117</v>
      </c>
      <c r="T57" s="109">
        <v>0.13146853146853146</v>
      </c>
      <c r="U57" s="493">
        <v>0.14041745730550284</v>
      </c>
      <c r="V57" s="493">
        <v>0.14285714285714285</v>
      </c>
      <c r="W57" s="493">
        <v>0.15755278830536004</v>
      </c>
      <c r="X57" s="494">
        <v>0.16949931097841064</v>
      </c>
      <c r="Y57" s="303">
        <v>374</v>
      </c>
      <c r="Z57" s="301">
        <v>-5.0761421319796995E-2</v>
      </c>
      <c r="AA57" s="109" t="e">
        <v>#REF!</v>
      </c>
      <c r="AB57" s="109" t="e">
        <v>#REF!</v>
      </c>
      <c r="AC57" s="109">
        <v>0.20545073375262055</v>
      </c>
      <c r="AD57" s="109">
        <v>0.26153846153846155</v>
      </c>
      <c r="AE57" s="493">
        <v>0.24920936116382036</v>
      </c>
      <c r="AF57" s="493">
        <v>0.22012229016120066</v>
      </c>
      <c r="AG57" s="493">
        <v>0.16188413643746616</v>
      </c>
      <c r="AH57" s="494">
        <v>0.11345888837850253</v>
      </c>
      <c r="AI57" s="303">
        <v>55</v>
      </c>
      <c r="AJ57" s="301">
        <v>0.12244897959183665</v>
      </c>
      <c r="AK57" s="109" t="e">
        <v>#REF!</v>
      </c>
      <c r="AL57" s="109" t="e">
        <v>#REF!</v>
      </c>
      <c r="AM57" s="109">
        <v>1.8867924528301886E-2</v>
      </c>
      <c r="AN57" s="109">
        <v>3.8461538461538464E-2</v>
      </c>
      <c r="AO57" s="493">
        <v>3.099304237824162E-2</v>
      </c>
      <c r="AP57" s="493">
        <v>2.2234574763757644E-2</v>
      </c>
      <c r="AQ57" s="493">
        <v>1.5159718462371413E-2</v>
      </c>
      <c r="AR57" s="494">
        <v>1.9751952227836472E-2</v>
      </c>
    </row>
    <row r="58" spans="1:44" ht="14.1" customHeight="1" x14ac:dyDescent="0.25">
      <c r="A58" s="36" t="s">
        <v>126</v>
      </c>
      <c r="B58" s="37" t="s">
        <v>167</v>
      </c>
      <c r="C58" s="40" t="s">
        <v>13</v>
      </c>
      <c r="D58" s="102">
        <v>43</v>
      </c>
      <c r="E58" s="303">
        <v>1</v>
      </c>
      <c r="F58" s="301">
        <v>0</v>
      </c>
      <c r="G58" s="109" t="e">
        <v>#REF!</v>
      </c>
      <c r="H58" s="109" t="e">
        <v>#REF!</v>
      </c>
      <c r="I58" s="109">
        <v>0</v>
      </c>
      <c r="J58" s="109">
        <v>2.3255813953488372E-2</v>
      </c>
      <c r="K58" s="493">
        <v>8.3333333333333329E-2</v>
      </c>
      <c r="L58" s="493">
        <v>0</v>
      </c>
      <c r="M58" s="493">
        <v>0</v>
      </c>
      <c r="N58" s="494">
        <v>0</v>
      </c>
      <c r="O58" s="303">
        <v>19</v>
      </c>
      <c r="P58" s="301">
        <v>2.1666666666666665</v>
      </c>
      <c r="Q58" s="109" t="e">
        <v>#REF!</v>
      </c>
      <c r="R58" s="109" t="e">
        <v>#REF!</v>
      </c>
      <c r="S58" s="109">
        <v>0.35294117647058826</v>
      </c>
      <c r="T58" s="109">
        <v>0.44186046511627908</v>
      </c>
      <c r="U58" s="493">
        <v>0.5</v>
      </c>
      <c r="V58" s="493">
        <v>0.6</v>
      </c>
      <c r="W58" s="493">
        <v>0.5</v>
      </c>
      <c r="X58" s="494">
        <v>0</v>
      </c>
      <c r="Y58" s="303">
        <v>22</v>
      </c>
      <c r="Z58" s="301">
        <v>3.4000000000000004</v>
      </c>
      <c r="AA58" s="109" t="e">
        <v>#REF!</v>
      </c>
      <c r="AB58" s="109" t="e">
        <v>#REF!</v>
      </c>
      <c r="AC58" s="109">
        <v>0.47058823529411764</v>
      </c>
      <c r="AD58" s="109">
        <v>0.51162790697674421</v>
      </c>
      <c r="AE58" s="493">
        <v>0.41666666666666669</v>
      </c>
      <c r="AF58" s="493">
        <v>0.4</v>
      </c>
      <c r="AG58" s="493">
        <v>0.5</v>
      </c>
      <c r="AH58" s="494">
        <v>0</v>
      </c>
      <c r="AI58" s="303">
        <v>1</v>
      </c>
      <c r="AJ58" s="301" t="e">
        <v>#DIV/0!</v>
      </c>
      <c r="AK58" s="109" t="e">
        <v>#REF!</v>
      </c>
      <c r="AL58" s="109" t="e">
        <v>#REF!</v>
      </c>
      <c r="AM58" s="109">
        <v>0.17647058823529413</v>
      </c>
      <c r="AN58" s="109">
        <v>2.3255813953488372E-2</v>
      </c>
      <c r="AO58" s="493">
        <v>0</v>
      </c>
      <c r="AP58" s="493">
        <v>0</v>
      </c>
      <c r="AQ58" s="493">
        <v>0</v>
      </c>
      <c r="AR58" s="494">
        <v>0</v>
      </c>
    </row>
    <row r="59" spans="1:44" ht="14.1" customHeight="1" x14ac:dyDescent="0.25">
      <c r="A59" s="36" t="s">
        <v>34</v>
      </c>
      <c r="B59" s="37" t="s">
        <v>85</v>
      </c>
      <c r="C59" s="38" t="s">
        <v>14</v>
      </c>
      <c r="D59" s="102">
        <v>7934</v>
      </c>
      <c r="E59" s="303">
        <v>6510</v>
      </c>
      <c r="F59" s="301">
        <v>3.0226301630004837E-2</v>
      </c>
      <c r="G59" s="109" t="e">
        <v>#REF!</v>
      </c>
      <c r="H59" s="109" t="e">
        <v>#REF!</v>
      </c>
      <c r="I59" s="109">
        <v>0.84527001148985059</v>
      </c>
      <c r="J59" s="109">
        <v>0.82051928409377362</v>
      </c>
      <c r="K59" s="493">
        <v>0.80007596859964547</v>
      </c>
      <c r="L59" s="493">
        <v>0.80187225974641541</v>
      </c>
      <c r="M59" s="493">
        <v>0.78977341572761417</v>
      </c>
      <c r="N59" s="494">
        <v>0.77365060940220542</v>
      </c>
      <c r="O59" s="303">
        <v>742</v>
      </c>
      <c r="P59" s="301">
        <v>-6.9008782936009982E-2</v>
      </c>
      <c r="Q59" s="109" t="e">
        <v>#REF!</v>
      </c>
      <c r="R59" s="109" t="e">
        <v>#REF!</v>
      </c>
      <c r="S59" s="109">
        <v>7.200306396016852E-2</v>
      </c>
      <c r="T59" s="109">
        <v>9.3521552810688177E-2</v>
      </c>
      <c r="U59" s="493">
        <v>0.10091162319574576</v>
      </c>
      <c r="V59" s="493">
        <v>0.11043962554805072</v>
      </c>
      <c r="W59" s="493">
        <v>0.12831697564521993</v>
      </c>
      <c r="X59" s="494">
        <v>0.13639001741149159</v>
      </c>
      <c r="Y59" s="303">
        <v>357</v>
      </c>
      <c r="Z59" s="301">
        <v>-0.16783216783216781</v>
      </c>
      <c r="AA59" s="109" t="e">
        <v>#REF!</v>
      </c>
      <c r="AB59" s="109" t="e">
        <v>#REF!</v>
      </c>
      <c r="AC59" s="109">
        <v>4.25124473381846E-2</v>
      </c>
      <c r="AD59" s="109">
        <v>4.4996218805142423E-2</v>
      </c>
      <c r="AE59" s="493">
        <v>5.4317548746518104E-2</v>
      </c>
      <c r="AF59" s="493">
        <v>4.5977011494252873E-2</v>
      </c>
      <c r="AG59" s="493">
        <v>3.9258451472191931E-2</v>
      </c>
      <c r="AH59" s="494">
        <v>4.410911201392919E-2</v>
      </c>
      <c r="AI59" s="303">
        <v>137</v>
      </c>
      <c r="AJ59" s="301">
        <v>-9.8684210526315819E-2</v>
      </c>
      <c r="AK59" s="109" t="e">
        <v>#REF!</v>
      </c>
      <c r="AL59" s="109" t="e">
        <v>#REF!</v>
      </c>
      <c r="AM59" s="109">
        <v>1.3404825737265416E-2</v>
      </c>
      <c r="AN59" s="109">
        <v>1.7267456516259137E-2</v>
      </c>
      <c r="AO59" s="493">
        <v>1.9245378576854901E-2</v>
      </c>
      <c r="AP59" s="493">
        <v>1.7182130584192441E-2</v>
      </c>
      <c r="AQ59" s="493">
        <v>1.8296377075003031E-2</v>
      </c>
      <c r="AR59" s="494">
        <v>1.6134648868253047E-2</v>
      </c>
    </row>
    <row r="60" spans="1:44" ht="14.1" customHeight="1" x14ac:dyDescent="0.25">
      <c r="A60" s="36" t="s">
        <v>35</v>
      </c>
      <c r="B60" s="37" t="s">
        <v>86</v>
      </c>
      <c r="C60" s="38" t="s">
        <v>65</v>
      </c>
      <c r="D60" s="102">
        <v>5931</v>
      </c>
      <c r="E60" s="303">
        <v>3828</v>
      </c>
      <c r="F60" s="301">
        <v>-1.0085337470907674E-2</v>
      </c>
      <c r="G60" s="109" t="e">
        <v>#REF!</v>
      </c>
      <c r="H60" s="109" t="e">
        <v>#REF!</v>
      </c>
      <c r="I60" s="109">
        <v>0.64303670186023132</v>
      </c>
      <c r="J60" s="109">
        <v>0.64542235710672735</v>
      </c>
      <c r="K60" s="493">
        <v>0.64947934161907961</v>
      </c>
      <c r="L60" s="493">
        <v>0.66066170102199895</v>
      </c>
      <c r="M60" s="493">
        <v>0.67916189229006385</v>
      </c>
      <c r="N60" s="494">
        <v>0.67923925203771773</v>
      </c>
      <c r="O60" s="303">
        <v>1138</v>
      </c>
      <c r="P60" s="301">
        <v>-1.7271157167530249E-2</v>
      </c>
      <c r="Q60" s="109" t="e">
        <v>#REF!</v>
      </c>
      <c r="R60" s="109" t="e">
        <v>#REF!</v>
      </c>
      <c r="S60" s="109">
        <v>0.20915032679738563</v>
      </c>
      <c r="T60" s="109">
        <v>0.19187320856516607</v>
      </c>
      <c r="U60" s="493">
        <v>0.19449109842122941</v>
      </c>
      <c r="V60" s="493">
        <v>0.18655811536462844</v>
      </c>
      <c r="W60" s="493">
        <v>0.18448191193321328</v>
      </c>
      <c r="X60" s="494">
        <v>0.19162537957487613</v>
      </c>
      <c r="Y60" s="303">
        <v>692</v>
      </c>
      <c r="Z60" s="301">
        <v>4.6898638426626338E-2</v>
      </c>
      <c r="AA60" s="109" t="e">
        <v>#REF!</v>
      </c>
      <c r="AB60" s="109" t="e">
        <v>#REF!</v>
      </c>
      <c r="AC60" s="109">
        <v>0.11010558069381599</v>
      </c>
      <c r="AD60" s="109">
        <v>0.11667509694823808</v>
      </c>
      <c r="AE60" s="493">
        <v>0.11101780315754115</v>
      </c>
      <c r="AF60" s="493">
        <v>0.11016802355794214</v>
      </c>
      <c r="AG60" s="493">
        <v>9.7069896873465372E-2</v>
      </c>
      <c r="AH60" s="494">
        <v>9.2056896276170683E-2</v>
      </c>
      <c r="AI60" s="303">
        <v>220</v>
      </c>
      <c r="AJ60" s="301">
        <v>-5.579399141630903E-2</v>
      </c>
      <c r="AK60" s="109" t="e">
        <v>#REF!</v>
      </c>
      <c r="AL60" s="109" t="e">
        <v>#REF!</v>
      </c>
      <c r="AM60" s="109">
        <v>3.1171442936148819E-2</v>
      </c>
      <c r="AN60" s="109">
        <v>3.7093238914179733E-2</v>
      </c>
      <c r="AO60" s="493">
        <v>3.9133355727242192E-2</v>
      </c>
      <c r="AP60" s="493">
        <v>3.5856573705179286E-2</v>
      </c>
      <c r="AQ60" s="493">
        <v>3.535766901293174E-2</v>
      </c>
      <c r="AR60" s="494">
        <v>3.2763305098289917E-2</v>
      </c>
    </row>
    <row r="61" spans="1:44" ht="14.1" customHeight="1" x14ac:dyDescent="0.25">
      <c r="A61" s="584" t="s">
        <v>87</v>
      </c>
      <c r="B61" s="585"/>
      <c r="C61" s="585"/>
      <c r="D61" s="89">
        <v>15338</v>
      </c>
      <c r="E61" s="305">
        <v>11146</v>
      </c>
      <c r="F61" s="307">
        <v>4.4156078219339534E-3</v>
      </c>
      <c r="G61" s="110" t="e">
        <v>#REF!</v>
      </c>
      <c r="H61" s="110" t="e">
        <v>#REF!</v>
      </c>
      <c r="I61" s="110">
        <v>0.73655280722418537</v>
      </c>
      <c r="J61" s="110">
        <v>0.72669187638544785</v>
      </c>
      <c r="K61" s="508">
        <v>0.71848494658465523</v>
      </c>
      <c r="L61" s="508">
        <v>0.72920829170829171</v>
      </c>
      <c r="M61" s="508">
        <v>0.73339090740854973</v>
      </c>
      <c r="N61" s="509">
        <v>0.72897360703812319</v>
      </c>
      <c r="O61" s="305">
        <v>2087</v>
      </c>
      <c r="P61" s="307">
        <v>-4.397617956939992E-2</v>
      </c>
      <c r="Q61" s="110" t="e">
        <v>#REF!</v>
      </c>
      <c r="R61" s="110" t="e">
        <v>#REF!</v>
      </c>
      <c r="S61" s="110">
        <v>0.13957597173144876</v>
      </c>
      <c r="T61" s="110">
        <v>0.13606728387012648</v>
      </c>
      <c r="U61" s="508">
        <v>0.14134023955972808</v>
      </c>
      <c r="V61" s="508">
        <v>0.14167082917082918</v>
      </c>
      <c r="W61" s="508">
        <v>0.15285916969958671</v>
      </c>
      <c r="X61" s="509">
        <v>0.16087976539589444</v>
      </c>
      <c r="Y61" s="305">
        <v>1445</v>
      </c>
      <c r="Z61" s="307">
        <v>-2.9550033579583634E-2</v>
      </c>
      <c r="AA61" s="110" t="e">
        <v>#REF!</v>
      </c>
      <c r="AB61" s="110" t="e">
        <v>#REF!</v>
      </c>
      <c r="AC61" s="110">
        <v>8.5590891244601494E-2</v>
      </c>
      <c r="AD61" s="110">
        <v>9.4210457686790983E-2</v>
      </c>
      <c r="AE61" s="508">
        <v>9.640660407898996E-2</v>
      </c>
      <c r="AF61" s="508">
        <v>8.8786213786213791E-2</v>
      </c>
      <c r="AG61" s="508">
        <v>7.5072481648263523E-2</v>
      </c>
      <c r="AH61" s="509">
        <v>7.0557184750733137E-2</v>
      </c>
      <c r="AI61" s="305">
        <v>413</v>
      </c>
      <c r="AJ61" s="307">
        <v>-4.8387096774193505E-2</v>
      </c>
      <c r="AK61" s="110" t="e">
        <v>#REF!</v>
      </c>
      <c r="AL61" s="110" t="e">
        <v>#REF!</v>
      </c>
      <c r="AM61" s="110">
        <v>2.1397722811150374E-2</v>
      </c>
      <c r="AN61" s="110">
        <v>2.6926587560307733E-2</v>
      </c>
      <c r="AO61" s="508">
        <v>2.8099708643573973E-2</v>
      </c>
      <c r="AP61" s="508">
        <v>2.4475524475524476E-2</v>
      </c>
      <c r="AQ61" s="508">
        <v>2.4366171118376412E-2</v>
      </c>
      <c r="AR61" s="509">
        <v>2.2697947214076246E-2</v>
      </c>
    </row>
    <row r="62" spans="1:44" ht="14.1" customHeight="1" x14ac:dyDescent="0.25">
      <c r="A62" s="36" t="s">
        <v>36</v>
      </c>
      <c r="B62" s="37" t="s">
        <v>88</v>
      </c>
      <c r="C62" s="38" t="s">
        <v>65</v>
      </c>
      <c r="D62" s="102">
        <v>1213</v>
      </c>
      <c r="E62" s="303">
        <v>807</v>
      </c>
      <c r="F62" s="301">
        <v>-3.2374100719424481E-2</v>
      </c>
      <c r="G62" s="109" t="e">
        <v>#REF!</v>
      </c>
      <c r="H62" s="109" t="e">
        <v>#REF!</v>
      </c>
      <c r="I62" s="109">
        <v>0.65322580645161288</v>
      </c>
      <c r="J62" s="109">
        <v>0.66529266281945587</v>
      </c>
      <c r="K62" s="493">
        <v>0.67804878048780493</v>
      </c>
      <c r="L62" s="493">
        <v>0.69899923017705923</v>
      </c>
      <c r="M62" s="493">
        <v>0.72287390029325516</v>
      </c>
      <c r="N62" s="494">
        <v>0.70299145299145294</v>
      </c>
      <c r="O62" s="303">
        <v>228</v>
      </c>
      <c r="P62" s="301">
        <v>9.6153846153846256E-2</v>
      </c>
      <c r="Q62" s="109" t="e">
        <v>#REF!</v>
      </c>
      <c r="R62" s="109" t="e">
        <v>#REF!</v>
      </c>
      <c r="S62" s="109">
        <v>0.19892473118279569</v>
      </c>
      <c r="T62" s="109">
        <v>0.18796372629843364</v>
      </c>
      <c r="U62" s="493">
        <v>0.16910569105691056</v>
      </c>
      <c r="V62" s="493">
        <v>0.18321785989222478</v>
      </c>
      <c r="W62" s="493">
        <v>0.16055718475073313</v>
      </c>
      <c r="X62" s="494">
        <v>0.16951566951566951</v>
      </c>
      <c r="Y62" s="303">
        <v>132</v>
      </c>
      <c r="Z62" s="301">
        <v>-0.10204081632653061</v>
      </c>
      <c r="AA62" s="109" t="e">
        <v>#REF!</v>
      </c>
      <c r="AB62" s="109" t="e">
        <v>#REF!</v>
      </c>
      <c r="AC62" s="109">
        <v>0.10752688172043011</v>
      </c>
      <c r="AD62" s="109">
        <v>0.10882110469909316</v>
      </c>
      <c r="AE62" s="493">
        <v>0.11951219512195121</v>
      </c>
      <c r="AF62" s="493">
        <v>9.3148575827559657E-2</v>
      </c>
      <c r="AG62" s="493">
        <v>9.1642228739002934E-2</v>
      </c>
      <c r="AH62" s="494">
        <v>9.9002849002849003E-2</v>
      </c>
      <c r="AI62" s="303">
        <v>43</v>
      </c>
      <c r="AJ62" s="301">
        <v>0.22857142857142865</v>
      </c>
      <c r="AK62" s="109" t="e">
        <v>#REF!</v>
      </c>
      <c r="AL62" s="109" t="e">
        <v>#REF!</v>
      </c>
      <c r="AM62" s="109">
        <v>4.0322580645161289E-2</v>
      </c>
      <c r="AN62" s="109">
        <v>3.5449299258037921E-2</v>
      </c>
      <c r="AO62" s="493">
        <v>2.8455284552845527E-2</v>
      </c>
      <c r="AP62" s="493">
        <v>2.3094688221709007E-2</v>
      </c>
      <c r="AQ62" s="493">
        <v>2.1994134897360705E-2</v>
      </c>
      <c r="AR62" s="494">
        <v>1.7094017094017096E-2</v>
      </c>
    </row>
    <row r="63" spans="1:44" ht="14.1" customHeight="1" x14ac:dyDescent="0.25">
      <c r="A63" s="36" t="s">
        <v>37</v>
      </c>
      <c r="B63" s="37" t="s">
        <v>89</v>
      </c>
      <c r="C63" s="38" t="s">
        <v>65</v>
      </c>
      <c r="D63" s="102">
        <v>973</v>
      </c>
      <c r="E63" s="303">
        <v>472</v>
      </c>
      <c r="F63" s="301">
        <v>-3.8696537678207688E-2</v>
      </c>
      <c r="G63" s="109" t="e">
        <v>#REF!</v>
      </c>
      <c r="H63" s="109" t="e">
        <v>#REF!</v>
      </c>
      <c r="I63" s="109">
        <v>0.49843260188087773</v>
      </c>
      <c r="J63" s="109">
        <v>0.48509763617677287</v>
      </c>
      <c r="K63" s="493">
        <v>0.5135983263598326</v>
      </c>
      <c r="L63" s="493">
        <v>0.54166666666666663</v>
      </c>
      <c r="M63" s="493">
        <v>0.58488612836438925</v>
      </c>
      <c r="N63" s="494">
        <v>0.63399374348279458</v>
      </c>
      <c r="O63" s="303">
        <v>268</v>
      </c>
      <c r="P63" s="301">
        <v>3.8759689922480689E-2</v>
      </c>
      <c r="Q63" s="109" t="e">
        <v>#REF!</v>
      </c>
      <c r="R63" s="109" t="e">
        <v>#REF!</v>
      </c>
      <c r="S63" s="109">
        <v>0.31347962382445144</v>
      </c>
      <c r="T63" s="109">
        <v>0.27543679342240496</v>
      </c>
      <c r="U63" s="493">
        <v>0.26987447698744771</v>
      </c>
      <c r="V63" s="493">
        <v>0.27272727272727271</v>
      </c>
      <c r="W63" s="493">
        <v>0.26604554865424429</v>
      </c>
      <c r="X63" s="494">
        <v>0.21376433785192908</v>
      </c>
      <c r="Y63" s="303">
        <v>167</v>
      </c>
      <c r="Z63" s="301">
        <v>9.1503267973856106E-2</v>
      </c>
      <c r="AA63" s="109" t="e">
        <v>#REF!</v>
      </c>
      <c r="AB63" s="109" t="e">
        <v>#REF!</v>
      </c>
      <c r="AC63" s="109">
        <v>0.13479623824451412</v>
      </c>
      <c r="AD63" s="109">
        <v>0.17163412127440905</v>
      </c>
      <c r="AE63" s="493">
        <v>0.16004184100418409</v>
      </c>
      <c r="AF63" s="493">
        <v>0.15246212121212122</v>
      </c>
      <c r="AG63" s="493">
        <v>0.12732919254658384</v>
      </c>
      <c r="AH63" s="494">
        <v>0.12304483837330553</v>
      </c>
      <c r="AI63" s="303">
        <v>63</v>
      </c>
      <c r="AJ63" s="301">
        <v>0.39999999999999991</v>
      </c>
      <c r="AK63" s="109" t="e">
        <v>#REF!</v>
      </c>
      <c r="AL63" s="109" t="e">
        <v>#REF!</v>
      </c>
      <c r="AM63" s="109">
        <v>5.0156739811912224E-2</v>
      </c>
      <c r="AN63" s="109">
        <v>6.4748201438848921E-2</v>
      </c>
      <c r="AO63" s="493">
        <v>4.7071129707112969E-2</v>
      </c>
      <c r="AP63" s="493">
        <v>3.125E-2</v>
      </c>
      <c r="AQ63" s="493">
        <v>1.7598343685300208E-2</v>
      </c>
      <c r="AR63" s="494">
        <v>2.6068821689259645E-2</v>
      </c>
    </row>
    <row r="64" spans="1:44" ht="14.1" customHeight="1" x14ac:dyDescent="0.25">
      <c r="A64" s="36" t="s">
        <v>38</v>
      </c>
      <c r="B64" s="37" t="s">
        <v>90</v>
      </c>
      <c r="C64" s="38" t="s">
        <v>65</v>
      </c>
      <c r="D64" s="102">
        <v>914</v>
      </c>
      <c r="E64" s="303">
        <v>560</v>
      </c>
      <c r="F64" s="301">
        <v>-8.7947882736156391E-2</v>
      </c>
      <c r="G64" s="109" t="e">
        <v>#REF!</v>
      </c>
      <c r="H64" s="109" t="e">
        <v>#REF!</v>
      </c>
      <c r="I64" s="109">
        <v>0.61538461538461542</v>
      </c>
      <c r="J64" s="109">
        <v>0.61269146608315095</v>
      </c>
      <c r="K64" s="493">
        <v>0.67770419426048567</v>
      </c>
      <c r="L64" s="493">
        <v>0.66828322017458774</v>
      </c>
      <c r="M64" s="493">
        <v>0.68515037593984962</v>
      </c>
      <c r="N64" s="494">
        <v>0.71009174311926604</v>
      </c>
      <c r="O64" s="303">
        <v>174</v>
      </c>
      <c r="P64" s="301">
        <v>0.13725490196078427</v>
      </c>
      <c r="Q64" s="109" t="e">
        <v>#REF!</v>
      </c>
      <c r="R64" s="109" t="e">
        <v>#REF!</v>
      </c>
      <c r="S64" s="109">
        <v>0.22408026755852842</v>
      </c>
      <c r="T64" s="109">
        <v>0.19037199124726478</v>
      </c>
      <c r="U64" s="493">
        <v>0.16887417218543047</v>
      </c>
      <c r="V64" s="493">
        <v>0.18622696411251213</v>
      </c>
      <c r="W64" s="493">
        <v>0.18421052631578946</v>
      </c>
      <c r="X64" s="494">
        <v>0.17155963302752295</v>
      </c>
      <c r="Y64" s="303">
        <v>130</v>
      </c>
      <c r="Z64" s="301">
        <v>0.20370370370370372</v>
      </c>
      <c r="AA64" s="109" t="e">
        <v>#REF!</v>
      </c>
      <c r="AB64" s="109" t="e">
        <v>#REF!</v>
      </c>
      <c r="AC64" s="109">
        <v>0.11705685618729098</v>
      </c>
      <c r="AD64" s="109">
        <v>0.14223194748358861</v>
      </c>
      <c r="AE64" s="493">
        <v>0.11920529801324503</v>
      </c>
      <c r="AF64" s="493">
        <v>0.12221144519883609</v>
      </c>
      <c r="AG64" s="493">
        <v>9.7744360902255634E-2</v>
      </c>
      <c r="AH64" s="494">
        <v>9.9082568807339455E-2</v>
      </c>
      <c r="AI64" s="303">
        <v>44</v>
      </c>
      <c r="AJ64" s="301">
        <v>1.0952380952380953</v>
      </c>
      <c r="AK64" s="109" t="e">
        <v>#REF!</v>
      </c>
      <c r="AL64" s="109" t="e">
        <v>#REF!</v>
      </c>
      <c r="AM64" s="109">
        <v>4.3478260869565216E-2</v>
      </c>
      <c r="AN64" s="109">
        <v>4.8140043763676151E-2</v>
      </c>
      <c r="AO64" s="493">
        <v>2.3178807947019868E-2</v>
      </c>
      <c r="AP64" s="493">
        <v>2.133850630455868E-2</v>
      </c>
      <c r="AQ64" s="493">
        <v>2.6315789473684209E-2</v>
      </c>
      <c r="AR64" s="494">
        <v>1.743119266055046E-2</v>
      </c>
    </row>
    <row r="65" spans="1:44" ht="14.1" customHeight="1" x14ac:dyDescent="0.25">
      <c r="A65" s="36" t="s">
        <v>39</v>
      </c>
      <c r="B65" s="37" t="s">
        <v>91</v>
      </c>
      <c r="C65" s="38" t="s">
        <v>14</v>
      </c>
      <c r="D65" s="102">
        <v>12135</v>
      </c>
      <c r="E65" s="303">
        <v>8929</v>
      </c>
      <c r="F65" s="301">
        <v>-3.8548508668030612E-2</v>
      </c>
      <c r="G65" s="109" t="e">
        <v>#REF!</v>
      </c>
      <c r="H65" s="109" t="e">
        <v>#REF!</v>
      </c>
      <c r="I65" s="109">
        <v>0.73103613304618331</v>
      </c>
      <c r="J65" s="109">
        <v>0.73580552121961273</v>
      </c>
      <c r="K65" s="493">
        <v>0.74272232885476652</v>
      </c>
      <c r="L65" s="493">
        <v>0.77339939614461561</v>
      </c>
      <c r="M65" s="493">
        <v>0.75693815987933633</v>
      </c>
      <c r="N65" s="494">
        <v>0.7909695331336305</v>
      </c>
      <c r="O65" s="303">
        <v>2265</v>
      </c>
      <c r="P65" s="301">
        <v>-1.322751322751281E-3</v>
      </c>
      <c r="Q65" s="109" t="e">
        <v>#REF!</v>
      </c>
      <c r="R65" s="109" t="e">
        <v>#REF!</v>
      </c>
      <c r="S65" s="109">
        <v>0.18999760708303423</v>
      </c>
      <c r="T65" s="109">
        <v>0.18665018541409148</v>
      </c>
      <c r="U65" s="493">
        <v>0.18138195777351249</v>
      </c>
      <c r="V65" s="493">
        <v>0.15003483781063714</v>
      </c>
      <c r="W65" s="493">
        <v>0.16327300150829563</v>
      </c>
      <c r="X65" s="494">
        <v>0.13202308760137357</v>
      </c>
      <c r="Y65" s="303">
        <v>548</v>
      </c>
      <c r="Z65" s="301">
        <v>-5.1903114186851229E-2</v>
      </c>
      <c r="AA65" s="109" t="e">
        <v>#REF!</v>
      </c>
      <c r="AB65" s="109" t="e">
        <v>#REF!</v>
      </c>
      <c r="AC65" s="109">
        <v>4.5704714046422588E-2</v>
      </c>
      <c r="AD65" s="109">
        <v>4.5158632056036256E-2</v>
      </c>
      <c r="AE65" s="493">
        <v>4.6225207933461292E-2</v>
      </c>
      <c r="AF65" s="493">
        <v>4.7302005109545561E-2</v>
      </c>
      <c r="AG65" s="493">
        <v>4.8868778280542986E-2</v>
      </c>
      <c r="AH65" s="494">
        <v>4.7563381310732809E-2</v>
      </c>
      <c r="AI65" s="303">
        <v>222</v>
      </c>
      <c r="AJ65" s="301">
        <v>0.27586206896551735</v>
      </c>
      <c r="AK65" s="109" t="e">
        <v>#REF!</v>
      </c>
      <c r="AL65" s="109" t="e">
        <v>#REF!</v>
      </c>
      <c r="AM65" s="109">
        <v>1.8904044029672169E-2</v>
      </c>
      <c r="AN65" s="109">
        <v>1.8294190358467244E-2</v>
      </c>
      <c r="AO65" s="493">
        <v>1.3915547024952015E-2</v>
      </c>
      <c r="AP65" s="493">
        <v>1.4554463110629403E-2</v>
      </c>
      <c r="AQ65" s="493">
        <v>1.5912518853695323E-2</v>
      </c>
      <c r="AR65" s="494">
        <v>1.3151165339373128E-2</v>
      </c>
    </row>
    <row r="66" spans="1:44" ht="14.1" customHeight="1" x14ac:dyDescent="0.25">
      <c r="A66" s="36" t="s">
        <v>40</v>
      </c>
      <c r="B66" s="37" t="s">
        <v>92</v>
      </c>
      <c r="C66" s="40" t="s">
        <v>13</v>
      </c>
      <c r="D66" s="102">
        <v>4215</v>
      </c>
      <c r="E66" s="303">
        <v>3503</v>
      </c>
      <c r="F66" s="301">
        <v>3.3943329397874811E-2</v>
      </c>
      <c r="G66" s="109" t="e">
        <v>#REF!</v>
      </c>
      <c r="H66" s="109" t="e">
        <v>#REF!</v>
      </c>
      <c r="I66" s="109">
        <v>0.8279643591501028</v>
      </c>
      <c r="J66" s="109">
        <v>0.83107947805456706</v>
      </c>
      <c r="K66" s="493">
        <v>0.82937576499387999</v>
      </c>
      <c r="L66" s="493">
        <v>0.81028037383177565</v>
      </c>
      <c r="M66" s="493">
        <v>0.85037297060114081</v>
      </c>
      <c r="N66" s="494">
        <v>0.84462242562929057</v>
      </c>
      <c r="O66" s="303">
        <v>431</v>
      </c>
      <c r="P66" s="301">
        <v>5.1219512195121997E-2</v>
      </c>
      <c r="Q66" s="109" t="e">
        <v>#REF!</v>
      </c>
      <c r="R66" s="109" t="e">
        <v>#REF!</v>
      </c>
      <c r="S66" s="109">
        <v>0.10281014393420151</v>
      </c>
      <c r="T66" s="109">
        <v>0.10225385527876631</v>
      </c>
      <c r="U66" s="493">
        <v>0.1003671970624235</v>
      </c>
      <c r="V66" s="493">
        <v>0.10327102803738318</v>
      </c>
      <c r="W66" s="493">
        <v>8.8854760860026333E-2</v>
      </c>
      <c r="X66" s="494">
        <v>9.6796338672768878E-2</v>
      </c>
      <c r="Y66" s="303">
        <v>157</v>
      </c>
      <c r="Z66" s="301">
        <v>-3.6809815950920255E-2</v>
      </c>
      <c r="AA66" s="109" t="e">
        <v>#REF!</v>
      </c>
      <c r="AB66" s="109" t="e">
        <v>#REF!</v>
      </c>
      <c r="AC66" s="109">
        <v>4.0438656614119259E-2</v>
      </c>
      <c r="AD66" s="109">
        <v>3.7247924080664296E-2</v>
      </c>
      <c r="AE66" s="493">
        <v>3.9902080783353736E-2</v>
      </c>
      <c r="AF66" s="493">
        <v>4.9766355140186916E-2</v>
      </c>
      <c r="AG66" s="493">
        <v>3.0495831505046072E-2</v>
      </c>
      <c r="AH66" s="494">
        <v>3.2951945080091534E-2</v>
      </c>
      <c r="AI66" s="303">
        <v>42</v>
      </c>
      <c r="AJ66" s="301">
        <v>0.10526315789473695</v>
      </c>
      <c r="AK66" s="109" t="e">
        <v>#REF!</v>
      </c>
      <c r="AL66" s="109" t="e">
        <v>#REF!</v>
      </c>
      <c r="AM66" s="109">
        <v>1.1651816312542838E-2</v>
      </c>
      <c r="AN66" s="109">
        <v>9.9644128113879002E-3</v>
      </c>
      <c r="AO66" s="493">
        <v>9.3023255813953487E-3</v>
      </c>
      <c r="AP66" s="493">
        <v>8.8785046728971969E-3</v>
      </c>
      <c r="AQ66" s="493">
        <v>8.3369899078543225E-3</v>
      </c>
      <c r="AR66" s="494">
        <v>7.7803203661327234E-3</v>
      </c>
    </row>
    <row r="67" spans="1:44" ht="14.1" customHeight="1" x14ac:dyDescent="0.25">
      <c r="A67" s="36" t="s">
        <v>41</v>
      </c>
      <c r="B67" s="37" t="s">
        <v>93</v>
      </c>
      <c r="C67" s="38" t="s">
        <v>14</v>
      </c>
      <c r="D67" s="102">
        <v>1909</v>
      </c>
      <c r="E67" s="303">
        <v>1482</v>
      </c>
      <c r="F67" s="301">
        <v>-7.7784691972619835E-2</v>
      </c>
      <c r="G67" s="109" t="e">
        <v>#REF!</v>
      </c>
      <c r="H67" s="109" t="e">
        <v>#REF!</v>
      </c>
      <c r="I67" s="109">
        <v>0.74099485420240141</v>
      </c>
      <c r="J67" s="109">
        <v>0.77632268203247778</v>
      </c>
      <c r="K67" s="493">
        <v>0.77820823244552062</v>
      </c>
      <c r="L67" s="493">
        <v>0.8392370572207084</v>
      </c>
      <c r="M67" s="493">
        <v>0.85081466395112015</v>
      </c>
      <c r="N67" s="494">
        <v>0.84863523573200994</v>
      </c>
      <c r="O67" s="303">
        <v>228</v>
      </c>
      <c r="P67" s="301">
        <v>-7.3170731707317027E-2</v>
      </c>
      <c r="Q67" s="109" t="e">
        <v>#REF!</v>
      </c>
      <c r="R67" s="109" t="e">
        <v>#REF!</v>
      </c>
      <c r="S67" s="109">
        <v>0.12864493996569468</v>
      </c>
      <c r="T67" s="109">
        <v>0.11943425877422735</v>
      </c>
      <c r="U67" s="493">
        <v>0.11912832929782083</v>
      </c>
      <c r="V67" s="493">
        <v>6.4850136239782016E-2</v>
      </c>
      <c r="W67" s="493">
        <v>4.5315682281059061E-2</v>
      </c>
      <c r="X67" s="494">
        <v>4.4665012406947889E-2</v>
      </c>
      <c r="Y67" s="303">
        <v>45</v>
      </c>
      <c r="Z67" s="301">
        <v>-4.2553191489361653E-2</v>
      </c>
      <c r="AA67" s="109" t="e">
        <v>#REF!</v>
      </c>
      <c r="AB67" s="109" t="e">
        <v>#REF!</v>
      </c>
      <c r="AC67" s="109">
        <v>2.0583190394511151E-2</v>
      </c>
      <c r="AD67" s="109">
        <v>2.3572551073860661E-2</v>
      </c>
      <c r="AE67" s="493">
        <v>2.2760290556900726E-2</v>
      </c>
      <c r="AF67" s="493">
        <v>1.6893732970027248E-2</v>
      </c>
      <c r="AG67" s="493">
        <v>1.5784114052953158E-2</v>
      </c>
      <c r="AH67" s="494">
        <v>1.5384615384615385E-2</v>
      </c>
      <c r="AI67" s="303">
        <v>14</v>
      </c>
      <c r="AJ67" s="301">
        <v>7.6923076923076872E-2</v>
      </c>
      <c r="AK67" s="109" t="e">
        <v>#REF!</v>
      </c>
      <c r="AL67" s="109" t="e">
        <v>#REF!</v>
      </c>
      <c r="AM67" s="109">
        <v>8.5763293310463125E-3</v>
      </c>
      <c r="AN67" s="109">
        <v>7.3336825563122057E-3</v>
      </c>
      <c r="AO67" s="493">
        <v>6.2953995157384989E-3</v>
      </c>
      <c r="AP67" s="493">
        <v>0</v>
      </c>
      <c r="AQ67" s="493">
        <v>0</v>
      </c>
      <c r="AR67" s="494">
        <v>1.488833746898263E-3</v>
      </c>
    </row>
    <row r="68" spans="1:44" ht="14.1" customHeight="1" x14ac:dyDescent="0.25">
      <c r="A68" s="36" t="s">
        <v>42</v>
      </c>
      <c r="B68" s="41" t="s">
        <v>94</v>
      </c>
      <c r="C68" s="40" t="s">
        <v>13</v>
      </c>
      <c r="D68" s="102">
        <v>653</v>
      </c>
      <c r="E68" s="303">
        <v>559</v>
      </c>
      <c r="F68" s="301">
        <v>-1.2367491166077715E-2</v>
      </c>
      <c r="G68" s="109" t="e">
        <v>#REF!</v>
      </c>
      <c r="H68" s="109" t="e">
        <v>#REF!</v>
      </c>
      <c r="I68" s="109">
        <v>0.89473684210526316</v>
      </c>
      <c r="J68" s="109">
        <v>0.85604900459418065</v>
      </c>
      <c r="K68" s="493">
        <v>0.8788819875776398</v>
      </c>
      <c r="L68" s="493">
        <v>0.85635359116022103</v>
      </c>
      <c r="M68" s="493">
        <v>0.83467741935483875</v>
      </c>
      <c r="N68" s="494">
        <v>0.86451612903225805</v>
      </c>
      <c r="O68" s="303">
        <v>34</v>
      </c>
      <c r="P68" s="301">
        <v>-0.26086956521739135</v>
      </c>
      <c r="Q68" s="109" t="e">
        <v>#REF!</v>
      </c>
      <c r="R68" s="109" t="e">
        <v>#REF!</v>
      </c>
      <c r="S68" s="109">
        <v>3.3492822966507178E-2</v>
      </c>
      <c r="T68" s="109">
        <v>5.2067381316998472E-2</v>
      </c>
      <c r="U68" s="493">
        <v>7.1428571428571425E-2</v>
      </c>
      <c r="V68" s="493">
        <v>8.2872928176795577E-2</v>
      </c>
      <c r="W68" s="493">
        <v>9.9462365591397844E-2</v>
      </c>
      <c r="X68" s="494">
        <v>9.9354838709677415E-2</v>
      </c>
      <c r="Y68" s="303">
        <v>10</v>
      </c>
      <c r="Z68" s="301">
        <v>1</v>
      </c>
      <c r="AA68" s="109" t="e">
        <v>#REF!</v>
      </c>
      <c r="AB68" s="109" t="e">
        <v>#REF!</v>
      </c>
      <c r="AC68" s="109">
        <v>0</v>
      </c>
      <c r="AD68" s="109">
        <v>1.5313935681470138E-2</v>
      </c>
      <c r="AE68" s="493">
        <v>7.763975155279503E-3</v>
      </c>
      <c r="AF68" s="493">
        <v>2.3480662983425413E-2</v>
      </c>
      <c r="AG68" s="493">
        <v>1.3440860215053764E-2</v>
      </c>
      <c r="AH68" s="494">
        <v>5.1612903225806452E-3</v>
      </c>
      <c r="AI68" s="303">
        <v>0</v>
      </c>
      <c r="AJ68" s="301">
        <v>-1</v>
      </c>
      <c r="AK68" s="109" t="e">
        <v>#REF!</v>
      </c>
      <c r="AL68" s="109" t="e">
        <v>#REF!</v>
      </c>
      <c r="AM68" s="109">
        <v>0</v>
      </c>
      <c r="AN68" s="109">
        <v>0</v>
      </c>
      <c r="AO68" s="493">
        <v>1.5527950310559005E-3</v>
      </c>
      <c r="AP68" s="493">
        <v>0</v>
      </c>
      <c r="AQ68" s="493">
        <v>8.0645161290322578E-3</v>
      </c>
      <c r="AR68" s="494">
        <v>1.2903225806451613E-3</v>
      </c>
    </row>
    <row r="69" spans="1:44" ht="14.1" customHeight="1" x14ac:dyDescent="0.25">
      <c r="A69" s="36" t="s">
        <v>43</v>
      </c>
      <c r="B69" s="37" t="s">
        <v>95</v>
      </c>
      <c r="C69" s="38" t="s">
        <v>14</v>
      </c>
      <c r="D69" s="102">
        <v>5210</v>
      </c>
      <c r="E69" s="303">
        <v>4280</v>
      </c>
      <c r="F69" s="301">
        <v>-1.4279134039613117E-2</v>
      </c>
      <c r="G69" s="109" t="e">
        <v>#REF!</v>
      </c>
      <c r="H69" s="109" t="e">
        <v>#REF!</v>
      </c>
      <c r="I69" s="109">
        <v>0.83575418994413408</v>
      </c>
      <c r="J69" s="109">
        <v>0.82149712092130522</v>
      </c>
      <c r="K69" s="493">
        <v>0.82673267326732669</v>
      </c>
      <c r="L69" s="493">
        <v>0.81837683232034319</v>
      </c>
      <c r="M69" s="493">
        <v>0.8392144339773272</v>
      </c>
      <c r="N69" s="494">
        <v>0.81593078758949877</v>
      </c>
      <c r="O69" s="303">
        <v>581</v>
      </c>
      <c r="P69" s="301">
        <v>2.6501766784452263E-2</v>
      </c>
      <c r="Q69" s="109" t="e">
        <v>#REF!</v>
      </c>
      <c r="R69" s="109" t="e">
        <v>#REF!</v>
      </c>
      <c r="S69" s="109">
        <v>0.10335195530726257</v>
      </c>
      <c r="T69" s="109">
        <v>0.11151631477927064</v>
      </c>
      <c r="U69" s="493">
        <v>0.10776846915460776</v>
      </c>
      <c r="V69" s="493">
        <v>0.12120128709331426</v>
      </c>
      <c r="W69" s="493">
        <v>0.11288519878652403</v>
      </c>
      <c r="X69" s="494">
        <v>0.12947494033412887</v>
      </c>
      <c r="Y69" s="303">
        <v>234</v>
      </c>
      <c r="Z69" s="301">
        <v>1.7391304347825987E-2</v>
      </c>
      <c r="AA69" s="109" t="e">
        <v>#REF!</v>
      </c>
      <c r="AB69" s="109" t="e">
        <v>#REF!</v>
      </c>
      <c r="AC69" s="109">
        <v>3.9664804469273743E-2</v>
      </c>
      <c r="AD69" s="109">
        <v>4.4913627639155469E-2</v>
      </c>
      <c r="AE69" s="493">
        <v>4.379284082254379E-2</v>
      </c>
      <c r="AF69" s="493">
        <v>4.8087236324633534E-2</v>
      </c>
      <c r="AG69" s="493">
        <v>3.8799297461280538E-2</v>
      </c>
      <c r="AH69" s="494">
        <v>4.41527446300716E-2</v>
      </c>
      <c r="AI69" s="303">
        <v>62</v>
      </c>
      <c r="AJ69" s="301">
        <v>-0.21518987341772156</v>
      </c>
      <c r="AK69" s="109" t="e">
        <v>#REF!</v>
      </c>
      <c r="AL69" s="109" t="e">
        <v>#REF!</v>
      </c>
      <c r="AM69" s="109">
        <v>1.0055865921787709E-2</v>
      </c>
      <c r="AN69" s="109">
        <v>1.1900191938579654E-2</v>
      </c>
      <c r="AO69" s="493">
        <v>1.5041888804265042E-2</v>
      </c>
      <c r="AP69" s="493">
        <v>1.0368251698248123E-2</v>
      </c>
      <c r="AQ69" s="493">
        <v>8.1430624301452974E-3</v>
      </c>
      <c r="AR69" s="494">
        <v>9.9940334128878275E-3</v>
      </c>
    </row>
    <row r="70" spans="1:44" ht="14.1" customHeight="1" x14ac:dyDescent="0.25">
      <c r="A70" s="36" t="s">
        <v>44</v>
      </c>
      <c r="B70" s="37" t="s">
        <v>96</v>
      </c>
      <c r="C70" s="38" t="s">
        <v>65</v>
      </c>
      <c r="D70" s="102">
        <v>15629</v>
      </c>
      <c r="E70" s="303">
        <v>7492</v>
      </c>
      <c r="F70" s="301">
        <v>-4.9479827454960712E-2</v>
      </c>
      <c r="G70" s="109" t="e">
        <v>#REF!</v>
      </c>
      <c r="H70" s="109" t="e">
        <v>#REF!</v>
      </c>
      <c r="I70" s="109">
        <v>0.47455644375121858</v>
      </c>
      <c r="J70" s="109">
        <v>0.47936528248768318</v>
      </c>
      <c r="K70" s="493">
        <v>0.49971470233944082</v>
      </c>
      <c r="L70" s="493">
        <v>0.51973392461197343</v>
      </c>
      <c r="M70" s="493">
        <v>0.55555555555555558</v>
      </c>
      <c r="N70" s="494">
        <v>0.58601036269430051</v>
      </c>
      <c r="O70" s="303">
        <v>4148</v>
      </c>
      <c r="P70" s="301">
        <v>0.10761014686248327</v>
      </c>
      <c r="Q70" s="109" t="e">
        <v>#REF!</v>
      </c>
      <c r="R70" s="109" t="e">
        <v>#REF!</v>
      </c>
      <c r="S70" s="109">
        <v>0.2819263014232794</v>
      </c>
      <c r="T70" s="109">
        <v>0.26540405656152027</v>
      </c>
      <c r="U70" s="493">
        <v>0.23743105306536486</v>
      </c>
      <c r="V70" s="493">
        <v>0.24478935698447893</v>
      </c>
      <c r="W70" s="493">
        <v>0.23068601247295406</v>
      </c>
      <c r="X70" s="494">
        <v>0.21275906735751296</v>
      </c>
      <c r="Y70" s="303">
        <v>2520</v>
      </c>
      <c r="Z70" s="301">
        <v>-8.5963003264417859E-2</v>
      </c>
      <c r="AA70" s="109" t="e">
        <v>#REF!</v>
      </c>
      <c r="AB70" s="109" t="e">
        <v>#REF!</v>
      </c>
      <c r="AC70" s="109">
        <v>0.15402612595047768</v>
      </c>
      <c r="AD70" s="109">
        <v>0.16123872288694094</v>
      </c>
      <c r="AE70" s="493">
        <v>0.17479236670259304</v>
      </c>
      <c r="AF70" s="493">
        <v>0.15007918910357934</v>
      </c>
      <c r="AG70" s="493">
        <v>0.1310932926053201</v>
      </c>
      <c r="AH70" s="494">
        <v>0.11930051813471503</v>
      </c>
      <c r="AI70" s="303">
        <v>1156</v>
      </c>
      <c r="AJ70" s="301">
        <v>5.378304466727446E-2</v>
      </c>
      <c r="AK70" s="109" t="e">
        <v>#REF!</v>
      </c>
      <c r="AL70" s="109" t="e">
        <v>#REF!</v>
      </c>
      <c r="AM70" s="109">
        <v>6.5509845973874048E-2</v>
      </c>
      <c r="AN70" s="109">
        <v>7.3965064943374501E-2</v>
      </c>
      <c r="AO70" s="493">
        <v>6.9549229696316495E-2</v>
      </c>
      <c r="AP70" s="493">
        <v>6.1640798226164077E-2</v>
      </c>
      <c r="AQ70" s="493">
        <v>6.1155657375588646E-2</v>
      </c>
      <c r="AR70" s="494">
        <v>6.1528497409326421E-2</v>
      </c>
    </row>
    <row r="71" spans="1:44" ht="14.1" customHeight="1" x14ac:dyDescent="0.25">
      <c r="A71" s="584" t="s">
        <v>97</v>
      </c>
      <c r="B71" s="585"/>
      <c r="C71" s="585"/>
      <c r="D71" s="89">
        <v>42852</v>
      </c>
      <c r="E71" s="305">
        <v>28085</v>
      </c>
      <c r="F71" s="307">
        <v>-3.1918927303436595E-2</v>
      </c>
      <c r="G71" s="110" t="e">
        <v>#REF!</v>
      </c>
      <c r="H71" s="110" t="e">
        <v>#REF!</v>
      </c>
      <c r="I71" s="110">
        <v>0.65534792915911311</v>
      </c>
      <c r="J71" s="110">
        <v>0.65539531410435914</v>
      </c>
      <c r="K71" s="508">
        <v>0.66822526776459745</v>
      </c>
      <c r="L71" s="508">
        <v>0.68661979739898027</v>
      </c>
      <c r="M71" s="508">
        <v>0.70747543412423475</v>
      </c>
      <c r="N71" s="509">
        <v>0.72741952847453972</v>
      </c>
      <c r="O71" s="305">
        <v>8357</v>
      </c>
      <c r="P71" s="307">
        <v>5.7848101265822738E-2</v>
      </c>
      <c r="Q71" s="110" t="e">
        <v>#REF!</v>
      </c>
      <c r="R71" s="110" t="e">
        <v>#REF!</v>
      </c>
      <c r="S71" s="110">
        <v>0.20220331892344165</v>
      </c>
      <c r="T71" s="110">
        <v>0.19502006907495567</v>
      </c>
      <c r="U71" s="508">
        <v>0.18196475872394333</v>
      </c>
      <c r="V71" s="508">
        <v>0.175624985961681</v>
      </c>
      <c r="W71" s="508">
        <v>0.16857310935355252</v>
      </c>
      <c r="X71" s="509">
        <v>0.15459145225535581</v>
      </c>
      <c r="Y71" s="305">
        <v>3943</v>
      </c>
      <c r="Z71" s="307">
        <v>-5.8500477554918828E-2</v>
      </c>
      <c r="AA71" s="110" t="e">
        <v>#REF!</v>
      </c>
      <c r="AB71" s="110" t="e">
        <v>#REF!</v>
      </c>
      <c r="AC71" s="110">
        <v>8.6529075442755538E-2</v>
      </c>
      <c r="AD71" s="110">
        <v>9.2014375058340328E-2</v>
      </c>
      <c r="AE71" s="508">
        <v>9.6464355637452495E-2</v>
      </c>
      <c r="AF71" s="508">
        <v>8.800341411917971E-2</v>
      </c>
      <c r="AG71" s="508">
        <v>7.5887312896267725E-2</v>
      </c>
      <c r="AH71" s="509">
        <v>7.1762299494025197E-2</v>
      </c>
      <c r="AI71" s="305">
        <v>1646</v>
      </c>
      <c r="AJ71" s="307">
        <v>9.5143047238855694E-2</v>
      </c>
      <c r="AK71" s="110" t="e">
        <v>#REF!</v>
      </c>
      <c r="AL71" s="110" t="e">
        <v>#REF!</v>
      </c>
      <c r="AM71" s="110">
        <v>3.4792915911309438E-2</v>
      </c>
      <c r="AN71" s="110">
        <v>3.841127601978904E-2</v>
      </c>
      <c r="AO71" s="508">
        <v>3.4619371185074285E-2</v>
      </c>
      <c r="AP71" s="508">
        <v>3.0143078547202443E-2</v>
      </c>
      <c r="AQ71" s="508">
        <v>2.92393838377236E-2</v>
      </c>
      <c r="AR71" s="509">
        <v>2.8054688341048552E-2</v>
      </c>
    </row>
    <row r="72" spans="1:44" ht="14.1" customHeight="1" x14ac:dyDescent="0.25">
      <c r="A72" s="36" t="s">
        <v>45</v>
      </c>
      <c r="B72" s="37" t="s">
        <v>98</v>
      </c>
      <c r="C72" s="38" t="s">
        <v>65</v>
      </c>
      <c r="D72" s="102">
        <v>172</v>
      </c>
      <c r="E72" s="303">
        <v>122</v>
      </c>
      <c r="F72" s="301">
        <v>-0.12857142857142856</v>
      </c>
      <c r="G72" s="109" t="e">
        <v>#REF!</v>
      </c>
      <c r="H72" s="109" t="e">
        <v>#REF!</v>
      </c>
      <c r="I72" s="109">
        <v>0.86274509803921573</v>
      </c>
      <c r="J72" s="109">
        <v>0.70930232558139539</v>
      </c>
      <c r="K72" s="493">
        <v>0.5761316872427984</v>
      </c>
      <c r="L72" s="493">
        <v>0.48299319727891155</v>
      </c>
      <c r="M72" s="493">
        <v>0.52595155709342556</v>
      </c>
      <c r="N72" s="494">
        <v>0.53749999999999998</v>
      </c>
      <c r="O72" s="303">
        <v>19</v>
      </c>
      <c r="P72" s="301">
        <v>-0.58695652173913038</v>
      </c>
      <c r="Q72" s="109" t="e">
        <v>#REF!</v>
      </c>
      <c r="R72" s="109" t="e">
        <v>#REF!</v>
      </c>
      <c r="S72" s="109">
        <v>3.9215686274509803E-2</v>
      </c>
      <c r="T72" s="109">
        <v>0.11046511627906977</v>
      </c>
      <c r="U72" s="493">
        <v>0.18930041152263374</v>
      </c>
      <c r="V72" s="493">
        <v>0.21768707482993196</v>
      </c>
      <c r="W72" s="493">
        <v>0.20069204152249134</v>
      </c>
      <c r="X72" s="494">
        <v>0.25</v>
      </c>
      <c r="Y72" s="303">
        <v>21</v>
      </c>
      <c r="Z72" s="301">
        <v>-0.36363636363636365</v>
      </c>
      <c r="AA72" s="109" t="e">
        <v>#REF!</v>
      </c>
      <c r="AB72" s="109" t="e">
        <v>#REF!</v>
      </c>
      <c r="AC72" s="109">
        <v>0</v>
      </c>
      <c r="AD72" s="109">
        <v>0.12209302325581395</v>
      </c>
      <c r="AE72" s="493">
        <v>0.13580246913580246</v>
      </c>
      <c r="AF72" s="493">
        <v>0.20748299319727892</v>
      </c>
      <c r="AG72" s="493">
        <v>0.15224913494809689</v>
      </c>
      <c r="AH72" s="494">
        <v>0.121875</v>
      </c>
      <c r="AI72" s="303">
        <v>5</v>
      </c>
      <c r="AJ72" s="301">
        <v>-0.54545454545454541</v>
      </c>
      <c r="AK72" s="109" t="e">
        <v>#REF!</v>
      </c>
      <c r="AL72" s="109" t="e">
        <v>#REF!</v>
      </c>
      <c r="AM72" s="109">
        <v>7.8431372549019607E-2</v>
      </c>
      <c r="AN72" s="109">
        <v>2.9069767441860465E-2</v>
      </c>
      <c r="AO72" s="493">
        <v>4.5267489711934158E-2</v>
      </c>
      <c r="AP72" s="493">
        <v>3.4013605442176874E-2</v>
      </c>
      <c r="AQ72" s="493">
        <v>4.1522491349480967E-2</v>
      </c>
      <c r="AR72" s="494">
        <v>2.5000000000000001E-2</v>
      </c>
    </row>
    <row r="73" spans="1:44" ht="14.1" customHeight="1" x14ac:dyDescent="0.25">
      <c r="A73" s="36" t="s">
        <v>46</v>
      </c>
      <c r="B73" s="37" t="s">
        <v>99</v>
      </c>
      <c r="C73" s="38" t="s">
        <v>14</v>
      </c>
      <c r="D73" s="102">
        <v>2407</v>
      </c>
      <c r="E73" s="303">
        <v>1600</v>
      </c>
      <c r="F73" s="301">
        <v>-4.3634190077704749E-2</v>
      </c>
      <c r="G73" s="109" t="e">
        <v>#REF!</v>
      </c>
      <c r="H73" s="109" t="e">
        <v>#REF!</v>
      </c>
      <c r="I73" s="109">
        <v>0.6517615176151762</v>
      </c>
      <c r="J73" s="109">
        <v>0.66472787702534275</v>
      </c>
      <c r="K73" s="493">
        <v>0.66178797468354433</v>
      </c>
      <c r="L73" s="493">
        <v>0.71162947937795806</v>
      </c>
      <c r="M73" s="493">
        <v>0.77133858267716537</v>
      </c>
      <c r="N73" s="494">
        <v>0.76454789615040286</v>
      </c>
      <c r="O73" s="303">
        <v>448</v>
      </c>
      <c r="P73" s="301">
        <v>-0.16573556797020483</v>
      </c>
      <c r="Q73" s="109" t="e">
        <v>#REF!</v>
      </c>
      <c r="R73" s="109" t="e">
        <v>#REF!</v>
      </c>
      <c r="S73" s="109">
        <v>0.16802168021680217</v>
      </c>
      <c r="T73" s="109">
        <v>0.18612380556709596</v>
      </c>
      <c r="U73" s="493">
        <v>0.21242088607594936</v>
      </c>
      <c r="V73" s="493">
        <v>0.18830290736984448</v>
      </c>
      <c r="W73" s="493">
        <v>0.14015748031496064</v>
      </c>
      <c r="X73" s="494">
        <v>0.14950760966875559</v>
      </c>
      <c r="Y73" s="303">
        <v>256</v>
      </c>
      <c r="Z73" s="301">
        <v>0.15315315315315314</v>
      </c>
      <c r="AA73" s="109" t="e">
        <v>#REF!</v>
      </c>
      <c r="AB73" s="109" t="e">
        <v>#REF!</v>
      </c>
      <c r="AC73" s="109">
        <v>0.13279132791327913</v>
      </c>
      <c r="AD73" s="109">
        <v>0.10635646032405484</v>
      </c>
      <c r="AE73" s="493">
        <v>8.7816455696202528E-2</v>
      </c>
      <c r="AF73" s="493">
        <v>6.7951318458417856E-2</v>
      </c>
      <c r="AG73" s="493">
        <v>5.5748031496062993E-2</v>
      </c>
      <c r="AH73" s="494">
        <v>5.6102655923604895E-2</v>
      </c>
      <c r="AI73" s="303">
        <v>47</v>
      </c>
      <c r="AJ73" s="301">
        <v>-2.083333333333337E-2</v>
      </c>
      <c r="AK73" s="109" t="e">
        <v>#REF!</v>
      </c>
      <c r="AL73" s="109" t="e">
        <v>#REF!</v>
      </c>
      <c r="AM73" s="109">
        <v>2.032520325203252E-2</v>
      </c>
      <c r="AN73" s="109">
        <v>1.9526381387619442E-2</v>
      </c>
      <c r="AO73" s="493">
        <v>1.8987341772151899E-2</v>
      </c>
      <c r="AP73" s="493">
        <v>1.7241379310344827E-2</v>
      </c>
      <c r="AQ73" s="493">
        <v>1.1338582677165355E-2</v>
      </c>
      <c r="AR73" s="494">
        <v>1.1638316920322292E-2</v>
      </c>
    </row>
    <row r="74" spans="1:44" ht="14.1" customHeight="1" x14ac:dyDescent="0.25">
      <c r="A74" s="36" t="s">
        <v>47</v>
      </c>
      <c r="B74" s="37" t="s">
        <v>100</v>
      </c>
      <c r="C74" s="38" t="s">
        <v>65</v>
      </c>
      <c r="D74" s="102">
        <v>2767</v>
      </c>
      <c r="E74" s="303">
        <v>1481</v>
      </c>
      <c r="F74" s="301">
        <v>-1.332445036642238E-2</v>
      </c>
      <c r="G74" s="109" t="e">
        <v>#REF!</v>
      </c>
      <c r="H74" s="109" t="e">
        <v>#REF!</v>
      </c>
      <c r="I74" s="109">
        <v>0.58413461538461542</v>
      </c>
      <c r="J74" s="109">
        <v>0.53523671846765453</v>
      </c>
      <c r="K74" s="493">
        <v>0.56028368794326244</v>
      </c>
      <c r="L74" s="493">
        <v>0.57257476294675425</v>
      </c>
      <c r="M74" s="493">
        <v>0.6088508208422555</v>
      </c>
      <c r="N74" s="494">
        <v>0.60969479353680434</v>
      </c>
      <c r="O74" s="303">
        <v>621</v>
      </c>
      <c r="P74" s="301">
        <v>7.4394463667819988E-2</v>
      </c>
      <c r="Q74" s="109" t="e">
        <v>#REF!</v>
      </c>
      <c r="R74" s="109" t="e">
        <v>#REF!</v>
      </c>
      <c r="S74" s="109">
        <v>0.19230769230769232</v>
      </c>
      <c r="T74" s="109">
        <v>0.22443079147090711</v>
      </c>
      <c r="U74" s="493">
        <v>0.21575214632325496</v>
      </c>
      <c r="V74" s="493">
        <v>0.20277169948942378</v>
      </c>
      <c r="W74" s="493">
        <v>0.18094218415417559</v>
      </c>
      <c r="X74" s="494">
        <v>0.21472172351885099</v>
      </c>
      <c r="Y74" s="303">
        <v>448</v>
      </c>
      <c r="Z74" s="301">
        <v>2.7522935779816571E-2</v>
      </c>
      <c r="AA74" s="109" t="e">
        <v>#REF!</v>
      </c>
      <c r="AB74" s="109" t="e">
        <v>#REF!</v>
      </c>
      <c r="AC74" s="109">
        <v>0.16225961538461539</v>
      </c>
      <c r="AD74" s="109">
        <v>0.16190820383086374</v>
      </c>
      <c r="AE74" s="493">
        <v>0.16274729376633071</v>
      </c>
      <c r="AF74" s="493">
        <v>0.16447848285922684</v>
      </c>
      <c r="AG74" s="493">
        <v>0.14525339043540328</v>
      </c>
      <c r="AH74" s="494">
        <v>0.12567324955116696</v>
      </c>
      <c r="AI74" s="303">
        <v>155</v>
      </c>
      <c r="AJ74" s="301">
        <v>0.20155038759689914</v>
      </c>
      <c r="AK74" s="109" t="e">
        <v>#REF!</v>
      </c>
      <c r="AL74" s="109" t="e">
        <v>#REF!</v>
      </c>
      <c r="AM74" s="109">
        <v>4.2067307692307696E-2</v>
      </c>
      <c r="AN74" s="109">
        <v>5.6017347307553304E-2</v>
      </c>
      <c r="AO74" s="493">
        <v>4.8152295632698766E-2</v>
      </c>
      <c r="AP74" s="493">
        <v>4.5222465353756382E-2</v>
      </c>
      <c r="AQ74" s="493">
        <v>3.961456102783726E-2</v>
      </c>
      <c r="AR74" s="494">
        <v>2.6929982046678635E-2</v>
      </c>
    </row>
    <row r="75" spans="1:44" ht="14.1" customHeight="1" x14ac:dyDescent="0.25">
      <c r="A75" s="36" t="s">
        <v>48</v>
      </c>
      <c r="B75" s="37" t="s">
        <v>101</v>
      </c>
      <c r="C75" s="38" t="s">
        <v>14</v>
      </c>
      <c r="D75" s="102">
        <v>2566</v>
      </c>
      <c r="E75" s="303">
        <v>1769</v>
      </c>
      <c r="F75" s="301">
        <v>8.861538461538454E-2</v>
      </c>
      <c r="G75" s="109" t="e">
        <v>#REF!</v>
      </c>
      <c r="H75" s="109" t="e">
        <v>#REF!</v>
      </c>
      <c r="I75" s="109">
        <v>0.70613562970936494</v>
      </c>
      <c r="J75" s="109">
        <v>0.6893998441153546</v>
      </c>
      <c r="K75" s="493">
        <v>0.6453534551231136</v>
      </c>
      <c r="L75" s="493">
        <v>0.75671527244819647</v>
      </c>
      <c r="M75" s="493">
        <v>0.80759673411430599</v>
      </c>
      <c r="N75" s="494">
        <v>0.79791876468613632</v>
      </c>
      <c r="O75" s="303">
        <v>586</v>
      </c>
      <c r="P75" s="301">
        <v>-9.9846390168970789E-2</v>
      </c>
      <c r="Q75" s="109" t="e">
        <v>#REF!</v>
      </c>
      <c r="R75" s="109" t="e">
        <v>#REF!</v>
      </c>
      <c r="S75" s="109">
        <v>0.2131324004305705</v>
      </c>
      <c r="T75" s="109">
        <v>0.22837100545596259</v>
      </c>
      <c r="U75" s="493">
        <v>0.25853852263701349</v>
      </c>
      <c r="V75" s="493">
        <v>0.17382962394474291</v>
      </c>
      <c r="W75" s="493">
        <v>0.14376996805111822</v>
      </c>
      <c r="X75" s="494">
        <v>0.13964417589795233</v>
      </c>
      <c r="Y75" s="303">
        <v>175</v>
      </c>
      <c r="Z75" s="301">
        <v>-0.125</v>
      </c>
      <c r="AA75" s="109" t="e">
        <v>#REF!</v>
      </c>
      <c r="AB75" s="109" t="e">
        <v>#REF!</v>
      </c>
      <c r="AC75" s="109">
        <v>6.7814854682454254E-2</v>
      </c>
      <c r="AD75" s="109">
        <v>6.8199532346063907E-2</v>
      </c>
      <c r="AE75" s="493">
        <v>7.9428117553613981E-2</v>
      </c>
      <c r="AF75" s="493">
        <v>4.9117421335379892E-2</v>
      </c>
      <c r="AG75" s="493">
        <v>3.6208732694355698E-2</v>
      </c>
      <c r="AH75" s="494">
        <v>3.9274924471299093E-2</v>
      </c>
      <c r="AI75" s="303">
        <v>25</v>
      </c>
      <c r="AJ75" s="301">
        <v>0.19047619047619047</v>
      </c>
      <c r="AK75" s="109" t="e">
        <v>#REF!</v>
      </c>
      <c r="AL75" s="109" t="e">
        <v>#REF!</v>
      </c>
      <c r="AM75" s="109">
        <v>8.6114101184068884E-3</v>
      </c>
      <c r="AN75" s="109">
        <v>9.7427903351519872E-3</v>
      </c>
      <c r="AO75" s="493">
        <v>8.339952343129467E-3</v>
      </c>
      <c r="AP75" s="493">
        <v>1.1511895625479662E-2</v>
      </c>
      <c r="AQ75" s="493">
        <v>4.6148384806531774E-3</v>
      </c>
      <c r="AR75" s="494">
        <v>8.7277609936220208E-3</v>
      </c>
    </row>
    <row r="76" spans="1:44" ht="14.1" customHeight="1" x14ac:dyDescent="0.25">
      <c r="A76" s="584" t="s">
        <v>102</v>
      </c>
      <c r="B76" s="585"/>
      <c r="C76" s="585"/>
      <c r="D76" s="89">
        <v>7912</v>
      </c>
      <c r="E76" s="305">
        <v>4972</v>
      </c>
      <c r="F76" s="307">
        <v>6.6815144766148027E-3</v>
      </c>
      <c r="G76" s="110" t="e">
        <v>#REF!</v>
      </c>
      <c r="H76" s="110" t="e">
        <v>#REF!</v>
      </c>
      <c r="I76" s="110">
        <v>0.6537254901960784</v>
      </c>
      <c r="J76" s="110">
        <v>0.62841253791708795</v>
      </c>
      <c r="K76" s="508">
        <v>0.61985441767068272</v>
      </c>
      <c r="L76" s="508">
        <v>0.67313953488372091</v>
      </c>
      <c r="M76" s="508">
        <v>0.72468075737560544</v>
      </c>
      <c r="N76" s="509">
        <v>0.72167461579226289</v>
      </c>
      <c r="O76" s="305">
        <v>1674</v>
      </c>
      <c r="P76" s="307">
        <v>-7.6158940397350938E-2</v>
      </c>
      <c r="Q76" s="110" t="e">
        <v>#REF!</v>
      </c>
      <c r="R76" s="110" t="e">
        <v>#REF!</v>
      </c>
      <c r="S76" s="110">
        <v>0.18980392156862744</v>
      </c>
      <c r="T76" s="110">
        <v>0.21157735085945401</v>
      </c>
      <c r="U76" s="508">
        <v>0.22740963855421686</v>
      </c>
      <c r="V76" s="508">
        <v>0.18953488372093022</v>
      </c>
      <c r="W76" s="508">
        <v>0.15576838397181858</v>
      </c>
      <c r="X76" s="509">
        <v>0.16905140434552199</v>
      </c>
      <c r="Y76" s="305">
        <v>900</v>
      </c>
      <c r="Z76" s="307">
        <v>1.0101010101010166E-2</v>
      </c>
      <c r="AA76" s="110" t="e">
        <v>#REF!</v>
      </c>
      <c r="AB76" s="110" t="e">
        <v>#REF!</v>
      </c>
      <c r="AC76" s="110">
        <v>0.11607843137254902</v>
      </c>
      <c r="AD76" s="110">
        <v>0.11375126390293225</v>
      </c>
      <c r="AE76" s="508">
        <v>0.11182228915662651</v>
      </c>
      <c r="AF76" s="508">
        <v>9.77906976744186E-2</v>
      </c>
      <c r="AG76" s="508">
        <v>8.0361074416556585E-2</v>
      </c>
      <c r="AH76" s="509">
        <v>7.3555908850026497E-2</v>
      </c>
      <c r="AI76" s="305">
        <v>232</v>
      </c>
      <c r="AJ76" s="307">
        <v>0.11004784688995217</v>
      </c>
      <c r="AK76" s="110" t="e">
        <v>#REF!</v>
      </c>
      <c r="AL76" s="110" t="e">
        <v>#REF!</v>
      </c>
      <c r="AM76" s="110">
        <v>2.4313725490196079E-2</v>
      </c>
      <c r="AN76" s="110">
        <v>2.9322548028311426E-2</v>
      </c>
      <c r="AO76" s="508">
        <v>2.6229919678714859E-2</v>
      </c>
      <c r="AP76" s="508">
        <v>2.5000000000000001E-2</v>
      </c>
      <c r="AQ76" s="508">
        <v>1.8934390136503741E-2</v>
      </c>
      <c r="AR76" s="509">
        <v>1.5686274509803921E-2</v>
      </c>
    </row>
    <row r="77" spans="1:44" ht="14.1" customHeight="1" x14ac:dyDescent="0.25">
      <c r="A77" s="36" t="s">
        <v>49</v>
      </c>
      <c r="B77" s="37" t="s">
        <v>103</v>
      </c>
      <c r="C77" s="38" t="s">
        <v>65</v>
      </c>
      <c r="D77" s="102">
        <v>5548</v>
      </c>
      <c r="E77" s="303">
        <v>3509</v>
      </c>
      <c r="F77" s="301">
        <v>-4.4129664941432889E-2</v>
      </c>
      <c r="G77" s="109" t="e">
        <v>#REF!</v>
      </c>
      <c r="H77" s="109" t="e">
        <v>#REF!</v>
      </c>
      <c r="I77" s="109">
        <v>0.5983502538071066</v>
      </c>
      <c r="J77" s="109">
        <v>0.632480173035328</v>
      </c>
      <c r="K77" s="493">
        <v>0.64835747085835393</v>
      </c>
      <c r="L77" s="493">
        <v>0.67396551724137932</v>
      </c>
      <c r="M77" s="493">
        <v>0.67013119781904928</v>
      </c>
      <c r="N77" s="494">
        <v>0.64742122865692664</v>
      </c>
      <c r="O77" s="303">
        <v>963</v>
      </c>
      <c r="P77" s="301">
        <v>7.9596412556053764E-2</v>
      </c>
      <c r="Q77" s="109" t="e">
        <v>#REF!</v>
      </c>
      <c r="R77" s="109" t="e">
        <v>#REF!</v>
      </c>
      <c r="S77" s="109">
        <v>0.17512690355329949</v>
      </c>
      <c r="T77" s="109">
        <v>0.17357606344628695</v>
      </c>
      <c r="U77" s="493">
        <v>0.15754150476863299</v>
      </c>
      <c r="V77" s="493">
        <v>0.14120689655172414</v>
      </c>
      <c r="W77" s="493">
        <v>0.15624467541318793</v>
      </c>
      <c r="X77" s="494">
        <v>0.1888751980285161</v>
      </c>
      <c r="Y77" s="303">
        <v>653</v>
      </c>
      <c r="Z77" s="301">
        <v>-8.1575246132208123E-2</v>
      </c>
      <c r="AA77" s="109" t="e">
        <v>#REF!</v>
      </c>
      <c r="AB77" s="109" t="e">
        <v>#REF!</v>
      </c>
      <c r="AC77" s="109">
        <v>0.12880710659898478</v>
      </c>
      <c r="AD77" s="109">
        <v>0.11770007209805335</v>
      </c>
      <c r="AE77" s="493">
        <v>0.12557400211939243</v>
      </c>
      <c r="AF77" s="493">
        <v>0.10551724137931034</v>
      </c>
      <c r="AG77" s="493">
        <v>0.10461748168342137</v>
      </c>
      <c r="AH77" s="494">
        <v>0.10455905650413659</v>
      </c>
      <c r="AI77" s="303">
        <v>293</v>
      </c>
      <c r="AJ77" s="301">
        <v>-6.7796610169491567E-3</v>
      </c>
      <c r="AK77" s="109" t="e">
        <v>#REF!</v>
      </c>
      <c r="AL77" s="109" t="e">
        <v>#REF!</v>
      </c>
      <c r="AM77" s="109">
        <v>6.1548223350253804E-2</v>
      </c>
      <c r="AN77" s="109">
        <v>5.2811824080749817E-2</v>
      </c>
      <c r="AO77" s="493">
        <v>5.2101730837160014E-2</v>
      </c>
      <c r="AP77" s="493">
        <v>5.7068965517241381E-2</v>
      </c>
      <c r="AQ77" s="493">
        <v>5.2308740841710687E-2</v>
      </c>
      <c r="AR77" s="494">
        <v>4.3830311564865339E-2</v>
      </c>
    </row>
    <row r="78" spans="1:44" ht="14.1" customHeight="1" x14ac:dyDescent="0.25">
      <c r="A78" s="36" t="s">
        <v>50</v>
      </c>
      <c r="B78" s="37" t="s">
        <v>104</v>
      </c>
      <c r="C78" s="38" t="s">
        <v>65</v>
      </c>
      <c r="D78" s="102">
        <v>1287</v>
      </c>
      <c r="E78" s="303">
        <v>690</v>
      </c>
      <c r="F78" s="301">
        <v>-0.11877394636015326</v>
      </c>
      <c r="G78" s="109" t="e">
        <v>#REF!</v>
      </c>
      <c r="H78" s="109" t="e">
        <v>#REF!</v>
      </c>
      <c r="I78" s="109">
        <v>0.51798561151079137</v>
      </c>
      <c r="J78" s="109">
        <v>0.53613053613053618</v>
      </c>
      <c r="K78" s="493">
        <v>0.58129175946547884</v>
      </c>
      <c r="L78" s="493">
        <v>0.60738507912584783</v>
      </c>
      <c r="M78" s="493">
        <v>0.65815324165029465</v>
      </c>
      <c r="N78" s="494">
        <v>0.60622317596566522</v>
      </c>
      <c r="O78" s="303">
        <v>245</v>
      </c>
      <c r="P78" s="301">
        <v>0.17224880382775121</v>
      </c>
      <c r="Q78" s="109" t="e">
        <v>#REF!</v>
      </c>
      <c r="R78" s="109" t="e">
        <v>#REF!</v>
      </c>
      <c r="S78" s="109">
        <v>0.17026378896882494</v>
      </c>
      <c r="T78" s="109">
        <v>0.19036519036519037</v>
      </c>
      <c r="U78" s="493">
        <v>0.15515961395694136</v>
      </c>
      <c r="V78" s="493">
        <v>0.16729464958553128</v>
      </c>
      <c r="W78" s="493">
        <v>0.17157825802226587</v>
      </c>
      <c r="X78" s="494">
        <v>0.21030042918454936</v>
      </c>
      <c r="Y78" s="303">
        <v>290</v>
      </c>
      <c r="Z78" s="301">
        <v>1.3986013986013957E-2</v>
      </c>
      <c r="AA78" s="109" t="e">
        <v>#REF!</v>
      </c>
      <c r="AB78" s="109" t="e">
        <v>#REF!</v>
      </c>
      <c r="AC78" s="109">
        <v>0.23501199040767387</v>
      </c>
      <c r="AD78" s="109">
        <v>0.22533022533022534</v>
      </c>
      <c r="AE78" s="493">
        <v>0.21232368225686712</v>
      </c>
      <c r="AF78" s="493">
        <v>0.186887716654107</v>
      </c>
      <c r="AG78" s="493">
        <v>0.13228552717747216</v>
      </c>
      <c r="AH78" s="494">
        <v>0.14645922746781115</v>
      </c>
      <c r="AI78" s="303">
        <v>58</v>
      </c>
      <c r="AJ78" s="301">
        <v>-1.6949152542372836E-2</v>
      </c>
      <c r="AK78" s="109" t="e">
        <v>#REF!</v>
      </c>
      <c r="AL78" s="109" t="e">
        <v>#REF!</v>
      </c>
      <c r="AM78" s="109">
        <v>6.9544364508393283E-2</v>
      </c>
      <c r="AN78" s="109">
        <v>4.5066045066045064E-2</v>
      </c>
      <c r="AO78" s="493">
        <v>4.3801039346696359E-2</v>
      </c>
      <c r="AP78" s="493">
        <v>2.8636021100226075E-2</v>
      </c>
      <c r="AQ78" s="493">
        <v>2.9469548133595286E-2</v>
      </c>
      <c r="AR78" s="494">
        <v>3.2188841201716736E-2</v>
      </c>
    </row>
    <row r="79" spans="1:44" ht="14.1" customHeight="1" x14ac:dyDescent="0.25">
      <c r="A79" s="36" t="s">
        <v>51</v>
      </c>
      <c r="B79" s="37" t="s">
        <v>105</v>
      </c>
      <c r="C79" s="38" t="s">
        <v>14</v>
      </c>
      <c r="D79" s="102">
        <v>1554</v>
      </c>
      <c r="E79" s="303">
        <v>1089</v>
      </c>
      <c r="F79" s="301">
        <v>-0.11678832116788318</v>
      </c>
      <c r="G79" s="109" t="e">
        <v>#REF!</v>
      </c>
      <c r="H79" s="109" t="e">
        <v>#REF!</v>
      </c>
      <c r="I79" s="109">
        <v>0.76481835564053535</v>
      </c>
      <c r="J79" s="109">
        <v>0.70077220077220082</v>
      </c>
      <c r="K79" s="493">
        <v>0.72657631113730115</v>
      </c>
      <c r="L79" s="493">
        <v>0.71278458844133097</v>
      </c>
      <c r="M79" s="493">
        <v>0.70324047754405916</v>
      </c>
      <c r="N79" s="494">
        <v>0.73061825318940132</v>
      </c>
      <c r="O79" s="303">
        <v>360</v>
      </c>
      <c r="P79" s="301">
        <v>9.4224924012157985E-2</v>
      </c>
      <c r="Q79" s="109" t="e">
        <v>#REF!</v>
      </c>
      <c r="R79" s="109" t="e">
        <v>#REF!</v>
      </c>
      <c r="S79" s="109">
        <v>0.17017208413001911</v>
      </c>
      <c r="T79" s="109">
        <v>0.23166023166023167</v>
      </c>
      <c r="U79" s="493">
        <v>0.19387153800824986</v>
      </c>
      <c r="V79" s="493">
        <v>0.22183304144775248</v>
      </c>
      <c r="W79" s="493">
        <v>0.22171688459351904</v>
      </c>
      <c r="X79" s="494">
        <v>0.19676153091265947</v>
      </c>
      <c r="Y79" s="303">
        <v>70</v>
      </c>
      <c r="Z79" s="301">
        <v>-0.36363636363636365</v>
      </c>
      <c r="AA79" s="109" t="e">
        <v>#REF!</v>
      </c>
      <c r="AB79" s="109" t="e">
        <v>#REF!</v>
      </c>
      <c r="AC79" s="109">
        <v>4.3977055449330782E-2</v>
      </c>
      <c r="AD79" s="109">
        <v>4.5045045045045043E-2</v>
      </c>
      <c r="AE79" s="493">
        <v>6.4820271066588095E-2</v>
      </c>
      <c r="AF79" s="493">
        <v>5.5458260361938121E-2</v>
      </c>
      <c r="AG79" s="493">
        <v>5.7987492893689596E-2</v>
      </c>
      <c r="AH79" s="494">
        <v>5.9371933267909717E-2</v>
      </c>
      <c r="AI79" s="303">
        <v>31</v>
      </c>
      <c r="AJ79" s="301">
        <v>0.34782608695652173</v>
      </c>
      <c r="AK79" s="109" t="e">
        <v>#REF!</v>
      </c>
      <c r="AL79" s="109" t="e">
        <v>#REF!</v>
      </c>
      <c r="AM79" s="109">
        <v>2.1032504780114723E-2</v>
      </c>
      <c r="AN79" s="109">
        <v>1.9948519948519948E-2</v>
      </c>
      <c r="AO79" s="493">
        <v>1.3553329404832056E-2</v>
      </c>
      <c r="AP79" s="493">
        <v>8.7565674255691769E-3</v>
      </c>
      <c r="AQ79" s="493">
        <v>1.6486640136441161E-2</v>
      </c>
      <c r="AR79" s="494">
        <v>1.1776251226692836E-2</v>
      </c>
    </row>
    <row r="80" spans="1:44" ht="14.1" customHeight="1" x14ac:dyDescent="0.25">
      <c r="A80" s="36" t="s">
        <v>52</v>
      </c>
      <c r="B80" s="37" t="s">
        <v>106</v>
      </c>
      <c r="C80" s="38" t="s">
        <v>65</v>
      </c>
      <c r="D80" s="102">
        <v>39</v>
      </c>
      <c r="E80" s="303">
        <v>4</v>
      </c>
      <c r="F80" s="301">
        <v>-0.19999999999999996</v>
      </c>
      <c r="G80" s="109" t="e">
        <v>#REF!</v>
      </c>
      <c r="H80" s="109" t="e">
        <v>#REF!</v>
      </c>
      <c r="I80" s="109">
        <v>0</v>
      </c>
      <c r="J80" s="109">
        <v>0.10256410256410256</v>
      </c>
      <c r="K80" s="493">
        <v>0.55555555555555558</v>
      </c>
      <c r="L80" s="493">
        <v>0.23076923076923078</v>
      </c>
      <c r="M80" s="493">
        <v>0.4</v>
      </c>
      <c r="N80" s="494">
        <v>0.76190476190476186</v>
      </c>
      <c r="O80" s="303">
        <v>7</v>
      </c>
      <c r="P80" s="301">
        <v>6</v>
      </c>
      <c r="Q80" s="109" t="e">
        <v>#REF!</v>
      </c>
      <c r="R80" s="109" t="e">
        <v>#REF!</v>
      </c>
      <c r="S80" s="109">
        <v>0.23809523809523808</v>
      </c>
      <c r="T80" s="109">
        <v>0.17948717948717949</v>
      </c>
      <c r="U80" s="493">
        <v>0.1111111111111111</v>
      </c>
      <c r="V80" s="493">
        <v>7.6923076923076927E-2</v>
      </c>
      <c r="W80" s="493">
        <v>0.5</v>
      </c>
      <c r="X80" s="494">
        <v>0</v>
      </c>
      <c r="Y80" s="303">
        <v>16</v>
      </c>
      <c r="Z80" s="301">
        <v>15</v>
      </c>
      <c r="AA80" s="109" t="e">
        <v>#REF!</v>
      </c>
      <c r="AB80" s="109" t="e">
        <v>#REF!</v>
      </c>
      <c r="AC80" s="109">
        <v>0.52380952380952384</v>
      </c>
      <c r="AD80" s="109">
        <v>0.41025641025641024</v>
      </c>
      <c r="AE80" s="493">
        <v>0.1111111111111111</v>
      </c>
      <c r="AF80" s="493">
        <v>0.53846153846153844</v>
      </c>
      <c r="AG80" s="493">
        <v>0.1</v>
      </c>
      <c r="AH80" s="494">
        <v>9.5238095238095233E-2</v>
      </c>
      <c r="AI80" s="303">
        <v>12</v>
      </c>
      <c r="AJ80" s="301">
        <v>5</v>
      </c>
      <c r="AK80" s="109" t="e">
        <v>#REF!</v>
      </c>
      <c r="AL80" s="109" t="e">
        <v>#REF!</v>
      </c>
      <c r="AM80" s="109">
        <v>0.23809523809523808</v>
      </c>
      <c r="AN80" s="109">
        <v>0.30769230769230771</v>
      </c>
      <c r="AO80" s="493">
        <v>0.22222222222222221</v>
      </c>
      <c r="AP80" s="493">
        <v>0.15384615384615385</v>
      </c>
      <c r="AQ80" s="493">
        <v>0</v>
      </c>
      <c r="AR80" s="494">
        <v>0.14285714285714285</v>
      </c>
    </row>
    <row r="81" spans="1:44" ht="14.1" customHeight="1" x14ac:dyDescent="0.25">
      <c r="A81" s="36" t="s">
        <v>53</v>
      </c>
      <c r="B81" s="37" t="s">
        <v>107</v>
      </c>
      <c r="C81" s="38" t="s">
        <v>65</v>
      </c>
      <c r="D81" s="102">
        <v>1454</v>
      </c>
      <c r="E81" s="303">
        <v>906</v>
      </c>
      <c r="F81" s="301">
        <v>-0.19251336898395721</v>
      </c>
      <c r="G81" s="109" t="e">
        <v>#REF!</v>
      </c>
      <c r="H81" s="109" t="e">
        <v>#REF!</v>
      </c>
      <c r="I81" s="109">
        <v>0.65576923076923077</v>
      </c>
      <c r="J81" s="109">
        <v>0.62310866574965618</v>
      </c>
      <c r="K81" s="493">
        <v>0.66825491363907086</v>
      </c>
      <c r="L81" s="493">
        <v>0.72242940863079386</v>
      </c>
      <c r="M81" s="493">
        <v>0.71902439024390241</v>
      </c>
      <c r="N81" s="494">
        <v>0.72166361974405846</v>
      </c>
      <c r="O81" s="303">
        <v>312</v>
      </c>
      <c r="P81" s="301">
        <v>-1.5772870662460581E-2</v>
      </c>
      <c r="Q81" s="109" t="e">
        <v>#REF!</v>
      </c>
      <c r="R81" s="109" t="e">
        <v>#REF!</v>
      </c>
      <c r="S81" s="109">
        <v>0.19038461538461537</v>
      </c>
      <c r="T81" s="109">
        <v>0.21458046767537828</v>
      </c>
      <c r="U81" s="493">
        <v>0.18880285884455034</v>
      </c>
      <c r="V81" s="493">
        <v>0.16249334043686733</v>
      </c>
      <c r="W81" s="493">
        <v>0.17951219512195121</v>
      </c>
      <c r="X81" s="494">
        <v>0.19149908592321754</v>
      </c>
      <c r="Y81" s="303">
        <v>161</v>
      </c>
      <c r="Z81" s="301">
        <v>-1.2269938650306789E-2</v>
      </c>
      <c r="AA81" s="109" t="e">
        <v>#REF!</v>
      </c>
      <c r="AB81" s="109" t="e">
        <v>#REF!</v>
      </c>
      <c r="AC81" s="109">
        <v>0.11346153846153846</v>
      </c>
      <c r="AD81" s="109">
        <v>0.11072902338376892</v>
      </c>
      <c r="AE81" s="493">
        <v>9.7081596188207261E-2</v>
      </c>
      <c r="AF81" s="493">
        <v>6.9259456579648382E-2</v>
      </c>
      <c r="AG81" s="493">
        <v>7.3170731707317069E-2</v>
      </c>
      <c r="AH81" s="494">
        <v>5.5301645338208409E-2</v>
      </c>
      <c r="AI81" s="303">
        <v>37</v>
      </c>
      <c r="AJ81" s="301">
        <v>2.7777777777777679E-2</v>
      </c>
      <c r="AK81" s="109" t="e">
        <v>#REF!</v>
      </c>
      <c r="AL81" s="109" t="e">
        <v>#REF!</v>
      </c>
      <c r="AM81" s="109">
        <v>2.6923076923076925E-2</v>
      </c>
      <c r="AN81" s="109">
        <v>2.5447042640990371E-2</v>
      </c>
      <c r="AO81" s="493">
        <v>2.1441334127456819E-2</v>
      </c>
      <c r="AP81" s="493">
        <v>2.3974427277570591E-2</v>
      </c>
      <c r="AQ81" s="493">
        <v>1.3170731707317073E-2</v>
      </c>
      <c r="AR81" s="494">
        <v>1.2340036563071298E-2</v>
      </c>
    </row>
    <row r="82" spans="1:44" ht="14.1" customHeight="1" x14ac:dyDescent="0.25">
      <c r="A82" s="36" t="s">
        <v>124</v>
      </c>
      <c r="B82" s="37" t="s">
        <v>166</v>
      </c>
      <c r="C82" s="38" t="s">
        <v>14</v>
      </c>
      <c r="D82" s="102">
        <v>6118</v>
      </c>
      <c r="E82" s="303">
        <v>4653</v>
      </c>
      <c r="F82" s="301">
        <v>-6.227327690447404E-2</v>
      </c>
      <c r="G82" s="109" t="e">
        <v>#REF!</v>
      </c>
      <c r="H82" s="109" t="e">
        <v>#REF!</v>
      </c>
      <c r="I82" s="109">
        <v>0.77812018489984591</v>
      </c>
      <c r="J82" s="109">
        <v>0.76054266100032686</v>
      </c>
      <c r="K82" s="493">
        <v>0.76739870089699969</v>
      </c>
      <c r="L82" s="493">
        <v>0.77776271186440682</v>
      </c>
      <c r="M82" s="493">
        <v>0.77389945298254759</v>
      </c>
      <c r="N82" s="494">
        <v>0.76847058823529413</v>
      </c>
      <c r="O82" s="303">
        <v>862</v>
      </c>
      <c r="P82" s="301">
        <v>2.0118343195266286E-2</v>
      </c>
      <c r="Q82" s="109" t="e">
        <v>#REF!</v>
      </c>
      <c r="R82" s="109" t="e">
        <v>#REF!</v>
      </c>
      <c r="S82" s="109">
        <v>0.1448382126348228</v>
      </c>
      <c r="T82" s="109">
        <v>0.14089571755475647</v>
      </c>
      <c r="U82" s="493">
        <v>0.13068357562635324</v>
      </c>
      <c r="V82" s="493">
        <v>0.13328813559322034</v>
      </c>
      <c r="W82" s="493">
        <v>0.14079187288356343</v>
      </c>
      <c r="X82" s="494">
        <v>0.15047058823529411</v>
      </c>
      <c r="Y82" s="303">
        <v>326</v>
      </c>
      <c r="Z82" s="301">
        <v>-0.15544041450777202</v>
      </c>
      <c r="AA82" s="109" t="e">
        <v>#REF!</v>
      </c>
      <c r="AB82" s="109" t="e">
        <v>#REF!</v>
      </c>
      <c r="AC82" s="109">
        <v>4.6224961479198766E-2</v>
      </c>
      <c r="AD82" s="109">
        <v>5.3285387381497219E-2</v>
      </c>
      <c r="AE82" s="493">
        <v>5.9696875966594495E-2</v>
      </c>
      <c r="AF82" s="493">
        <v>4.9220338983050844E-2</v>
      </c>
      <c r="AG82" s="493">
        <v>4.9882781974472518E-2</v>
      </c>
      <c r="AH82" s="494">
        <v>4.2941176470588233E-2</v>
      </c>
      <c r="AI82" s="303">
        <v>118</v>
      </c>
      <c r="AJ82" s="301">
        <v>-8.4033613445377853E-3</v>
      </c>
      <c r="AK82" s="109" t="e">
        <v>#REF!</v>
      </c>
      <c r="AL82" s="109" t="e">
        <v>#REF!</v>
      </c>
      <c r="AM82" s="109">
        <v>8.7313816127375446E-3</v>
      </c>
      <c r="AN82" s="109">
        <v>1.9287348806799609E-2</v>
      </c>
      <c r="AO82" s="493">
        <v>1.8403959171048562E-2</v>
      </c>
      <c r="AP82" s="493">
        <v>1.6813559322033898E-2</v>
      </c>
      <c r="AQ82" s="493">
        <v>1.9406095337327428E-2</v>
      </c>
      <c r="AR82" s="494">
        <v>1.9294117647058823E-2</v>
      </c>
    </row>
    <row r="83" spans="1:44" ht="14.1" customHeight="1" x14ac:dyDescent="0.25">
      <c r="A83" s="584" t="s">
        <v>108</v>
      </c>
      <c r="B83" s="585"/>
      <c r="C83" s="585"/>
      <c r="D83" s="89">
        <v>16000</v>
      </c>
      <c r="E83" s="305">
        <v>10851</v>
      </c>
      <c r="F83" s="307">
        <v>-7.8549592391304324E-2</v>
      </c>
      <c r="G83" s="110" t="e">
        <v>#REF!</v>
      </c>
      <c r="H83" s="110" t="e">
        <v>#REF!</v>
      </c>
      <c r="I83" s="110">
        <v>0.68245403677058358</v>
      </c>
      <c r="J83" s="110">
        <v>0.67818750000000005</v>
      </c>
      <c r="K83" s="508">
        <v>0.69845788849347568</v>
      </c>
      <c r="L83" s="508">
        <v>0.71974592653962999</v>
      </c>
      <c r="M83" s="508">
        <v>0.71950251389256414</v>
      </c>
      <c r="N83" s="509">
        <v>0.71078697087665699</v>
      </c>
      <c r="O83" s="305">
        <v>2749</v>
      </c>
      <c r="P83" s="307">
        <v>6.01619745468569E-2</v>
      </c>
      <c r="Q83" s="110" t="e">
        <v>#REF!</v>
      </c>
      <c r="R83" s="110" t="e">
        <v>#REF!</v>
      </c>
      <c r="S83" s="110">
        <v>0.16426858513189449</v>
      </c>
      <c r="T83" s="110">
        <v>0.17181250000000001</v>
      </c>
      <c r="U83" s="508">
        <v>0.15379596678529062</v>
      </c>
      <c r="V83" s="508">
        <v>0.14968240817453743</v>
      </c>
      <c r="W83" s="508">
        <v>0.16004233924318603</v>
      </c>
      <c r="X83" s="509">
        <v>0.17562706351944021</v>
      </c>
      <c r="Y83" s="305">
        <v>1516</v>
      </c>
      <c r="Z83" s="307">
        <v>-8.5093542546771261E-2</v>
      </c>
      <c r="AA83" s="110" t="e">
        <v>#REF!</v>
      </c>
      <c r="AB83" s="110" t="e">
        <v>#REF!</v>
      </c>
      <c r="AC83" s="110">
        <v>9.6722621902478018E-2</v>
      </c>
      <c r="AD83" s="110">
        <v>9.4750000000000001E-2</v>
      </c>
      <c r="AE83" s="508">
        <v>9.8279952550415189E-2</v>
      </c>
      <c r="AF83" s="508">
        <v>8.0364540182270086E-2</v>
      </c>
      <c r="AG83" s="508">
        <v>7.6898650436623445E-2</v>
      </c>
      <c r="AH83" s="509">
        <v>7.2783718523628832E-2</v>
      </c>
      <c r="AI83" s="305">
        <v>549</v>
      </c>
      <c r="AJ83" s="307">
        <v>2.8089887640449396E-2</v>
      </c>
      <c r="AK83" s="110" t="e">
        <v>#REF!</v>
      </c>
      <c r="AL83" s="110" t="e">
        <v>#REF!</v>
      </c>
      <c r="AM83" s="110">
        <v>3.4572342126298963E-2</v>
      </c>
      <c r="AN83" s="110">
        <v>3.4312500000000003E-2</v>
      </c>
      <c r="AO83" s="508">
        <v>3.1672597864768684E-2</v>
      </c>
      <c r="AP83" s="508">
        <v>3.0654515327257662E-2</v>
      </c>
      <c r="AQ83" s="508">
        <v>2.9478698068272028E-2</v>
      </c>
      <c r="AR83" s="509">
        <v>2.5969546148918346E-2</v>
      </c>
    </row>
    <row r="84" spans="1:44" ht="14.1" customHeight="1" x14ac:dyDescent="0.25">
      <c r="A84" s="36" t="s">
        <v>54</v>
      </c>
      <c r="B84" s="37" t="s">
        <v>109</v>
      </c>
      <c r="C84" s="38" t="s">
        <v>14</v>
      </c>
      <c r="D84" s="102">
        <v>1785</v>
      </c>
      <c r="E84" s="303">
        <v>1373</v>
      </c>
      <c r="F84" s="301">
        <v>-0.12324393358876118</v>
      </c>
      <c r="G84" s="109" t="e">
        <v>#REF!</v>
      </c>
      <c r="H84" s="109" t="e">
        <v>#REF!</v>
      </c>
      <c r="I84" s="109">
        <v>0.79581993569131837</v>
      </c>
      <c r="J84" s="109">
        <v>0.76918767507002805</v>
      </c>
      <c r="K84" s="493">
        <v>0.80348896870189845</v>
      </c>
      <c r="L84" s="493">
        <v>0.8171225937183384</v>
      </c>
      <c r="M84" s="493">
        <v>0.81312127236580511</v>
      </c>
      <c r="N84" s="494">
        <v>0.82535339717282263</v>
      </c>
      <c r="O84" s="303">
        <v>310</v>
      </c>
      <c r="P84" s="301">
        <v>0.10714285714285721</v>
      </c>
      <c r="Q84" s="109" t="e">
        <v>#REF!</v>
      </c>
      <c r="R84" s="109" t="e">
        <v>#REF!</v>
      </c>
      <c r="S84" s="109">
        <v>0.15916398713826366</v>
      </c>
      <c r="T84" s="109">
        <v>0.17366946778711484</v>
      </c>
      <c r="U84" s="493">
        <v>0.14366341713699332</v>
      </c>
      <c r="V84" s="493">
        <v>0.1403242147922999</v>
      </c>
      <c r="W84" s="493">
        <v>0.14314115308151093</v>
      </c>
      <c r="X84" s="494">
        <v>0.13816689466484269</v>
      </c>
      <c r="Y84" s="303">
        <v>81</v>
      </c>
      <c r="Z84" s="301">
        <v>-5.8139534883720922E-2</v>
      </c>
      <c r="AA84" s="109" t="e">
        <v>#REF!</v>
      </c>
      <c r="AB84" s="109" t="e">
        <v>#REF!</v>
      </c>
      <c r="AC84" s="109">
        <v>4.0192926045016078E-2</v>
      </c>
      <c r="AD84" s="109">
        <v>4.53781512605042E-2</v>
      </c>
      <c r="AE84" s="493">
        <v>4.4125192406362236E-2</v>
      </c>
      <c r="AF84" s="493">
        <v>3.242147922998987E-2</v>
      </c>
      <c r="AG84" s="493">
        <v>3.5288270377733598E-2</v>
      </c>
      <c r="AH84" s="494">
        <v>2.5991792065663474E-2</v>
      </c>
      <c r="AI84" s="303">
        <v>13</v>
      </c>
      <c r="AJ84" s="301">
        <v>0.30000000000000004</v>
      </c>
      <c r="AK84" s="109" t="e">
        <v>#REF!</v>
      </c>
      <c r="AL84" s="109" t="e">
        <v>#REF!</v>
      </c>
      <c r="AM84" s="109">
        <v>1.6077170418006431E-3</v>
      </c>
      <c r="AN84" s="109">
        <v>7.2829131652661066E-3</v>
      </c>
      <c r="AO84" s="493">
        <v>5.1308363263211903E-3</v>
      </c>
      <c r="AP84" s="493">
        <v>9.11854103343465E-3</v>
      </c>
      <c r="AQ84" s="493">
        <v>5.9642147117296221E-3</v>
      </c>
      <c r="AR84" s="494">
        <v>4.1039671682626538E-3</v>
      </c>
    </row>
    <row r="85" spans="1:44" ht="14.1" customHeight="1" x14ac:dyDescent="0.25">
      <c r="A85" s="36" t="s">
        <v>55</v>
      </c>
      <c r="B85" s="37" t="s">
        <v>110</v>
      </c>
      <c r="C85" s="38" t="s">
        <v>65</v>
      </c>
      <c r="D85" s="102">
        <v>1988</v>
      </c>
      <c r="E85" s="303">
        <v>1053</v>
      </c>
      <c r="F85" s="301">
        <v>-0.10535259133389974</v>
      </c>
      <c r="G85" s="109" t="e">
        <v>#REF!</v>
      </c>
      <c r="H85" s="109" t="e">
        <v>#REF!</v>
      </c>
      <c r="I85" s="109">
        <v>0.54896551724137932</v>
      </c>
      <c r="J85" s="109">
        <v>0.52967806841046272</v>
      </c>
      <c r="K85" s="493">
        <v>0.60204603580562654</v>
      </c>
      <c r="L85" s="493">
        <v>0.64592173503064587</v>
      </c>
      <c r="M85" s="493">
        <v>0.69013472403302911</v>
      </c>
      <c r="N85" s="494">
        <v>0.6916878710771841</v>
      </c>
      <c r="O85" s="303">
        <v>565</v>
      </c>
      <c r="P85" s="301">
        <v>0.31090487238979114</v>
      </c>
      <c r="Q85" s="109" t="e">
        <v>#REF!</v>
      </c>
      <c r="R85" s="109" t="e">
        <v>#REF!</v>
      </c>
      <c r="S85" s="109">
        <v>0.27310344827586208</v>
      </c>
      <c r="T85" s="109">
        <v>0.28420523138832998</v>
      </c>
      <c r="U85" s="493">
        <v>0.22046035805626599</v>
      </c>
      <c r="V85" s="493">
        <v>0.1918906176331919</v>
      </c>
      <c r="W85" s="493">
        <v>0.17122990004345937</v>
      </c>
      <c r="X85" s="494">
        <v>0.20271416454622562</v>
      </c>
      <c r="Y85" s="303">
        <v>295</v>
      </c>
      <c r="Z85" s="301">
        <v>0.22916666666666674</v>
      </c>
      <c r="AA85" s="109" t="e">
        <v>#REF!</v>
      </c>
      <c r="AB85" s="109" t="e">
        <v>#REF!</v>
      </c>
      <c r="AC85" s="109">
        <v>0.13379310344827586</v>
      </c>
      <c r="AD85" s="109">
        <v>0.14839034205231388</v>
      </c>
      <c r="AE85" s="493">
        <v>0.12276214833759591</v>
      </c>
      <c r="AF85" s="493">
        <v>0.12211221122112212</v>
      </c>
      <c r="AG85" s="493">
        <v>0.10212950890916993</v>
      </c>
      <c r="AH85" s="494">
        <v>8.1849024597116196E-2</v>
      </c>
      <c r="AI85" s="303">
        <v>66</v>
      </c>
      <c r="AJ85" s="301">
        <v>-0.30526315789473679</v>
      </c>
      <c r="AK85" s="109" t="e">
        <v>#REF!</v>
      </c>
      <c r="AL85" s="109" t="e">
        <v>#REF!</v>
      </c>
      <c r="AM85" s="109">
        <v>4.1379310344827586E-2</v>
      </c>
      <c r="AN85" s="109">
        <v>3.3199195171026159E-2</v>
      </c>
      <c r="AO85" s="493">
        <v>4.859335038363171E-2</v>
      </c>
      <c r="AP85" s="493">
        <v>3.7246581801037244E-2</v>
      </c>
      <c r="AQ85" s="493">
        <v>2.9986962190352021E-2</v>
      </c>
      <c r="AR85" s="494">
        <v>2.0356234096692113E-2</v>
      </c>
    </row>
    <row r="86" spans="1:44" ht="14.1" customHeight="1" thickBot="1" x14ac:dyDescent="0.3">
      <c r="A86" s="586" t="s">
        <v>111</v>
      </c>
      <c r="B86" s="587"/>
      <c r="C86" s="587"/>
      <c r="D86" s="90">
        <v>3773</v>
      </c>
      <c r="E86" s="306">
        <v>2426</v>
      </c>
      <c r="F86" s="308">
        <v>-0.11556689755741889</v>
      </c>
      <c r="G86" s="111" t="e">
        <v>#REF!</v>
      </c>
      <c r="H86" s="111" t="e">
        <v>#REF!</v>
      </c>
      <c r="I86" s="111">
        <v>0.66295471417965846</v>
      </c>
      <c r="J86" s="111">
        <v>0.64298966339782671</v>
      </c>
      <c r="K86" s="511">
        <v>0.70261270491803274</v>
      </c>
      <c r="L86" s="511">
        <v>0.72844932844932841</v>
      </c>
      <c r="M86" s="511">
        <v>0.74750753535821934</v>
      </c>
      <c r="N86" s="512">
        <v>0.75609756097560976</v>
      </c>
      <c r="O86" s="306">
        <v>875</v>
      </c>
      <c r="P86" s="308">
        <v>0.23066104078762306</v>
      </c>
      <c r="Q86" s="111" t="e">
        <v>#REF!</v>
      </c>
      <c r="R86" s="111" t="e">
        <v>#REF!</v>
      </c>
      <c r="S86" s="111">
        <v>0.22048997772828507</v>
      </c>
      <c r="T86" s="111">
        <v>0.23191094619666047</v>
      </c>
      <c r="U86" s="511">
        <v>0.18212090163934427</v>
      </c>
      <c r="V86" s="511">
        <v>0.16703296703296702</v>
      </c>
      <c r="W86" s="511">
        <v>0.15812659401808485</v>
      </c>
      <c r="X86" s="512">
        <v>0.17161063502526916</v>
      </c>
      <c r="Y86" s="306">
        <v>376</v>
      </c>
      <c r="Z86" s="308">
        <v>0.15337423312883436</v>
      </c>
      <c r="AA86" s="111" t="e">
        <v>#REF!</v>
      </c>
      <c r="AB86" s="111" t="e">
        <v>#REF!</v>
      </c>
      <c r="AC86" s="111">
        <v>9.0571640682999263E-2</v>
      </c>
      <c r="AD86" s="111">
        <v>9.9655446594222111E-2</v>
      </c>
      <c r="AE86" s="511">
        <v>8.350409836065574E-2</v>
      </c>
      <c r="AF86" s="511">
        <v>7.8876678876678874E-2</v>
      </c>
      <c r="AG86" s="511">
        <v>7.0948295849756551E-2</v>
      </c>
      <c r="AH86" s="512">
        <v>5.4932981762250054E-2</v>
      </c>
      <c r="AI86" s="306">
        <v>79</v>
      </c>
      <c r="AJ86" s="308">
        <v>-0.24761904761904763</v>
      </c>
      <c r="AK86" s="111" t="e">
        <v>#REF!</v>
      </c>
      <c r="AL86" s="111" t="e">
        <v>#REF!</v>
      </c>
      <c r="AM86" s="111">
        <v>2.301410541945063E-2</v>
      </c>
      <c r="AN86" s="111">
        <v>2.0938245428041347E-2</v>
      </c>
      <c r="AO86" s="511">
        <v>2.6895491803278687E-2</v>
      </c>
      <c r="AP86" s="511">
        <v>2.3687423687423687E-2</v>
      </c>
      <c r="AQ86" s="511">
        <v>1.8780431254347321E-2</v>
      </c>
      <c r="AR86" s="512">
        <v>1.2524719841793012E-2</v>
      </c>
    </row>
    <row r="87" spans="1:44" ht="9.75" customHeight="1" thickBot="1" x14ac:dyDescent="0.3">
      <c r="A87" s="83"/>
      <c r="B87" s="84"/>
      <c r="C87" s="85"/>
      <c r="D87" s="86"/>
      <c r="E87" s="86"/>
      <c r="F87" s="74"/>
      <c r="G87" s="87"/>
      <c r="H87" s="87"/>
      <c r="I87" s="87"/>
      <c r="J87" s="87"/>
      <c r="K87" s="87"/>
      <c r="L87" s="87"/>
      <c r="M87" s="87"/>
      <c r="N87" s="87"/>
      <c r="O87" s="86"/>
      <c r="P87" s="74"/>
      <c r="Q87" s="87"/>
      <c r="R87" s="87"/>
      <c r="S87" s="87"/>
      <c r="T87" s="87"/>
      <c r="U87" s="87"/>
      <c r="V87" s="87"/>
      <c r="W87" s="87"/>
      <c r="X87" s="87"/>
      <c r="Y87" s="86"/>
      <c r="Z87" s="74"/>
      <c r="AA87" s="87"/>
      <c r="AB87" s="87"/>
      <c r="AC87" s="87"/>
      <c r="AD87" s="87"/>
      <c r="AE87" s="87"/>
      <c r="AF87" s="87"/>
      <c r="AG87" s="87"/>
      <c r="AH87" s="87"/>
      <c r="AI87" s="86"/>
      <c r="AJ87" s="74"/>
      <c r="AK87" s="87"/>
      <c r="AL87" s="87"/>
      <c r="AM87" s="87"/>
      <c r="AN87" s="87"/>
      <c r="AO87" s="87"/>
      <c r="AP87" s="87"/>
      <c r="AQ87" s="87"/>
      <c r="AR87" s="87"/>
    </row>
    <row r="88" spans="1:44" ht="15.75" thickBot="1" x14ac:dyDescent="0.3">
      <c r="A88" s="42" t="s">
        <v>8</v>
      </c>
      <c r="B88" s="43"/>
      <c r="C88" s="43"/>
      <c r="D88" s="73">
        <v>138400</v>
      </c>
      <c r="E88" s="309">
        <v>93508</v>
      </c>
      <c r="F88" s="310">
        <v>-3.8982127624587637E-2</v>
      </c>
      <c r="G88" s="112" t="e">
        <v>#REF!</v>
      </c>
      <c r="H88" s="112" t="e">
        <v>#REF!</v>
      </c>
      <c r="I88" s="112">
        <v>0.68499619192688499</v>
      </c>
      <c r="J88" s="112">
        <v>0.67563583815028905</v>
      </c>
      <c r="K88" s="515">
        <v>0.68686775990230065</v>
      </c>
      <c r="L88" s="515">
        <v>0.7039399573838574</v>
      </c>
      <c r="M88" s="515">
        <v>0.71745403632395766</v>
      </c>
      <c r="N88" s="516">
        <v>0.72243642589891555</v>
      </c>
      <c r="O88" s="309">
        <v>24992</v>
      </c>
      <c r="P88" s="310">
        <v>3.2599264553980989E-2</v>
      </c>
      <c r="Q88" s="112" t="e">
        <v>#REF!</v>
      </c>
      <c r="R88" s="112" t="e">
        <v>#REF!</v>
      </c>
      <c r="S88" s="112">
        <v>0.17736916548797738</v>
      </c>
      <c r="T88" s="112">
        <v>0.18057803468208092</v>
      </c>
      <c r="U88" s="515">
        <v>0.17085395209623108</v>
      </c>
      <c r="V88" s="515">
        <v>0.16324425564256728</v>
      </c>
      <c r="W88" s="515">
        <v>0.16061157817933228</v>
      </c>
      <c r="X88" s="516">
        <v>0.1648233876593316</v>
      </c>
      <c r="Y88" s="309">
        <v>12985</v>
      </c>
      <c r="Z88" s="310">
        <v>-2.5808387726010906E-2</v>
      </c>
      <c r="AA88" s="112" t="e">
        <v>#REF!</v>
      </c>
      <c r="AB88" s="112" t="e">
        <v>#REF!</v>
      </c>
      <c r="AC88" s="112">
        <v>8.9370035904689366E-2</v>
      </c>
      <c r="AD88" s="112">
        <v>9.3822254335260119E-2</v>
      </c>
      <c r="AE88" s="515">
        <v>9.4092150869341168E-2</v>
      </c>
      <c r="AF88" s="515">
        <v>8.7471668408409226E-2</v>
      </c>
      <c r="AG88" s="515">
        <v>7.9201477673846887E-2</v>
      </c>
      <c r="AH88" s="516">
        <v>7.287716405605936E-2</v>
      </c>
      <c r="AI88" s="309">
        <v>4580</v>
      </c>
      <c r="AJ88" s="310">
        <v>2.8058361391694708E-2</v>
      </c>
      <c r="AK88" s="112" t="e">
        <v>#REF!</v>
      </c>
      <c r="AL88" s="112" t="e">
        <v>#REF!</v>
      </c>
      <c r="AM88" s="112">
        <v>3.1574366227831573E-2</v>
      </c>
      <c r="AN88" s="112">
        <v>3.3092485549132945E-2</v>
      </c>
      <c r="AO88" s="515">
        <v>3.1448760756464467E-2</v>
      </c>
      <c r="AP88" s="515">
        <v>2.8284089521043419E-2</v>
      </c>
      <c r="AQ88" s="515">
        <v>2.6424594592818033E-2</v>
      </c>
      <c r="AR88" s="516">
        <v>2.359693068679054E-2</v>
      </c>
    </row>
    <row r="89" spans="1:44" x14ac:dyDescent="0.25">
      <c r="A89" s="35"/>
      <c r="B89" s="35"/>
      <c r="C89" s="35"/>
      <c r="D89" s="35"/>
      <c r="E89" s="35"/>
      <c r="F89" s="285"/>
      <c r="G89" s="35"/>
      <c r="H89" s="35"/>
      <c r="I89" s="35"/>
      <c r="J89" s="35"/>
      <c r="K89" s="35"/>
      <c r="L89" s="35"/>
      <c r="M89" s="35"/>
      <c r="N89" s="35"/>
      <c r="O89" s="35"/>
      <c r="P89" s="285"/>
      <c r="Q89" s="35"/>
      <c r="R89" s="35"/>
      <c r="S89" s="35"/>
      <c r="T89" s="35"/>
      <c r="U89" s="35"/>
      <c r="V89" s="35"/>
      <c r="W89" s="35"/>
      <c r="X89" s="35"/>
      <c r="Y89" s="35"/>
      <c r="Z89" s="285"/>
      <c r="AA89" s="35"/>
      <c r="AB89" s="35"/>
      <c r="AC89" s="35"/>
      <c r="AD89" s="35"/>
      <c r="AE89" s="35"/>
      <c r="AF89" s="35"/>
      <c r="AG89" s="35"/>
      <c r="AH89" s="35"/>
      <c r="AI89" s="35"/>
      <c r="AJ89" s="285"/>
      <c r="AK89" s="35"/>
      <c r="AL89" s="35"/>
      <c r="AM89" s="35"/>
      <c r="AN89" s="35"/>
      <c r="AO89" s="35"/>
      <c r="AP89" s="35"/>
      <c r="AQ89" s="35"/>
      <c r="AR89" s="35"/>
    </row>
  </sheetData>
  <mergeCells count="25">
    <mergeCell ref="Y3:AH3"/>
    <mergeCell ref="AI3:AR3"/>
    <mergeCell ref="A71:C71"/>
    <mergeCell ref="A76:C76"/>
    <mergeCell ref="A1:AR1"/>
    <mergeCell ref="A5:C5"/>
    <mergeCell ref="A19:C19"/>
    <mergeCell ref="A21:C21"/>
    <mergeCell ref="A3:C4"/>
    <mergeCell ref="A86:C86"/>
    <mergeCell ref="E3:N3"/>
    <mergeCell ref="O3:X3"/>
    <mergeCell ref="A34:C34"/>
    <mergeCell ref="A36:C36"/>
    <mergeCell ref="A45:C45"/>
    <mergeCell ref="A51:C51"/>
    <mergeCell ref="A56:C56"/>
    <mergeCell ref="A61:C61"/>
    <mergeCell ref="A22:C22"/>
    <mergeCell ref="A24:C24"/>
    <mergeCell ref="A29:C29"/>
    <mergeCell ref="A30:C30"/>
    <mergeCell ref="A31:C31"/>
    <mergeCell ref="A32:C32"/>
    <mergeCell ref="A83:C83"/>
  </mergeCells>
  <pageMargins left="0.19685039370078741" right="0.19685039370078741" top="0.11" bottom="0.39370078740157483" header="0.31496062992125984" footer="0.15748031496062992"/>
  <pageSetup paperSize="9" scale="57" fitToHeight="0" orientation="landscape" r:id="rId1"/>
  <headerFooter>
    <oddFooter>&amp;CChirurgie Ambulatoire - Bilan PMSI 2016</oddFooter>
  </headerFooter>
  <rowBreaks count="1" manualBreakCount="1">
    <brk id="35" max="4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>
    <tabColor rgb="FF92D050"/>
  </sheetPr>
  <dimension ref="A1:BL90"/>
  <sheetViews>
    <sheetView zoomScaleNormal="100" zoomScalePageLayoutView="70" workbookViewId="0">
      <pane xSplit="3" ySplit="6" topLeftCell="D7" activePane="bottomRight" state="frozen"/>
      <selection activeCell="J20" sqref="J20"/>
      <selection pane="topRight" activeCell="J20" sqref="J20"/>
      <selection pane="bottomLeft" activeCell="J20" sqref="J20"/>
      <selection pane="bottomRight" activeCell="A2" sqref="A1:A1048576"/>
    </sheetView>
  </sheetViews>
  <sheetFormatPr baseColWidth="10" defaultRowHeight="15" x14ac:dyDescent="0.25"/>
  <cols>
    <col min="2" max="2" width="25.140625" customWidth="1"/>
    <col min="3" max="3" width="5" bestFit="1" customWidth="1"/>
    <col min="4" max="4" width="7.5703125" customWidth="1"/>
    <col min="5" max="7" width="7.5703125" hidden="1" customWidth="1"/>
    <col min="8" max="8" width="7.5703125" customWidth="1"/>
    <col min="9" max="12" width="7.7109375" customWidth="1"/>
    <col min="13" max="24" width="8.5703125" customWidth="1"/>
  </cols>
  <sheetData>
    <row r="1" spans="1:64" s="327" customFormat="1" ht="37.5" customHeight="1" x14ac:dyDescent="0.25">
      <c r="A1" s="583" t="s">
        <v>221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583"/>
      <c r="Q1" s="583"/>
      <c r="R1" s="583"/>
      <c r="S1" s="583"/>
      <c r="T1" s="583"/>
      <c r="U1" s="583"/>
      <c r="V1" s="583"/>
      <c r="W1" s="583"/>
      <c r="X1" s="583"/>
      <c r="Y1" s="331"/>
      <c r="Z1" s="331"/>
      <c r="AA1" s="331"/>
      <c r="AB1" s="331"/>
      <c r="AC1" s="331"/>
      <c r="AD1" s="331"/>
      <c r="AE1" s="331"/>
      <c r="AF1" s="331"/>
      <c r="AG1" s="331"/>
      <c r="AH1" s="331"/>
      <c r="AI1" s="331"/>
      <c r="AJ1" s="331"/>
      <c r="AK1" s="331"/>
      <c r="AL1" s="331"/>
      <c r="AM1" s="331"/>
      <c r="AN1" s="331"/>
      <c r="AO1" s="331"/>
      <c r="AP1" s="331"/>
      <c r="AQ1" s="331"/>
      <c r="AR1" s="331"/>
      <c r="AS1" s="331"/>
      <c r="AT1" s="331"/>
      <c r="AU1" s="331"/>
      <c r="AV1" s="331"/>
      <c r="AW1" s="331"/>
      <c r="AX1" s="331"/>
      <c r="AY1" s="331"/>
      <c r="AZ1" s="331"/>
      <c r="BA1" s="331"/>
      <c r="BB1" s="331"/>
      <c r="BC1" s="331"/>
      <c r="BD1" s="331"/>
      <c r="BE1" s="331"/>
      <c r="BF1" s="331"/>
      <c r="BG1" s="331"/>
      <c r="BH1" s="331"/>
      <c r="BI1" s="331"/>
      <c r="BJ1" s="331"/>
      <c r="BK1" s="331"/>
      <c r="BL1" s="331"/>
    </row>
    <row r="2" spans="1:64" s="327" customFormat="1" ht="6" customHeight="1" thickBot="1" x14ac:dyDescent="0.3">
      <c r="A2" s="329"/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80"/>
      <c r="O2" s="329"/>
      <c r="P2" s="380"/>
      <c r="Q2" s="380"/>
      <c r="R2" s="380"/>
      <c r="S2" s="380"/>
      <c r="T2" s="380"/>
      <c r="U2" s="380"/>
      <c r="V2" s="380"/>
      <c r="W2" s="380"/>
      <c r="X2" s="380"/>
    </row>
    <row r="3" spans="1:64" ht="15" customHeight="1" x14ac:dyDescent="0.25">
      <c r="A3" s="617" t="s">
        <v>6</v>
      </c>
      <c r="B3" s="618"/>
      <c r="C3" s="618"/>
      <c r="D3" s="656" t="s">
        <v>172</v>
      </c>
      <c r="E3" s="657" t="s">
        <v>267</v>
      </c>
      <c r="F3" s="657"/>
      <c r="G3" s="657"/>
      <c r="H3" s="657"/>
      <c r="I3" s="657"/>
      <c r="J3" s="657"/>
      <c r="K3" s="657"/>
      <c r="L3" s="658"/>
      <c r="M3" s="663" t="s">
        <v>214</v>
      </c>
      <c r="N3" s="657"/>
      <c r="O3" s="657"/>
      <c r="P3" s="657"/>
      <c r="Q3" s="657"/>
      <c r="R3" s="657"/>
      <c r="S3" s="657"/>
      <c r="T3" s="658"/>
      <c r="U3" s="663" t="s">
        <v>219</v>
      </c>
      <c r="V3" s="657"/>
      <c r="W3" s="657"/>
      <c r="X3" s="658"/>
    </row>
    <row r="4" spans="1:64" ht="19.5" customHeight="1" x14ac:dyDescent="0.25">
      <c r="A4" s="664"/>
      <c r="B4" s="665"/>
      <c r="C4" s="665"/>
      <c r="D4" s="666"/>
      <c r="E4" s="667"/>
      <c r="F4" s="667"/>
      <c r="G4" s="667"/>
      <c r="H4" s="667"/>
      <c r="I4" s="667"/>
      <c r="J4" s="667"/>
      <c r="K4" s="667"/>
      <c r="L4" s="668"/>
      <c r="M4" s="669" t="s">
        <v>215</v>
      </c>
      <c r="N4" s="667"/>
      <c r="O4" s="667" t="s">
        <v>216</v>
      </c>
      <c r="P4" s="667"/>
      <c r="Q4" s="667" t="s">
        <v>217</v>
      </c>
      <c r="R4" s="667"/>
      <c r="S4" s="667" t="s">
        <v>218</v>
      </c>
      <c r="T4" s="668"/>
      <c r="U4" s="669" t="s">
        <v>217</v>
      </c>
      <c r="V4" s="667"/>
      <c r="W4" s="667" t="s">
        <v>218</v>
      </c>
      <c r="X4" s="668"/>
    </row>
    <row r="5" spans="1:64" ht="30.75" customHeight="1" thickBot="1" x14ac:dyDescent="0.3">
      <c r="A5" s="619"/>
      <c r="B5" s="620"/>
      <c r="C5" s="620"/>
      <c r="D5" s="14" t="s">
        <v>226</v>
      </c>
      <c r="E5" s="280" t="s">
        <v>7</v>
      </c>
      <c r="F5" s="280">
        <v>2018</v>
      </c>
      <c r="G5" s="280">
        <v>2017</v>
      </c>
      <c r="H5" s="280">
        <v>2016</v>
      </c>
      <c r="I5" s="280">
        <v>2015</v>
      </c>
      <c r="J5" s="280">
        <v>2014</v>
      </c>
      <c r="K5" s="280">
        <v>2013</v>
      </c>
      <c r="L5" s="208">
        <v>2012</v>
      </c>
      <c r="M5" s="14" t="s">
        <v>226</v>
      </c>
      <c r="N5" s="287" t="s">
        <v>281</v>
      </c>
      <c r="O5" s="14" t="s">
        <v>226</v>
      </c>
      <c r="P5" s="287" t="s">
        <v>281</v>
      </c>
      <c r="Q5" s="14" t="s">
        <v>226</v>
      </c>
      <c r="R5" s="287" t="s">
        <v>281</v>
      </c>
      <c r="S5" s="14" t="s">
        <v>226</v>
      </c>
      <c r="T5" s="287" t="s">
        <v>281</v>
      </c>
      <c r="U5" s="14" t="s">
        <v>226</v>
      </c>
      <c r="V5" s="287" t="s">
        <v>281</v>
      </c>
      <c r="W5" s="14" t="s">
        <v>226</v>
      </c>
      <c r="X5" s="287" t="s">
        <v>281</v>
      </c>
    </row>
    <row r="6" spans="1:64" ht="16.5" thickBot="1" x14ac:dyDescent="0.3">
      <c r="A6" s="621" t="s">
        <v>56</v>
      </c>
      <c r="B6" s="621"/>
      <c r="C6" s="621"/>
    </row>
    <row r="7" spans="1:64" x14ac:dyDescent="0.25">
      <c r="A7" s="209" t="s">
        <v>155</v>
      </c>
      <c r="B7" s="27"/>
      <c r="C7" s="27"/>
      <c r="D7" s="19">
        <v>1065612</v>
      </c>
      <c r="E7" s="212" t="e">
        <v>#REF!</v>
      </c>
      <c r="F7" s="212" t="e">
        <v>#REF!</v>
      </c>
      <c r="G7" s="212">
        <v>0.14180158672936677</v>
      </c>
      <c r="H7" s="212">
        <v>0.1461077765640777</v>
      </c>
      <c r="I7" s="213">
        <v>0.15208085969289059</v>
      </c>
      <c r="J7" s="213">
        <v>0.15625476371496791</v>
      </c>
      <c r="K7" s="213">
        <v>0.16115722736511118</v>
      </c>
      <c r="L7" s="32">
        <v>0.16764437068336205</v>
      </c>
      <c r="M7" s="319">
        <v>87744</v>
      </c>
      <c r="N7" s="292">
        <v>2.0029992676206865E-2</v>
      </c>
      <c r="O7" s="319">
        <v>88808</v>
      </c>
      <c r="P7" s="292">
        <v>-5.7359996603405072E-2</v>
      </c>
      <c r="Q7" s="319">
        <v>47429</v>
      </c>
      <c r="R7" s="292">
        <v>-5.6983795605925036E-2</v>
      </c>
      <c r="S7" s="319">
        <v>94944</v>
      </c>
      <c r="T7" s="381">
        <v>-9.2495770447615699E-2</v>
      </c>
      <c r="U7" s="319">
        <v>11729</v>
      </c>
      <c r="V7" s="292">
        <v>3.7597310686482643E-2</v>
      </c>
      <c r="W7" s="319">
        <v>63606</v>
      </c>
      <c r="X7" s="381">
        <v>1.1490091763335375E-3</v>
      </c>
      <c r="Y7" s="369"/>
    </row>
    <row r="8" spans="1:64" x14ac:dyDescent="0.25">
      <c r="A8" s="22" t="s">
        <v>156</v>
      </c>
      <c r="B8" s="23"/>
      <c r="C8" s="23"/>
      <c r="D8" s="30">
        <v>210200</v>
      </c>
      <c r="E8" s="28" t="e">
        <v>#REF!</v>
      </c>
      <c r="F8" s="28" t="e">
        <v>#REF!</v>
      </c>
      <c r="G8" s="28">
        <v>0.16253092253384108</v>
      </c>
      <c r="H8" s="28">
        <v>0.16884609895337771</v>
      </c>
      <c r="I8" s="31">
        <v>0.17437414523904213</v>
      </c>
      <c r="J8" s="31">
        <v>0.17621746360335289</v>
      </c>
      <c r="K8" s="31">
        <v>0.18070959212459886</v>
      </c>
      <c r="L8" s="33">
        <v>0.18725104046411009</v>
      </c>
      <c r="M8" s="320">
        <v>23845</v>
      </c>
      <c r="N8" s="293">
        <v>3.1670488469692337E-2</v>
      </c>
      <c r="O8" s="320">
        <v>16882</v>
      </c>
      <c r="P8" s="293">
        <v>-6.1641932077149741E-2</v>
      </c>
      <c r="Q8" s="320">
        <v>8399</v>
      </c>
      <c r="R8" s="293">
        <v>-7.3980154355016592E-2</v>
      </c>
      <c r="S8" s="320">
        <v>18954</v>
      </c>
      <c r="T8" s="382">
        <v>-5.6498581313156437E-2</v>
      </c>
      <c r="U8" s="320">
        <v>2871</v>
      </c>
      <c r="V8" s="293">
        <v>3.3477321814254779E-2</v>
      </c>
      <c r="W8" s="320">
        <v>14715</v>
      </c>
      <c r="X8" s="382">
        <v>-4.5472236637259966E-2</v>
      </c>
      <c r="Y8" s="369"/>
    </row>
    <row r="9" spans="1:64" x14ac:dyDescent="0.25">
      <c r="A9" s="22" t="s">
        <v>157</v>
      </c>
      <c r="B9" s="23"/>
      <c r="C9" s="23"/>
      <c r="D9" s="30">
        <v>259751</v>
      </c>
      <c r="E9" s="28" t="e">
        <v>#REF!</v>
      </c>
      <c r="F9" s="28" t="e">
        <v>#REF!</v>
      </c>
      <c r="G9" s="28">
        <v>0.15545790501584628</v>
      </c>
      <c r="H9" s="28">
        <v>0.16240399459482352</v>
      </c>
      <c r="I9" s="31">
        <v>0.16617975674794708</v>
      </c>
      <c r="J9" s="31">
        <v>0.16883158963148029</v>
      </c>
      <c r="K9" s="31">
        <v>0.1746547877175654</v>
      </c>
      <c r="L9" s="33">
        <v>0.17750314152263083</v>
      </c>
      <c r="M9" s="320">
        <v>22505</v>
      </c>
      <c r="N9" s="293">
        <v>7.9687200153521376E-2</v>
      </c>
      <c r="O9" s="320">
        <v>25210</v>
      </c>
      <c r="P9" s="293">
        <v>-4.8679245283018813E-2</v>
      </c>
      <c r="Q9" s="320">
        <v>12349</v>
      </c>
      <c r="R9" s="293">
        <v>-0.11723497033383368</v>
      </c>
      <c r="S9" s="320">
        <v>28215</v>
      </c>
      <c r="T9" s="382">
        <v>-6.566660043711503E-2</v>
      </c>
      <c r="U9" s="320">
        <v>3448</v>
      </c>
      <c r="V9" s="293">
        <v>8.7082728592169367E-4</v>
      </c>
      <c r="W9" s="320">
        <v>17950</v>
      </c>
      <c r="X9" s="382">
        <v>-3.239717535442832E-2</v>
      </c>
      <c r="Y9" s="369"/>
    </row>
    <row r="10" spans="1:64" x14ac:dyDescent="0.25">
      <c r="A10" s="22" t="s">
        <v>158</v>
      </c>
      <c r="B10" s="23"/>
      <c r="C10" s="23"/>
      <c r="D10" s="30">
        <v>295508</v>
      </c>
      <c r="E10" s="28" t="e">
        <v>#REF!</v>
      </c>
      <c r="F10" s="28" t="e">
        <v>#REF!</v>
      </c>
      <c r="G10" s="28">
        <v>0.16323170792898933</v>
      </c>
      <c r="H10" s="28">
        <v>0.17207317568390701</v>
      </c>
      <c r="I10" s="31">
        <v>0.17790958138638668</v>
      </c>
      <c r="J10" s="31">
        <v>0.1820826493026336</v>
      </c>
      <c r="K10" s="31">
        <v>0.18969651184546357</v>
      </c>
      <c r="L10" s="33">
        <v>0.19318097335263942</v>
      </c>
      <c r="M10" s="320">
        <v>33742</v>
      </c>
      <c r="N10" s="293">
        <v>2.3229015041242196E-2</v>
      </c>
      <c r="O10" s="320">
        <v>24782</v>
      </c>
      <c r="P10" s="293">
        <v>-5.245851494991205E-2</v>
      </c>
      <c r="Q10" s="320">
        <v>12366</v>
      </c>
      <c r="R10" s="293">
        <v>-7.1203244704821977E-2</v>
      </c>
      <c r="S10" s="320">
        <v>26527</v>
      </c>
      <c r="T10" s="382">
        <v>-0.11393546663103749</v>
      </c>
      <c r="U10" s="320">
        <v>3872</v>
      </c>
      <c r="V10" s="293">
        <v>0.10502283105022836</v>
      </c>
      <c r="W10" s="320">
        <v>19898</v>
      </c>
      <c r="X10" s="382">
        <v>-1.4511415977415676E-2</v>
      </c>
      <c r="Y10" s="369"/>
    </row>
    <row r="11" spans="1:64" x14ac:dyDescent="0.25">
      <c r="A11" s="22" t="s">
        <v>159</v>
      </c>
      <c r="B11" s="23"/>
      <c r="C11" s="23"/>
      <c r="D11" s="30">
        <v>554429</v>
      </c>
      <c r="E11" s="28" t="e">
        <v>#REF!</v>
      </c>
      <c r="F11" s="28" t="e">
        <v>#REF!</v>
      </c>
      <c r="G11" s="28">
        <v>0.15135530431348915</v>
      </c>
      <c r="H11" s="28">
        <v>0.15699187813047302</v>
      </c>
      <c r="I11" s="31">
        <v>0.16242381207068707</v>
      </c>
      <c r="J11" s="31">
        <v>0.16762898100001286</v>
      </c>
      <c r="K11" s="31">
        <v>0.17256309328692673</v>
      </c>
      <c r="L11" s="33">
        <v>0.17684105154832067</v>
      </c>
      <c r="M11" s="320">
        <v>57448</v>
      </c>
      <c r="N11" s="293">
        <v>1.4641728041823399E-2</v>
      </c>
      <c r="O11" s="320">
        <v>41583</v>
      </c>
      <c r="P11" s="293">
        <v>-5.8142695356738439E-2</v>
      </c>
      <c r="Q11" s="320">
        <v>22343</v>
      </c>
      <c r="R11" s="293">
        <v>-6.0665937946691284E-2</v>
      </c>
      <c r="S11" s="320">
        <v>48778</v>
      </c>
      <c r="T11" s="382">
        <v>-0.10837735573144203</v>
      </c>
      <c r="U11" s="320">
        <v>7191</v>
      </c>
      <c r="V11" s="293">
        <v>0.12835399340969711</v>
      </c>
      <c r="W11" s="320">
        <v>38177</v>
      </c>
      <c r="X11" s="382">
        <v>-2.7428034063006201E-3</v>
      </c>
      <c r="Y11" s="369"/>
    </row>
    <row r="12" spans="1:64" x14ac:dyDescent="0.25">
      <c r="A12" s="22" t="s">
        <v>162</v>
      </c>
      <c r="B12" s="23"/>
      <c r="C12" s="23"/>
      <c r="D12" s="30">
        <v>533910</v>
      </c>
      <c r="E12" s="28" t="e">
        <v>#REF!</v>
      </c>
      <c r="F12" s="28" t="e">
        <v>#REF!</v>
      </c>
      <c r="G12" s="28">
        <v>0.15281982442928019</v>
      </c>
      <c r="H12" s="28">
        <v>0.15780880672772565</v>
      </c>
      <c r="I12" s="31">
        <v>0.16121085268060908</v>
      </c>
      <c r="J12" s="31">
        <v>0.16490016537024557</v>
      </c>
      <c r="K12" s="31">
        <v>0.16564249170099124</v>
      </c>
      <c r="L12" s="33">
        <v>0.16904008030011786</v>
      </c>
      <c r="M12" s="320">
        <v>43593</v>
      </c>
      <c r="N12" s="293">
        <v>4.970020949216214E-2</v>
      </c>
      <c r="O12" s="320">
        <v>51010</v>
      </c>
      <c r="P12" s="293">
        <v>-2.1146760822843058E-2</v>
      </c>
      <c r="Q12" s="320">
        <v>28178</v>
      </c>
      <c r="R12" s="293">
        <v>-8.2060136169658238E-2</v>
      </c>
      <c r="S12" s="320">
        <v>51392</v>
      </c>
      <c r="T12" s="382">
        <v>-0.10848974777087739</v>
      </c>
      <c r="U12" s="320">
        <v>8563</v>
      </c>
      <c r="V12" s="293">
        <v>6.5579890492782456E-2</v>
      </c>
      <c r="W12" s="320">
        <v>40864</v>
      </c>
      <c r="X12" s="382">
        <v>1.8645926812244529E-2</v>
      </c>
      <c r="Y12" s="369"/>
    </row>
    <row r="13" spans="1:64" x14ac:dyDescent="0.25">
      <c r="A13" s="22" t="s">
        <v>160</v>
      </c>
      <c r="B13" s="23"/>
      <c r="C13" s="23"/>
      <c r="D13" s="30">
        <v>394415</v>
      </c>
      <c r="E13" s="28" t="e">
        <v>#REF!</v>
      </c>
      <c r="F13" s="28" t="e">
        <v>#REF!</v>
      </c>
      <c r="G13" s="28">
        <v>0.16506188628530555</v>
      </c>
      <c r="H13" s="28">
        <v>0.17029410646146825</v>
      </c>
      <c r="I13" s="31">
        <v>0.17913786926020736</v>
      </c>
      <c r="J13" s="31">
        <v>0.18862273387999987</v>
      </c>
      <c r="K13" s="31">
        <v>0.1977675250299602</v>
      </c>
      <c r="L13" s="33">
        <v>0.20545752817372795</v>
      </c>
      <c r="M13" s="320">
        <v>49163</v>
      </c>
      <c r="N13" s="293">
        <v>2.0177727050383343E-3</v>
      </c>
      <c r="O13" s="320">
        <v>28924</v>
      </c>
      <c r="P13" s="293">
        <v>-6.6244834710743827E-2</v>
      </c>
      <c r="Q13" s="320">
        <v>15159</v>
      </c>
      <c r="R13" s="293">
        <v>-6.0431387132763081E-2</v>
      </c>
      <c r="S13" s="320">
        <v>29577</v>
      </c>
      <c r="T13" s="382">
        <v>-0.1088849386881986</v>
      </c>
      <c r="U13" s="320">
        <v>4355</v>
      </c>
      <c r="V13" s="293">
        <v>9.3122489959839294E-2</v>
      </c>
      <c r="W13" s="320">
        <v>23287</v>
      </c>
      <c r="X13" s="382">
        <v>4.1085479256080193E-2</v>
      </c>
      <c r="Y13" s="369"/>
    </row>
    <row r="14" spans="1:64" x14ac:dyDescent="0.25">
      <c r="A14" s="220" t="s">
        <v>8</v>
      </c>
      <c r="B14" s="221"/>
      <c r="C14" s="221"/>
      <c r="D14" s="229">
        <v>296971</v>
      </c>
      <c r="E14" s="223" t="e">
        <v>#REF!</v>
      </c>
      <c r="F14" s="223" t="e">
        <v>#REF!</v>
      </c>
      <c r="G14" s="223">
        <v>0.16503785238999893</v>
      </c>
      <c r="H14" s="223">
        <v>0.17034053830171969</v>
      </c>
      <c r="I14" s="270">
        <v>0.17652639711563223</v>
      </c>
      <c r="J14" s="270">
        <v>0.1839672186913163</v>
      </c>
      <c r="K14" s="270">
        <v>0.19244537236695156</v>
      </c>
      <c r="L14" s="271">
        <v>0.20184772756242303</v>
      </c>
      <c r="M14" s="321">
        <v>37514</v>
      </c>
      <c r="N14" s="294">
        <v>1.0206005116466965E-2</v>
      </c>
      <c r="O14" s="321">
        <v>20718</v>
      </c>
      <c r="P14" s="294">
        <v>-5.7244266472515459E-2</v>
      </c>
      <c r="Q14" s="321">
        <v>10976</v>
      </c>
      <c r="R14" s="294">
        <v>-8.4914182475157585E-3</v>
      </c>
      <c r="S14" s="321">
        <v>24300</v>
      </c>
      <c r="T14" s="383">
        <v>-0.10398230088495575</v>
      </c>
      <c r="U14" s="321">
        <v>3952</v>
      </c>
      <c r="V14" s="294">
        <v>8.840539796199387E-2</v>
      </c>
      <c r="W14" s="321">
        <v>21040</v>
      </c>
      <c r="X14" s="383">
        <v>2.2749368073109011E-2</v>
      </c>
      <c r="Y14" s="369"/>
    </row>
    <row r="15" spans="1:64" x14ac:dyDescent="0.25">
      <c r="A15" s="22" t="s">
        <v>163</v>
      </c>
      <c r="B15" s="23"/>
      <c r="C15" s="23"/>
      <c r="D15" s="30">
        <v>616139</v>
      </c>
      <c r="E15" s="28" t="e">
        <v>#REF!</v>
      </c>
      <c r="F15" s="28" t="e">
        <v>#REF!</v>
      </c>
      <c r="G15" s="28">
        <v>0.15814657014952013</v>
      </c>
      <c r="H15" s="28">
        <v>0.1620762522742433</v>
      </c>
      <c r="I15" s="31">
        <v>0.16824997773739359</v>
      </c>
      <c r="J15" s="31">
        <v>0.17490485519788465</v>
      </c>
      <c r="K15" s="31">
        <v>0.17969472252913532</v>
      </c>
      <c r="L15" s="33">
        <v>0.18602564059018528</v>
      </c>
      <c r="M15" s="320">
        <v>63874</v>
      </c>
      <c r="N15" s="293">
        <v>1.4968537469014276E-2</v>
      </c>
      <c r="O15" s="320">
        <v>50675</v>
      </c>
      <c r="P15" s="293">
        <v>-5.5170227840548924E-2</v>
      </c>
      <c r="Q15" s="320">
        <v>24585</v>
      </c>
      <c r="R15" s="293">
        <v>-6.6770422107500726E-2</v>
      </c>
      <c r="S15" s="320">
        <v>54375</v>
      </c>
      <c r="T15" s="382">
        <v>-8.4256795446124855E-2</v>
      </c>
      <c r="U15" s="320">
        <v>7814</v>
      </c>
      <c r="V15" s="293">
        <v>6.3563359194228841E-2</v>
      </c>
      <c r="W15" s="320">
        <v>43078</v>
      </c>
      <c r="X15" s="382">
        <v>-1.9059546851872944E-2</v>
      </c>
      <c r="Y15" s="369"/>
    </row>
    <row r="16" spans="1:64" x14ac:dyDescent="0.25">
      <c r="A16" s="22" t="s">
        <v>164</v>
      </c>
      <c r="B16" s="23"/>
      <c r="C16" s="23"/>
      <c r="D16" s="30">
        <v>592005</v>
      </c>
      <c r="E16" s="28" t="e">
        <v>#REF!</v>
      </c>
      <c r="F16" s="28" t="e">
        <v>#REF!</v>
      </c>
      <c r="G16" s="28">
        <v>0.15938008332721149</v>
      </c>
      <c r="H16" s="28">
        <v>0.16723988817662014</v>
      </c>
      <c r="I16" s="31">
        <v>0.17205474851676125</v>
      </c>
      <c r="J16" s="31">
        <v>0.17579667166730628</v>
      </c>
      <c r="K16" s="31">
        <v>0.17829373495868769</v>
      </c>
      <c r="L16" s="33">
        <v>0.17966802208373267</v>
      </c>
      <c r="M16" s="320">
        <v>61569</v>
      </c>
      <c r="N16" s="293">
        <v>5.2353604758486272E-2</v>
      </c>
      <c r="O16" s="320">
        <v>51545</v>
      </c>
      <c r="P16" s="293">
        <v>-6.6822362227532794E-2</v>
      </c>
      <c r="Q16" s="320">
        <v>26366</v>
      </c>
      <c r="R16" s="293">
        <v>-5.3217466245331746E-2</v>
      </c>
      <c r="S16" s="320">
        <v>55890</v>
      </c>
      <c r="T16" s="382">
        <v>-8.2311216196246484E-2</v>
      </c>
      <c r="U16" s="320">
        <v>7970</v>
      </c>
      <c r="V16" s="293">
        <v>7.3111619765719782E-2</v>
      </c>
      <c r="W16" s="320">
        <v>40219</v>
      </c>
      <c r="X16" s="382">
        <v>-1.0286192386248949E-2</v>
      </c>
      <c r="Y16" s="369"/>
    </row>
    <row r="17" spans="1:25" x14ac:dyDescent="0.25">
      <c r="A17" s="22" t="s">
        <v>161</v>
      </c>
      <c r="B17" s="23"/>
      <c r="C17" s="23"/>
      <c r="D17" s="30">
        <v>781202</v>
      </c>
      <c r="E17" s="28" t="e">
        <v>#REF!</v>
      </c>
      <c r="F17" s="28" t="e">
        <v>#REF!</v>
      </c>
      <c r="G17" s="28">
        <v>0.16254375878369745</v>
      </c>
      <c r="H17" s="28">
        <v>0.16513411383995433</v>
      </c>
      <c r="I17" s="31">
        <v>0.17109803556001377</v>
      </c>
      <c r="J17" s="31">
        <v>0.17438729302775763</v>
      </c>
      <c r="K17" s="31">
        <v>0.17969133699458986</v>
      </c>
      <c r="L17" s="33">
        <v>0.18660150140540302</v>
      </c>
      <c r="M17" s="320">
        <v>82238</v>
      </c>
      <c r="N17" s="293">
        <v>3.4817732254533107E-2</v>
      </c>
      <c r="O17" s="320">
        <v>66153</v>
      </c>
      <c r="P17" s="293">
        <v>-4.7239785116587218E-2</v>
      </c>
      <c r="Q17" s="320">
        <v>31927</v>
      </c>
      <c r="R17" s="293">
        <v>-9.3858205142759887E-2</v>
      </c>
      <c r="S17" s="320">
        <v>69323</v>
      </c>
      <c r="T17" s="382">
        <v>-7.3444892940201512E-2</v>
      </c>
      <c r="U17" s="320">
        <v>9819</v>
      </c>
      <c r="V17" s="293">
        <v>3.5978054441865304E-2</v>
      </c>
      <c r="W17" s="320">
        <v>52120</v>
      </c>
      <c r="X17" s="382">
        <v>-1.9987590019367119E-2</v>
      </c>
      <c r="Y17" s="369"/>
    </row>
    <row r="18" spans="1:25" x14ac:dyDescent="0.25">
      <c r="A18" s="22" t="s">
        <v>9</v>
      </c>
      <c r="B18" s="23"/>
      <c r="C18" s="23"/>
      <c r="D18" s="30">
        <v>584925</v>
      </c>
      <c r="E18" s="28" t="e">
        <v>#REF!</v>
      </c>
      <c r="F18" s="28" t="e">
        <v>#REF!</v>
      </c>
      <c r="G18" s="28">
        <v>0.13697114247227465</v>
      </c>
      <c r="H18" s="28">
        <v>0.14408026670085908</v>
      </c>
      <c r="I18" s="31">
        <v>0.15043859726254813</v>
      </c>
      <c r="J18" s="31">
        <v>0.15313166614522597</v>
      </c>
      <c r="K18" s="31">
        <v>0.1577917082953246</v>
      </c>
      <c r="L18" s="33">
        <v>0.16151021050290321</v>
      </c>
      <c r="M18" s="320">
        <v>50953</v>
      </c>
      <c r="N18" s="293">
        <v>1.6174065653543845E-2</v>
      </c>
      <c r="O18" s="320">
        <v>43873</v>
      </c>
      <c r="P18" s="293">
        <v>-3.8484297267088907E-2</v>
      </c>
      <c r="Q18" s="320">
        <v>23446</v>
      </c>
      <c r="R18" s="293">
        <v>-5.4596774193548359E-2</v>
      </c>
      <c r="S18" s="320">
        <v>52364</v>
      </c>
      <c r="T18" s="382">
        <v>-8.3584179208960441E-2</v>
      </c>
      <c r="U18" s="320">
        <v>8677</v>
      </c>
      <c r="V18" s="293">
        <v>8.3000499251123294E-2</v>
      </c>
      <c r="W18" s="320">
        <v>40187</v>
      </c>
      <c r="X18" s="382">
        <v>-2.7792252909500936E-3</v>
      </c>
      <c r="Y18" s="369"/>
    </row>
    <row r="19" spans="1:25" ht="15.75" thickBot="1" x14ac:dyDescent="0.3">
      <c r="A19" s="214" t="s">
        <v>10</v>
      </c>
      <c r="B19" s="215"/>
      <c r="C19" s="215"/>
      <c r="D19" s="226">
        <v>24391</v>
      </c>
      <c r="E19" s="217" t="e">
        <v>#REF!</v>
      </c>
      <c r="F19" s="217" t="e">
        <v>#REF!</v>
      </c>
      <c r="G19" s="217">
        <v>0.14922938186587967</v>
      </c>
      <c r="H19" s="217">
        <v>0.14399163625927597</v>
      </c>
      <c r="I19" s="268">
        <v>0.14262412241980912</v>
      </c>
      <c r="J19" s="268">
        <v>0.14294204141649308</v>
      </c>
      <c r="K19" s="268">
        <v>0.15097352024922117</v>
      </c>
      <c r="L19" s="269">
        <v>0.16862073236180489</v>
      </c>
      <c r="M19" s="322">
        <v>1508</v>
      </c>
      <c r="N19" s="295">
        <v>4.9408489909533726E-2</v>
      </c>
      <c r="O19" s="322">
        <v>2407</v>
      </c>
      <c r="P19" s="295">
        <v>6.1755624172915802E-2</v>
      </c>
      <c r="Q19" s="322">
        <v>1380</v>
      </c>
      <c r="R19" s="295">
        <v>-7.8771695594125446E-2</v>
      </c>
      <c r="S19" s="322">
        <v>2301</v>
      </c>
      <c r="T19" s="384">
        <v>-9.3737692004726259E-2</v>
      </c>
      <c r="U19" s="322">
        <v>407</v>
      </c>
      <c r="V19" s="295">
        <v>0.29617834394904463</v>
      </c>
      <c r="W19" s="322">
        <v>1480</v>
      </c>
      <c r="X19" s="384">
        <v>3.9325842696629199E-2</v>
      </c>
      <c r="Y19" s="369"/>
    </row>
    <row r="20" spans="1:25" ht="16.5" thickBot="1" x14ac:dyDescent="0.3">
      <c r="A20" s="594" t="s">
        <v>11</v>
      </c>
      <c r="B20" s="594"/>
      <c r="C20" s="594"/>
      <c r="D20" s="60"/>
      <c r="E20" s="58"/>
      <c r="F20" s="58"/>
      <c r="G20" s="58"/>
      <c r="H20" s="58"/>
      <c r="I20" s="58"/>
      <c r="J20" s="58"/>
      <c r="K20" s="58"/>
      <c r="L20" s="58"/>
      <c r="M20" s="323"/>
      <c r="N20" s="61"/>
      <c r="O20" s="323"/>
      <c r="P20" s="61"/>
      <c r="Q20" s="323"/>
      <c r="R20" s="61"/>
      <c r="S20" s="323"/>
      <c r="T20" s="61"/>
      <c r="U20" s="323"/>
      <c r="V20" s="61"/>
      <c r="W20" s="323"/>
      <c r="X20" s="61"/>
    </row>
    <row r="21" spans="1:25" ht="15.75" thickBot="1" x14ac:dyDescent="0.3">
      <c r="A21" s="232" t="s">
        <v>165</v>
      </c>
      <c r="B21" s="43"/>
      <c r="C21" s="43"/>
      <c r="D21" s="263">
        <v>6214528</v>
      </c>
      <c r="E21" s="254" t="e">
        <v>#REF!</v>
      </c>
      <c r="F21" s="254" t="e">
        <v>#REF!</v>
      </c>
      <c r="G21" s="254">
        <v>0.15388583004338838</v>
      </c>
      <c r="H21" s="254">
        <v>0.15925671265782371</v>
      </c>
      <c r="I21" s="255">
        <v>0.16494972996643303</v>
      </c>
      <c r="J21" s="255">
        <v>0.16943673103318418</v>
      </c>
      <c r="K21" s="255">
        <v>0.17432696824571148</v>
      </c>
      <c r="L21" s="351">
        <v>0.17956579185704202</v>
      </c>
      <c r="M21" s="353">
        <v>616025</v>
      </c>
      <c r="N21" s="350">
        <v>2.6573167866230873E-2</v>
      </c>
      <c r="O21" s="353">
        <v>513098</v>
      </c>
      <c r="P21" s="350">
        <v>-5.1339888253282728E-2</v>
      </c>
      <c r="Q21" s="353">
        <v>265283</v>
      </c>
      <c r="R21" s="350">
        <v>-6.7612118655982045E-2</v>
      </c>
      <c r="S21" s="353">
        <v>557495</v>
      </c>
      <c r="T21" s="386">
        <v>-9.0375845386981291E-2</v>
      </c>
      <c r="U21" s="353">
        <v>80715</v>
      </c>
      <c r="V21" s="350">
        <v>6.6403308274650241E-2</v>
      </c>
      <c r="W21" s="353">
        <v>416782</v>
      </c>
      <c r="X21" s="386">
        <v>-4.5808454740864368E-3</v>
      </c>
    </row>
    <row r="22" spans="1:25" x14ac:dyDescent="0.25">
      <c r="A22" s="659" t="s">
        <v>57</v>
      </c>
      <c r="B22" s="660"/>
      <c r="C22" s="660"/>
      <c r="D22" s="264">
        <v>2702613</v>
      </c>
      <c r="E22" s="246" t="e">
        <v>#REF!</v>
      </c>
      <c r="F22" s="246" t="e">
        <v>#REF!</v>
      </c>
      <c r="G22" s="246">
        <v>0.1685393528483666</v>
      </c>
      <c r="H22" s="246">
        <v>0.17207378562894504</v>
      </c>
      <c r="I22" s="247">
        <v>0.17646066785580888</v>
      </c>
      <c r="J22" s="247">
        <v>0.18144351558285352</v>
      </c>
      <c r="K22" s="247">
        <v>0.18615181371847106</v>
      </c>
      <c r="L22" s="348">
        <v>0.19056750632322922</v>
      </c>
      <c r="M22" s="352">
        <v>258693</v>
      </c>
      <c r="N22" s="347">
        <v>3.3379005101123793E-2</v>
      </c>
      <c r="O22" s="352">
        <v>265459</v>
      </c>
      <c r="P22" s="347">
        <v>-2.4621546149323881E-2</v>
      </c>
      <c r="Q22" s="352">
        <v>131157</v>
      </c>
      <c r="R22" s="347">
        <v>-6.009617107271592E-2</v>
      </c>
      <c r="S22" s="352">
        <v>288885</v>
      </c>
      <c r="T22" s="387">
        <v>-9.4614415464751134E-2</v>
      </c>
      <c r="U22" s="352">
        <v>45217</v>
      </c>
      <c r="V22" s="347">
        <v>8.6007301373811185E-2</v>
      </c>
      <c r="W22" s="352">
        <v>252631</v>
      </c>
      <c r="X22" s="387">
        <v>1.2171815715985579E-2</v>
      </c>
    </row>
    <row r="23" spans="1:25" ht="15.75" thickBot="1" x14ac:dyDescent="0.3">
      <c r="A23" s="601" t="s">
        <v>58</v>
      </c>
      <c r="B23" s="602"/>
      <c r="C23" s="602"/>
      <c r="D23" s="265">
        <v>3511915</v>
      </c>
      <c r="E23" s="99" t="e">
        <v>#REF!</v>
      </c>
      <c r="F23" s="99" t="e">
        <v>#REF!</v>
      </c>
      <c r="G23" s="99">
        <v>0.14242952159199859</v>
      </c>
      <c r="H23" s="99">
        <v>0.1493932654975989</v>
      </c>
      <c r="I23" s="118">
        <v>0.15610783850709692</v>
      </c>
      <c r="J23" s="118">
        <v>0.16035023368546952</v>
      </c>
      <c r="K23" s="118">
        <v>0.16546389736713651</v>
      </c>
      <c r="L23" s="116">
        <v>0.17149608706931058</v>
      </c>
      <c r="M23" s="324">
        <v>357332</v>
      </c>
      <c r="N23" s="297">
        <v>2.1701711547369218E-2</v>
      </c>
      <c r="O23" s="324">
        <v>247639</v>
      </c>
      <c r="P23" s="297">
        <v>-7.840167320417113E-2</v>
      </c>
      <c r="Q23" s="324">
        <v>134126</v>
      </c>
      <c r="R23" s="297">
        <v>-7.4846354939059334E-2</v>
      </c>
      <c r="S23" s="324">
        <v>268610</v>
      </c>
      <c r="T23" s="385">
        <v>-8.577282674916864E-2</v>
      </c>
      <c r="U23" s="324">
        <v>35498</v>
      </c>
      <c r="V23" s="297">
        <v>4.2433853111326414E-2</v>
      </c>
      <c r="W23" s="324">
        <v>164151</v>
      </c>
      <c r="X23" s="385">
        <v>-2.930688853802621E-2</v>
      </c>
    </row>
    <row r="24" spans="1:25" ht="7.5" customHeight="1" x14ac:dyDescent="0.25">
      <c r="A24" s="52"/>
      <c r="B24" s="52"/>
      <c r="C24" s="52"/>
      <c r="D24" s="62"/>
      <c r="E24" s="64"/>
      <c r="F24" s="64"/>
      <c r="G24" s="64"/>
      <c r="H24" s="64"/>
      <c r="I24" s="64"/>
      <c r="J24" s="64"/>
      <c r="K24" s="64"/>
      <c r="L24" s="64"/>
      <c r="M24" s="62"/>
      <c r="N24" s="63"/>
      <c r="O24" s="62"/>
      <c r="P24" s="63"/>
      <c r="Q24" s="62"/>
      <c r="R24" s="63"/>
      <c r="S24" s="62"/>
      <c r="T24" s="63"/>
      <c r="U24" s="62"/>
      <c r="V24" s="63"/>
      <c r="W24" s="62"/>
      <c r="X24" s="63"/>
    </row>
    <row r="25" spans="1:25" ht="16.5" thickBot="1" x14ac:dyDescent="0.3">
      <c r="A25" s="594" t="s">
        <v>8</v>
      </c>
      <c r="B25" s="594"/>
      <c r="C25" s="594"/>
      <c r="D25" s="65"/>
      <c r="E25" s="67"/>
      <c r="F25" s="67"/>
      <c r="G25" s="67"/>
      <c r="H25" s="67"/>
      <c r="I25" s="67"/>
      <c r="J25" s="67"/>
      <c r="K25" s="67"/>
      <c r="L25" s="67"/>
      <c r="M25" s="65"/>
      <c r="N25" s="66"/>
      <c r="O25" s="65"/>
      <c r="P25" s="66"/>
      <c r="Q25" s="65"/>
      <c r="R25" s="66"/>
      <c r="S25" s="65"/>
      <c r="T25" s="66"/>
      <c r="U25" s="65"/>
      <c r="V25" s="66"/>
      <c r="W25" s="65"/>
      <c r="X25" s="66"/>
    </row>
    <row r="26" spans="1:25" ht="15.75" thickBot="1" x14ac:dyDescent="0.3">
      <c r="A26" s="44" t="s">
        <v>8</v>
      </c>
      <c r="B26" s="45"/>
      <c r="C26" s="45"/>
      <c r="D26" s="68">
        <v>296971</v>
      </c>
      <c r="E26" s="104" t="e">
        <v>#REF!</v>
      </c>
      <c r="F26" s="104" t="e">
        <v>#REF!</v>
      </c>
      <c r="G26" s="104">
        <v>0.16503785238999893</v>
      </c>
      <c r="H26" s="104">
        <v>0.17034053830171969</v>
      </c>
      <c r="I26" s="515">
        <v>0.17652639711563223</v>
      </c>
      <c r="J26" s="515">
        <v>0.1839672186913163</v>
      </c>
      <c r="K26" s="515">
        <v>0.19244537236695156</v>
      </c>
      <c r="L26" s="470">
        <v>0.20184772756242303</v>
      </c>
      <c r="M26" s="534">
        <v>37514</v>
      </c>
      <c r="N26" s="310">
        <v>1.0206005116466965E-2</v>
      </c>
      <c r="O26" s="316">
        <v>20718</v>
      </c>
      <c r="P26" s="310">
        <v>-5.7244266472515459E-2</v>
      </c>
      <c r="Q26" s="316">
        <v>10976</v>
      </c>
      <c r="R26" s="310">
        <v>-8.4914182475157585E-3</v>
      </c>
      <c r="S26" s="316">
        <v>24300</v>
      </c>
      <c r="T26" s="388">
        <v>-0.10398230088495575</v>
      </c>
      <c r="U26" s="316">
        <v>3952</v>
      </c>
      <c r="V26" s="310">
        <v>8.840539796199387E-2</v>
      </c>
      <c r="W26" s="316">
        <v>21040</v>
      </c>
      <c r="X26" s="388">
        <v>2.2749368073109011E-2</v>
      </c>
    </row>
    <row r="27" spans="1:25" x14ac:dyDescent="0.25">
      <c r="A27" s="77" t="s">
        <v>59</v>
      </c>
      <c r="B27" s="78"/>
      <c r="C27" s="49"/>
      <c r="D27" s="101">
        <v>132005</v>
      </c>
      <c r="E27" s="105" t="e">
        <v>#REF!</v>
      </c>
      <c r="F27" s="105" t="e">
        <v>#REF!</v>
      </c>
      <c r="G27" s="105">
        <v>0.17493071467539553</v>
      </c>
      <c r="H27" s="105">
        <v>0.17745880837847053</v>
      </c>
      <c r="I27" s="500">
        <v>0.18411921292692798</v>
      </c>
      <c r="J27" s="500">
        <v>0.18759284969135076</v>
      </c>
      <c r="K27" s="500">
        <v>0.19422232228910907</v>
      </c>
      <c r="L27" s="472">
        <v>0.20124186942905323</v>
      </c>
      <c r="M27" s="535">
        <v>15631</v>
      </c>
      <c r="N27" s="311">
        <v>1.3354943273905961E-2</v>
      </c>
      <c r="O27" s="312">
        <v>10961</v>
      </c>
      <c r="P27" s="311">
        <v>-3.4017802062219049E-2</v>
      </c>
      <c r="Q27" s="312">
        <v>5628</v>
      </c>
      <c r="R27" s="311">
        <v>-1.4015416958654492E-2</v>
      </c>
      <c r="S27" s="312">
        <v>12547</v>
      </c>
      <c r="T27" s="389">
        <v>-0.11659508554530729</v>
      </c>
      <c r="U27" s="312">
        <v>2110</v>
      </c>
      <c r="V27" s="311">
        <v>0.11876988335100735</v>
      </c>
      <c r="W27" s="312">
        <v>13133</v>
      </c>
      <c r="X27" s="389">
        <v>5.6556717618664543E-2</v>
      </c>
    </row>
    <row r="28" spans="1:25" ht="15.75" thickBot="1" x14ac:dyDescent="0.3">
      <c r="A28" s="79" t="s">
        <v>60</v>
      </c>
      <c r="B28" s="80"/>
      <c r="C28" s="50"/>
      <c r="D28" s="103">
        <v>164966</v>
      </c>
      <c r="E28" s="107" t="e">
        <v>#REF!</v>
      </c>
      <c r="F28" s="107" t="e">
        <v>#REF!</v>
      </c>
      <c r="G28" s="107">
        <v>0.15734420609598807</v>
      </c>
      <c r="H28" s="107">
        <v>0.16464453281282204</v>
      </c>
      <c r="I28" s="496">
        <v>0.17053253783433386</v>
      </c>
      <c r="J28" s="496">
        <v>0.18108904109589041</v>
      </c>
      <c r="K28" s="496">
        <v>0.19102324169849019</v>
      </c>
      <c r="L28" s="474">
        <v>0.20232555193859325</v>
      </c>
      <c r="M28" s="536">
        <v>21883</v>
      </c>
      <c r="N28" s="302">
        <v>7.9686780285581627E-3</v>
      </c>
      <c r="O28" s="317">
        <v>9757</v>
      </c>
      <c r="P28" s="302">
        <v>-8.2039702700159922E-2</v>
      </c>
      <c r="Q28" s="317">
        <v>5348</v>
      </c>
      <c r="R28" s="302">
        <v>-2.6109660574412663E-3</v>
      </c>
      <c r="S28" s="317">
        <v>11753</v>
      </c>
      <c r="T28" s="390">
        <v>-9.0113803514747959E-2</v>
      </c>
      <c r="U28" s="317">
        <v>1842</v>
      </c>
      <c r="V28" s="302">
        <v>5.5587392550143333E-2</v>
      </c>
      <c r="W28" s="317">
        <v>7907</v>
      </c>
      <c r="X28" s="390">
        <v>-2.8862687300417633E-2</v>
      </c>
    </row>
    <row r="29" spans="1:25" ht="7.5" customHeight="1" thickBot="1" x14ac:dyDescent="0.3">
      <c r="A29" s="53"/>
      <c r="B29" s="53"/>
      <c r="C29" s="53"/>
      <c r="D29" s="69"/>
      <c r="E29" s="70"/>
      <c r="F29" s="70"/>
      <c r="G29" s="70"/>
      <c r="H29" s="70"/>
      <c r="I29" s="88"/>
      <c r="J29" s="88"/>
      <c r="K29" s="88"/>
      <c r="L29" s="88"/>
      <c r="M29" s="318"/>
      <c r="N29" s="75"/>
      <c r="O29" s="318"/>
      <c r="P29" s="75"/>
      <c r="Q29" s="318"/>
      <c r="R29" s="75"/>
      <c r="S29" s="318"/>
      <c r="T29" s="75"/>
      <c r="U29" s="318"/>
      <c r="V29" s="75"/>
      <c r="W29" s="318"/>
      <c r="X29" s="75"/>
    </row>
    <row r="30" spans="1:25" x14ac:dyDescent="0.25">
      <c r="A30" s="595" t="s">
        <v>15</v>
      </c>
      <c r="B30" s="596"/>
      <c r="C30" s="596"/>
      <c r="D30" s="101">
        <v>42461</v>
      </c>
      <c r="E30" s="105" t="e">
        <v>#REF!</v>
      </c>
      <c r="F30" s="105" t="e">
        <v>#REF!</v>
      </c>
      <c r="G30" s="105">
        <v>0.16287667505611861</v>
      </c>
      <c r="H30" s="105">
        <v>0.16990767998869549</v>
      </c>
      <c r="I30" s="500">
        <v>0.17231888988796809</v>
      </c>
      <c r="J30" s="500">
        <v>0.17131626070105724</v>
      </c>
      <c r="K30" s="500">
        <v>0.17071731536926146</v>
      </c>
      <c r="L30" s="472">
        <v>0.18176470588235297</v>
      </c>
      <c r="M30" s="535">
        <v>4155</v>
      </c>
      <c r="N30" s="304">
        <v>3.7453183520599342E-2</v>
      </c>
      <c r="O30" s="312">
        <v>3729</v>
      </c>
      <c r="P30" s="304">
        <v>5.3922890266917545E-3</v>
      </c>
      <c r="Q30" s="312">
        <v>2063</v>
      </c>
      <c r="R30" s="304">
        <v>3.824861600402607E-2</v>
      </c>
      <c r="S30" s="312">
        <v>4948</v>
      </c>
      <c r="T30" s="389">
        <v>-0.1153227248346147</v>
      </c>
      <c r="U30" s="312">
        <v>778</v>
      </c>
      <c r="V30" s="304">
        <v>0.18417047184170476</v>
      </c>
      <c r="W30" s="312">
        <v>5899</v>
      </c>
      <c r="X30" s="389">
        <v>0.10035441149039359</v>
      </c>
    </row>
    <row r="31" spans="1:25" x14ac:dyDescent="0.25">
      <c r="A31" s="597" t="s">
        <v>223</v>
      </c>
      <c r="B31" s="598"/>
      <c r="C31" s="598"/>
      <c r="D31" s="102">
        <v>70371</v>
      </c>
      <c r="E31" s="106" t="e">
        <v>#REF!</v>
      </c>
      <c r="F31" s="106" t="e">
        <v>#REF!</v>
      </c>
      <c r="G31" s="106">
        <v>0.18091463414634149</v>
      </c>
      <c r="H31" s="106">
        <v>0.18033422858848103</v>
      </c>
      <c r="I31" s="493">
        <v>0.18929004766719632</v>
      </c>
      <c r="J31" s="493">
        <v>0.1963949660617007</v>
      </c>
      <c r="K31" s="493">
        <v>0.20502857399991001</v>
      </c>
      <c r="L31" s="476">
        <v>0.20908238166847817</v>
      </c>
      <c r="M31" s="537">
        <v>8935</v>
      </c>
      <c r="N31" s="301">
        <v>-2.1465337860037237E-2</v>
      </c>
      <c r="O31" s="313">
        <v>5669</v>
      </c>
      <c r="P31" s="301">
        <v>-3.7684603632660019E-2</v>
      </c>
      <c r="Q31" s="313">
        <v>2873</v>
      </c>
      <c r="R31" s="301">
        <v>-1.271477663230236E-2</v>
      </c>
      <c r="S31" s="313">
        <v>5848</v>
      </c>
      <c r="T31" s="391">
        <v>-0.15332271608513104</v>
      </c>
      <c r="U31" s="313">
        <v>1116</v>
      </c>
      <c r="V31" s="301">
        <v>8.3495145631067968E-2</v>
      </c>
      <c r="W31" s="313">
        <v>6060</v>
      </c>
      <c r="X31" s="391">
        <v>8.8230397869153432E-3</v>
      </c>
    </row>
    <row r="32" spans="1:25" x14ac:dyDescent="0.25">
      <c r="A32" s="597" t="s">
        <v>61</v>
      </c>
      <c r="B32" s="598"/>
      <c r="C32" s="598"/>
      <c r="D32" s="102">
        <v>1</v>
      </c>
      <c r="E32" s="106" t="e">
        <v>#REF!</v>
      </c>
      <c r="F32" s="106" t="e">
        <v>#REF!</v>
      </c>
      <c r="G32" s="106">
        <v>0</v>
      </c>
      <c r="H32" s="106">
        <v>0.1</v>
      </c>
      <c r="I32" s="493">
        <v>0</v>
      </c>
      <c r="J32" s="493">
        <v>0</v>
      </c>
      <c r="K32" s="493">
        <v>0</v>
      </c>
      <c r="L32" s="476">
        <v>0.8</v>
      </c>
      <c r="M32" s="537">
        <v>0</v>
      </c>
      <c r="N32" s="301" t="s">
        <v>121</v>
      </c>
      <c r="O32" s="313">
        <v>0</v>
      </c>
      <c r="P32" s="301" t="s">
        <v>121</v>
      </c>
      <c r="Q32" s="313">
        <v>0</v>
      </c>
      <c r="R32" s="301" t="s">
        <v>121</v>
      </c>
      <c r="S32" s="313">
        <v>1</v>
      </c>
      <c r="T32" s="391" t="e">
        <v>#DIV/0!</v>
      </c>
      <c r="U32" s="313">
        <v>0</v>
      </c>
      <c r="V32" s="301" t="s">
        <v>121</v>
      </c>
      <c r="W32" s="313">
        <v>0</v>
      </c>
      <c r="X32" s="391" t="s">
        <v>121</v>
      </c>
    </row>
    <row r="33" spans="1:26" x14ac:dyDescent="0.25">
      <c r="A33" s="597" t="s">
        <v>16</v>
      </c>
      <c r="B33" s="598"/>
      <c r="C33" s="598"/>
      <c r="D33" s="102">
        <v>1919</v>
      </c>
      <c r="E33" s="106" t="e">
        <v>#REF!</v>
      </c>
      <c r="F33" s="106" t="e">
        <v>#REF!</v>
      </c>
      <c r="G33" s="106">
        <v>0.16028938906752413</v>
      </c>
      <c r="H33" s="106">
        <v>0.15179781136008338</v>
      </c>
      <c r="I33" s="493">
        <v>0.16897767332549943</v>
      </c>
      <c r="J33" s="493">
        <v>0.15414333706606945</v>
      </c>
      <c r="K33" s="493">
        <v>0.16134531928084311</v>
      </c>
      <c r="L33" s="476">
        <v>0.18523316062176165</v>
      </c>
      <c r="M33" s="537">
        <v>196</v>
      </c>
      <c r="N33" s="301">
        <v>0.22500000000000009</v>
      </c>
      <c r="O33" s="313">
        <v>148</v>
      </c>
      <c r="P33" s="301">
        <v>-0.17318435754189943</v>
      </c>
      <c r="Q33" s="313">
        <v>73</v>
      </c>
      <c r="R33" s="301">
        <v>-0.18888888888888888</v>
      </c>
      <c r="S33" s="313">
        <v>142</v>
      </c>
      <c r="T33" s="391">
        <v>3.649635036496357E-2</v>
      </c>
      <c r="U33" s="313">
        <v>8</v>
      </c>
      <c r="V33" s="301">
        <v>0.33333333333333326</v>
      </c>
      <c r="W33" s="313">
        <v>26</v>
      </c>
      <c r="X33" s="391">
        <v>-0.35</v>
      </c>
    </row>
    <row r="34" spans="1:26" x14ac:dyDescent="0.25">
      <c r="A34" s="234" t="s">
        <v>13</v>
      </c>
      <c r="B34" s="235"/>
      <c r="C34" s="235"/>
      <c r="D34" s="102">
        <v>17253</v>
      </c>
      <c r="E34" s="106" t="e">
        <v>#REF!</v>
      </c>
      <c r="F34" s="106" t="e">
        <v>#REF!</v>
      </c>
      <c r="G34" s="106">
        <v>0.18147872656947336</v>
      </c>
      <c r="H34" s="106">
        <v>0.1871732452327132</v>
      </c>
      <c r="I34" s="493">
        <v>0.19347362000609941</v>
      </c>
      <c r="J34" s="493">
        <v>0.19489990174404323</v>
      </c>
      <c r="K34" s="493">
        <v>0.2092974753018661</v>
      </c>
      <c r="L34" s="476">
        <v>0.21586866507260746</v>
      </c>
      <c r="M34" s="537">
        <v>2345</v>
      </c>
      <c r="N34" s="301">
        <v>0.10145608266791917</v>
      </c>
      <c r="O34" s="313">
        <v>1415</v>
      </c>
      <c r="P34" s="301">
        <v>-9.7576530612244916E-2</v>
      </c>
      <c r="Q34" s="313">
        <v>619</v>
      </c>
      <c r="R34" s="301">
        <v>-0.14147018030513181</v>
      </c>
      <c r="S34" s="313">
        <v>1608</v>
      </c>
      <c r="T34" s="391">
        <v>2.6819923371647514E-2</v>
      </c>
      <c r="U34" s="313">
        <v>208</v>
      </c>
      <c r="V34" s="301">
        <v>7.7720207253886064E-2</v>
      </c>
      <c r="W34" s="313">
        <v>1148</v>
      </c>
      <c r="X34" s="391">
        <v>0.12328767123287676</v>
      </c>
    </row>
    <row r="35" spans="1:26" ht="15.75" thickBot="1" x14ac:dyDescent="0.3">
      <c r="A35" s="599" t="s">
        <v>62</v>
      </c>
      <c r="B35" s="600"/>
      <c r="C35" s="600"/>
      <c r="D35" s="103">
        <v>164966</v>
      </c>
      <c r="E35" s="107" t="e">
        <v>#REF!</v>
      </c>
      <c r="F35" s="107" t="e">
        <v>#REF!</v>
      </c>
      <c r="G35" s="107">
        <v>0.15734420609598807</v>
      </c>
      <c r="H35" s="107">
        <v>0.16464453281282204</v>
      </c>
      <c r="I35" s="496">
        <v>0.17053253783433386</v>
      </c>
      <c r="J35" s="496">
        <v>0.18108904109589041</v>
      </c>
      <c r="K35" s="496">
        <v>0.19102324169849019</v>
      </c>
      <c r="L35" s="474">
        <v>0.20232555193859325</v>
      </c>
      <c r="M35" s="536">
        <v>21883</v>
      </c>
      <c r="N35" s="302">
        <v>7.9686780285581627E-3</v>
      </c>
      <c r="O35" s="317">
        <v>9757</v>
      </c>
      <c r="P35" s="302">
        <v>-8.2039702700159922E-2</v>
      </c>
      <c r="Q35" s="317">
        <v>5348</v>
      </c>
      <c r="R35" s="302">
        <v>-2.6109660574412663E-3</v>
      </c>
      <c r="S35" s="317">
        <v>11753</v>
      </c>
      <c r="T35" s="390">
        <v>-9.0113803514747959E-2</v>
      </c>
      <c r="U35" s="317">
        <v>1842</v>
      </c>
      <c r="V35" s="302">
        <v>5.5587392550143333E-2</v>
      </c>
      <c r="W35" s="317">
        <v>7907</v>
      </c>
      <c r="X35" s="390">
        <v>-2.8862687300417633E-2</v>
      </c>
    </row>
    <row r="36" spans="1:26" ht="11.25" customHeight="1" x14ac:dyDescent="0.25">
      <c r="A36" s="51"/>
      <c r="B36" s="51"/>
      <c r="C36" s="51"/>
      <c r="D36" s="71"/>
      <c r="E36" s="58"/>
      <c r="F36" s="58"/>
      <c r="G36" s="58"/>
      <c r="H36" s="58"/>
      <c r="I36" s="58"/>
      <c r="J36" s="58"/>
      <c r="K36" s="58"/>
      <c r="L36" s="58"/>
      <c r="M36" s="567"/>
      <c r="N36" s="568"/>
      <c r="O36" s="567"/>
      <c r="P36" s="568"/>
      <c r="Q36" s="567"/>
      <c r="R36" s="568"/>
      <c r="S36" s="567"/>
      <c r="T36" s="568"/>
      <c r="U36" s="567"/>
      <c r="V36" s="568"/>
      <c r="W36" s="567"/>
      <c r="X36" s="568"/>
      <c r="Y36" s="569"/>
    </row>
    <row r="37" spans="1:26" ht="15" customHeight="1" thickBot="1" x14ac:dyDescent="0.3">
      <c r="A37" s="594" t="s">
        <v>63</v>
      </c>
      <c r="B37" s="594"/>
      <c r="C37" s="594"/>
      <c r="D37" s="65"/>
      <c r="E37" s="67"/>
      <c r="F37" s="67"/>
      <c r="G37" s="67"/>
      <c r="H37" s="67"/>
      <c r="I37" s="67"/>
      <c r="J37" s="67"/>
      <c r="K37" s="67"/>
      <c r="L37" s="67"/>
      <c r="M37" s="566"/>
      <c r="N37" s="66"/>
      <c r="O37" s="566"/>
      <c r="P37" s="66"/>
      <c r="Q37" s="566"/>
      <c r="R37" s="66"/>
      <c r="S37" s="566"/>
      <c r="T37" s="66"/>
      <c r="U37" s="566"/>
      <c r="V37" s="66"/>
      <c r="W37" s="566"/>
      <c r="X37" s="66"/>
      <c r="Y37" s="570"/>
      <c r="Z37" s="284"/>
    </row>
    <row r="38" spans="1:26" ht="14.1" customHeight="1" x14ac:dyDescent="0.25">
      <c r="A38" s="46" t="s">
        <v>17</v>
      </c>
      <c r="B38" s="47" t="s">
        <v>64</v>
      </c>
      <c r="C38" s="48" t="s">
        <v>65</v>
      </c>
      <c r="D38" s="101">
        <v>17592</v>
      </c>
      <c r="E38" s="108" t="e">
        <v>#REF!</v>
      </c>
      <c r="F38" s="108" t="e">
        <v>#REF!</v>
      </c>
      <c r="G38" s="108">
        <v>0.18634104674638921</v>
      </c>
      <c r="H38" s="108">
        <v>0.20169395179627103</v>
      </c>
      <c r="I38" s="500">
        <v>0.20788518738845926</v>
      </c>
      <c r="J38" s="500">
        <v>0.20753215674543823</v>
      </c>
      <c r="K38" s="500">
        <v>0.2064567703849465</v>
      </c>
      <c r="L38" s="472">
        <v>0.22567140600315955</v>
      </c>
      <c r="M38" s="535">
        <v>2080</v>
      </c>
      <c r="N38" s="304">
        <v>1.2165450121654597E-2</v>
      </c>
      <c r="O38" s="312">
        <v>1852</v>
      </c>
      <c r="P38" s="304">
        <v>1.2575177692728312E-2</v>
      </c>
      <c r="Q38" s="312">
        <v>971</v>
      </c>
      <c r="R38" s="304">
        <v>7.8888888888888786E-2</v>
      </c>
      <c r="S38" s="312">
        <v>2500</v>
      </c>
      <c r="T38" s="389">
        <v>-4.8706240487062402E-2</v>
      </c>
      <c r="U38" s="312">
        <v>343</v>
      </c>
      <c r="V38" s="304">
        <v>0.24275362318840576</v>
      </c>
      <c r="W38" s="312">
        <v>2186</v>
      </c>
      <c r="X38" s="389">
        <v>9.4641962944416624E-2</v>
      </c>
      <c r="Y38" s="571"/>
      <c r="Z38" s="13"/>
    </row>
    <row r="39" spans="1:26" ht="14.1" customHeight="1" x14ac:dyDescent="0.25">
      <c r="A39" s="36" t="s">
        <v>18</v>
      </c>
      <c r="B39" s="37" t="s">
        <v>66</v>
      </c>
      <c r="C39" s="38" t="s">
        <v>65</v>
      </c>
      <c r="D39" s="102">
        <v>1643</v>
      </c>
      <c r="E39" s="109" t="e">
        <v>#REF!</v>
      </c>
      <c r="F39" s="109" t="e">
        <v>#REF!</v>
      </c>
      <c r="G39" s="109">
        <v>0.15304054054054056</v>
      </c>
      <c r="H39" s="109">
        <v>0.18314059646987221</v>
      </c>
      <c r="I39" s="493">
        <v>0.18766974470396522</v>
      </c>
      <c r="J39" s="493">
        <v>0.18535381239714757</v>
      </c>
      <c r="K39" s="493">
        <v>0.19359805510534847</v>
      </c>
      <c r="L39" s="476">
        <v>0.20755753138075317</v>
      </c>
      <c r="M39" s="537">
        <v>252</v>
      </c>
      <c r="N39" s="301">
        <v>-0.134020618556701</v>
      </c>
      <c r="O39" s="313">
        <v>98</v>
      </c>
      <c r="P39" s="301">
        <v>-8.411214953271029E-2</v>
      </c>
      <c r="Q39" s="313">
        <v>46</v>
      </c>
      <c r="R39" s="301">
        <v>-0.1785714285714286</v>
      </c>
      <c r="S39" s="313">
        <v>115</v>
      </c>
      <c r="T39" s="391">
        <v>-0.27215189873417722</v>
      </c>
      <c r="U39" s="313">
        <v>25</v>
      </c>
      <c r="V39" s="301">
        <v>4.1666666666666741E-2</v>
      </c>
      <c r="W39" s="313">
        <v>150</v>
      </c>
      <c r="X39" s="391">
        <v>-0.1071428571428571</v>
      </c>
    </row>
    <row r="40" spans="1:26" ht="14.1" customHeight="1" x14ac:dyDescent="0.25">
      <c r="A40" s="36" t="s">
        <v>19</v>
      </c>
      <c r="B40" s="37" t="s">
        <v>67</v>
      </c>
      <c r="C40" s="38" t="s">
        <v>14</v>
      </c>
      <c r="D40" s="102">
        <v>10770</v>
      </c>
      <c r="E40" s="109" t="e">
        <v>#REF!</v>
      </c>
      <c r="F40" s="109" t="e">
        <v>#REF!</v>
      </c>
      <c r="G40" s="109">
        <v>0.14616361788617885</v>
      </c>
      <c r="H40" s="109">
        <v>0.14379758588672237</v>
      </c>
      <c r="I40" s="493">
        <v>0.14845416255936911</v>
      </c>
      <c r="J40" s="493">
        <v>0.15870933427887599</v>
      </c>
      <c r="K40" s="493">
        <v>0.16680833929849681</v>
      </c>
      <c r="L40" s="476">
        <v>0.17157181571815719</v>
      </c>
      <c r="M40" s="537">
        <v>1167</v>
      </c>
      <c r="N40" s="301">
        <v>-2.4247491638796026E-2</v>
      </c>
      <c r="O40" s="313">
        <v>670</v>
      </c>
      <c r="P40" s="301">
        <v>-0.12646675358539761</v>
      </c>
      <c r="Q40" s="313">
        <v>233</v>
      </c>
      <c r="R40" s="301">
        <v>-0.19097222222222221</v>
      </c>
      <c r="S40" s="313">
        <v>749</v>
      </c>
      <c r="T40" s="391">
        <v>-4.3422733077905451E-2</v>
      </c>
      <c r="U40" s="313">
        <v>42</v>
      </c>
      <c r="V40" s="301">
        <v>-6.6666666666666652E-2</v>
      </c>
      <c r="W40" s="313">
        <v>408</v>
      </c>
      <c r="X40" s="391">
        <v>-9.3333333333333379E-2</v>
      </c>
    </row>
    <row r="41" spans="1:26" ht="14.1" customHeight="1" x14ac:dyDescent="0.25">
      <c r="A41" s="36" t="s">
        <v>20</v>
      </c>
      <c r="B41" s="39" t="s">
        <v>68</v>
      </c>
      <c r="C41" s="40" t="s">
        <v>65</v>
      </c>
      <c r="D41" s="102">
        <v>2296</v>
      </c>
      <c r="E41" s="109" t="e">
        <v>#REF!</v>
      </c>
      <c r="F41" s="109" t="e">
        <v>#REF!</v>
      </c>
      <c r="G41" s="109">
        <v>0.14942775393419169</v>
      </c>
      <c r="H41" s="109">
        <v>0.14621080139372825</v>
      </c>
      <c r="I41" s="493">
        <v>0.17946791226645004</v>
      </c>
      <c r="J41" s="493">
        <v>0.19400394477317556</v>
      </c>
      <c r="K41" s="493">
        <v>0.20741190765492099</v>
      </c>
      <c r="L41" s="476">
        <v>0.21169491525423728</v>
      </c>
      <c r="M41" s="537">
        <v>126</v>
      </c>
      <c r="N41" s="301">
        <v>-0.28409090909090906</v>
      </c>
      <c r="O41" s="313">
        <v>259</v>
      </c>
      <c r="P41" s="301">
        <v>-0.27247191011235961</v>
      </c>
      <c r="Q41" s="313">
        <v>101</v>
      </c>
      <c r="R41" s="301">
        <v>0.12222222222222223</v>
      </c>
      <c r="S41" s="313">
        <v>268</v>
      </c>
      <c r="T41" s="391">
        <v>5.5118110236220375E-2</v>
      </c>
      <c r="U41" s="313">
        <v>15</v>
      </c>
      <c r="V41" s="301">
        <v>-0.4</v>
      </c>
      <c r="W41" s="313">
        <v>102</v>
      </c>
      <c r="X41" s="391">
        <v>-0.1428571428571429</v>
      </c>
    </row>
    <row r="42" spans="1:26" ht="14.1" customHeight="1" x14ac:dyDescent="0.25">
      <c r="A42" s="36" t="s">
        <v>21</v>
      </c>
      <c r="B42" s="37" t="s">
        <v>69</v>
      </c>
      <c r="C42" s="38" t="s">
        <v>14</v>
      </c>
      <c r="D42" s="102">
        <v>4089</v>
      </c>
      <c r="E42" s="109" t="e">
        <v>#REF!</v>
      </c>
      <c r="F42" s="109" t="e">
        <v>#REF!</v>
      </c>
      <c r="G42" s="109">
        <v>0.18391608391608391</v>
      </c>
      <c r="H42" s="109">
        <v>0.19247982391782831</v>
      </c>
      <c r="I42" s="493">
        <v>0.18724274733449042</v>
      </c>
      <c r="J42" s="493">
        <v>0.21648091059995259</v>
      </c>
      <c r="K42" s="493">
        <v>0.20838611306591603</v>
      </c>
      <c r="L42" s="476">
        <v>0.22102091020910211</v>
      </c>
      <c r="M42" s="537">
        <v>705</v>
      </c>
      <c r="N42" s="301">
        <v>9.3023255813953432E-2</v>
      </c>
      <c r="O42" s="313">
        <v>205</v>
      </c>
      <c r="P42" s="301">
        <v>-4.6511627906976716E-2</v>
      </c>
      <c r="Q42" s="313">
        <v>111</v>
      </c>
      <c r="R42" s="301">
        <v>-6.7226890756302504E-2</v>
      </c>
      <c r="S42" s="313">
        <v>403</v>
      </c>
      <c r="T42" s="391">
        <v>-0.19880715705765406</v>
      </c>
      <c r="U42" s="313">
        <v>23</v>
      </c>
      <c r="V42" s="301">
        <v>-0.1785714285714286</v>
      </c>
      <c r="W42" s="313">
        <v>295</v>
      </c>
      <c r="X42" s="391">
        <v>0.25531914893617014</v>
      </c>
    </row>
    <row r="43" spans="1:26" ht="14.1" customHeight="1" x14ac:dyDescent="0.25">
      <c r="A43" s="36" t="s">
        <v>22</v>
      </c>
      <c r="B43" s="37" t="s">
        <v>70</v>
      </c>
      <c r="C43" s="38" t="s">
        <v>14</v>
      </c>
      <c r="D43" s="102">
        <v>11697</v>
      </c>
      <c r="E43" s="109" t="e">
        <v>#REF!</v>
      </c>
      <c r="F43" s="109" t="e">
        <v>#REF!</v>
      </c>
      <c r="G43" s="109">
        <v>0.19406927485671566</v>
      </c>
      <c r="H43" s="109">
        <v>0.20272719500726682</v>
      </c>
      <c r="I43" s="493">
        <v>0.21253533190578158</v>
      </c>
      <c r="J43" s="493">
        <v>0.2108962423832092</v>
      </c>
      <c r="K43" s="493">
        <v>0.21468212610734758</v>
      </c>
      <c r="L43" s="476">
        <v>0.24904483947996814</v>
      </c>
      <c r="M43" s="537">
        <v>1954</v>
      </c>
      <c r="N43" s="301">
        <v>-1.4127144298688221E-2</v>
      </c>
      <c r="O43" s="313">
        <v>883</v>
      </c>
      <c r="P43" s="301">
        <v>-9.6212896622313249E-2</v>
      </c>
      <c r="Q43" s="313">
        <v>344</v>
      </c>
      <c r="R43" s="301">
        <v>-5.4945054945054972E-2</v>
      </c>
      <c r="S43" s="313">
        <v>727</v>
      </c>
      <c r="T43" s="391">
        <v>-0.2427083333333333</v>
      </c>
      <c r="U43" s="313">
        <v>210</v>
      </c>
      <c r="V43" s="301">
        <v>0.53284671532846706</v>
      </c>
      <c r="W43" s="313">
        <v>550</v>
      </c>
      <c r="X43" s="391">
        <v>-6.3032367972742809E-2</v>
      </c>
    </row>
    <row r="44" spans="1:26" ht="14.1" customHeight="1" x14ac:dyDescent="0.25">
      <c r="A44" s="36" t="s">
        <v>23</v>
      </c>
      <c r="B44" s="37" t="s">
        <v>71</v>
      </c>
      <c r="C44" s="38" t="s">
        <v>65</v>
      </c>
      <c r="D44" s="102">
        <v>3500</v>
      </c>
      <c r="E44" s="109" t="e">
        <v>#REF!</v>
      </c>
      <c r="F44" s="109" t="e">
        <v>#REF!</v>
      </c>
      <c r="G44" s="109">
        <v>0.14084668192219679</v>
      </c>
      <c r="H44" s="109">
        <v>0.14480000000000001</v>
      </c>
      <c r="I44" s="493">
        <v>0.16962365591397849</v>
      </c>
      <c r="J44" s="493">
        <v>0.18608923884514436</v>
      </c>
      <c r="K44" s="493">
        <v>0.22831474597273854</v>
      </c>
      <c r="L44" s="476">
        <v>0.22428109854604203</v>
      </c>
      <c r="M44" s="537">
        <v>355</v>
      </c>
      <c r="N44" s="301">
        <v>-7.06806282722513E-2</v>
      </c>
      <c r="O44" s="313">
        <v>228</v>
      </c>
      <c r="P44" s="301">
        <v>-0.13307984790874527</v>
      </c>
      <c r="Q44" s="313">
        <v>98</v>
      </c>
      <c r="R44" s="301">
        <v>-0.14035087719298245</v>
      </c>
      <c r="S44" s="313">
        <v>233</v>
      </c>
      <c r="T44" s="391">
        <v>-0.27863777089783281</v>
      </c>
      <c r="U44" s="313">
        <v>50</v>
      </c>
      <c r="V44" s="301">
        <v>-0.1071428571428571</v>
      </c>
      <c r="W44" s="313">
        <v>306</v>
      </c>
      <c r="X44" s="391">
        <v>-0.12571428571428567</v>
      </c>
    </row>
    <row r="45" spans="1:26" ht="14.1" customHeight="1" x14ac:dyDescent="0.25">
      <c r="A45" s="36" t="s">
        <v>24</v>
      </c>
      <c r="B45" s="37" t="s">
        <v>72</v>
      </c>
      <c r="C45" s="38" t="s">
        <v>14</v>
      </c>
      <c r="D45" s="102">
        <v>4981</v>
      </c>
      <c r="E45" s="109" t="e">
        <v>#REF!</v>
      </c>
      <c r="F45" s="109" t="e">
        <v>#REF!</v>
      </c>
      <c r="G45" s="109">
        <v>0.15345029239766081</v>
      </c>
      <c r="H45" s="109">
        <v>0.16267817707287693</v>
      </c>
      <c r="I45" s="493">
        <v>0.16533990147783251</v>
      </c>
      <c r="J45" s="493">
        <v>0.16085620647275706</v>
      </c>
      <c r="K45" s="493">
        <v>0.21812435233160624</v>
      </c>
      <c r="L45" s="476">
        <v>0.23166488794023476</v>
      </c>
      <c r="M45" s="537">
        <v>750</v>
      </c>
      <c r="N45" s="301">
        <v>-1.7038007863695914E-2</v>
      </c>
      <c r="O45" s="313">
        <v>215</v>
      </c>
      <c r="P45" s="301">
        <v>-8.5106382978723416E-2</v>
      </c>
      <c r="Q45" s="313">
        <v>110</v>
      </c>
      <c r="R45" s="301">
        <v>5.7692307692307709E-2</v>
      </c>
      <c r="S45" s="313">
        <v>273</v>
      </c>
      <c r="T45" s="391">
        <v>-0.18507462686567167</v>
      </c>
      <c r="U45" s="313">
        <v>35</v>
      </c>
      <c r="V45" s="301">
        <v>0.16666666666666674</v>
      </c>
      <c r="W45" s="313">
        <v>140</v>
      </c>
      <c r="X45" s="391">
        <v>1.449275362318847E-2</v>
      </c>
    </row>
    <row r="46" spans="1:26" ht="14.1" customHeight="1" x14ac:dyDescent="0.25">
      <c r="A46" s="612" t="s">
        <v>73</v>
      </c>
      <c r="B46" s="613"/>
      <c r="C46" s="613"/>
      <c r="D46" s="89">
        <v>56568</v>
      </c>
      <c r="E46" s="110" t="e">
        <v>#REF!</v>
      </c>
      <c r="F46" s="110" t="e">
        <v>#REF!</v>
      </c>
      <c r="G46" s="110">
        <v>0.17183556880278192</v>
      </c>
      <c r="H46" s="110">
        <v>0.18047217508131805</v>
      </c>
      <c r="I46" s="508">
        <v>0.18761413399996454</v>
      </c>
      <c r="J46" s="508">
        <v>0.19255088362905221</v>
      </c>
      <c r="K46" s="508">
        <v>0.20223339569691301</v>
      </c>
      <c r="L46" s="478">
        <v>0.21832039403815875</v>
      </c>
      <c r="M46" s="539">
        <v>7389</v>
      </c>
      <c r="N46" s="307">
        <v>-1.3484646194926619E-2</v>
      </c>
      <c r="O46" s="314">
        <v>4410</v>
      </c>
      <c r="P46" s="307">
        <v>-7.138344914718886E-2</v>
      </c>
      <c r="Q46" s="314">
        <v>2014</v>
      </c>
      <c r="R46" s="307">
        <v>-1.0319410319410305E-2</v>
      </c>
      <c r="S46" s="314">
        <v>5268</v>
      </c>
      <c r="T46" s="392">
        <v>-0.1137281292059219</v>
      </c>
      <c r="U46" s="314">
        <v>743</v>
      </c>
      <c r="V46" s="307">
        <v>0.19645732689210949</v>
      </c>
      <c r="W46" s="314">
        <v>4137</v>
      </c>
      <c r="X46" s="392">
        <v>2.2997032640949655E-2</v>
      </c>
    </row>
    <row r="47" spans="1:26" ht="14.1" customHeight="1" x14ac:dyDescent="0.25">
      <c r="A47" s="36" t="s">
        <v>25</v>
      </c>
      <c r="B47" s="37" t="s">
        <v>74</v>
      </c>
      <c r="C47" s="38" t="s">
        <v>65</v>
      </c>
      <c r="D47" s="102">
        <v>89</v>
      </c>
      <c r="E47" s="109" t="e">
        <v>#REF!</v>
      </c>
      <c r="F47" s="109" t="e">
        <v>#REF!</v>
      </c>
      <c r="G47" s="109">
        <v>0.16756756756756755</v>
      </c>
      <c r="H47" s="109">
        <v>0.13595505617977527</v>
      </c>
      <c r="I47" s="493">
        <v>7.646153846153847E-2</v>
      </c>
      <c r="J47" s="493">
        <v>9.7244094488188992E-2</v>
      </c>
      <c r="K47" s="493">
        <v>0.139797507788162</v>
      </c>
      <c r="L47" s="476">
        <v>0.16946034341782501</v>
      </c>
      <c r="M47" s="537">
        <v>0</v>
      </c>
      <c r="N47" s="301">
        <v>-1</v>
      </c>
      <c r="O47" s="313">
        <v>11</v>
      </c>
      <c r="P47" s="301">
        <v>-0.2142857142857143</v>
      </c>
      <c r="Q47" s="313">
        <v>6</v>
      </c>
      <c r="R47" s="301">
        <v>-0.33333333333333337</v>
      </c>
      <c r="S47" s="313">
        <v>11</v>
      </c>
      <c r="T47" s="391">
        <v>-0.38888888888888884</v>
      </c>
      <c r="U47" s="313">
        <v>3</v>
      </c>
      <c r="V47" s="301">
        <v>0.5</v>
      </c>
      <c r="W47" s="313">
        <v>36</v>
      </c>
      <c r="X47" s="391">
        <v>-0.26530612244897955</v>
      </c>
    </row>
    <row r="48" spans="1:26" ht="14.1" customHeight="1" x14ac:dyDescent="0.25">
      <c r="A48" s="36" t="s">
        <v>26</v>
      </c>
      <c r="B48" s="37" t="s">
        <v>75</v>
      </c>
      <c r="C48" s="38" t="s">
        <v>14</v>
      </c>
      <c r="D48" s="102">
        <v>9717</v>
      </c>
      <c r="E48" s="109" t="e">
        <v>#REF!</v>
      </c>
      <c r="F48" s="109" t="e">
        <v>#REF!</v>
      </c>
      <c r="G48" s="109">
        <v>0.11651875178929287</v>
      </c>
      <c r="H48" s="109">
        <v>0.11186065658124934</v>
      </c>
      <c r="I48" s="493">
        <v>0.11217498968221216</v>
      </c>
      <c r="J48" s="493">
        <v>0.10819784628378377</v>
      </c>
      <c r="K48" s="493">
        <v>0.12188804875296241</v>
      </c>
      <c r="L48" s="476">
        <v>0.16402625325336653</v>
      </c>
      <c r="M48" s="537">
        <v>885</v>
      </c>
      <c r="N48" s="301">
        <v>9.1245376078914919E-2</v>
      </c>
      <c r="O48" s="313">
        <v>310</v>
      </c>
      <c r="P48" s="301">
        <v>-0.19270833333333337</v>
      </c>
      <c r="Q48" s="313">
        <v>307</v>
      </c>
      <c r="R48" s="301">
        <v>1.9933554817275656E-2</v>
      </c>
      <c r="S48" s="313">
        <v>664</v>
      </c>
      <c r="T48" s="391">
        <v>-9.6598639455782287E-2</v>
      </c>
      <c r="U48" s="313">
        <v>96</v>
      </c>
      <c r="V48" s="301">
        <v>-0.10280373831775702</v>
      </c>
      <c r="W48" s="313">
        <v>491</v>
      </c>
      <c r="X48" s="391">
        <v>-2.5793650793650813E-2</v>
      </c>
    </row>
    <row r="49" spans="1:24" ht="14.1" customHeight="1" x14ac:dyDescent="0.25">
      <c r="A49" s="36" t="s">
        <v>27</v>
      </c>
      <c r="B49" s="37" t="s">
        <v>76</v>
      </c>
      <c r="C49" s="38" t="s">
        <v>14</v>
      </c>
      <c r="D49" s="102">
        <v>7897</v>
      </c>
      <c r="E49" s="109" t="e">
        <v>#REF!</v>
      </c>
      <c r="F49" s="109" t="e">
        <v>#REF!</v>
      </c>
      <c r="G49" s="109">
        <v>0.17301829268292682</v>
      </c>
      <c r="H49" s="109">
        <v>0.17321134608079017</v>
      </c>
      <c r="I49" s="493">
        <v>0.17546755365884276</v>
      </c>
      <c r="J49" s="493">
        <v>0.20020541789703425</v>
      </c>
      <c r="K49" s="493">
        <v>0.22224332193948601</v>
      </c>
      <c r="L49" s="476">
        <v>0.23301446849216786</v>
      </c>
      <c r="M49" s="537">
        <v>1155</v>
      </c>
      <c r="N49" s="301">
        <v>6.0975609756097615E-3</v>
      </c>
      <c r="O49" s="313">
        <v>414</v>
      </c>
      <c r="P49" s="301">
        <v>-8.2039911308203983E-2</v>
      </c>
      <c r="Q49" s="313">
        <v>238</v>
      </c>
      <c r="R49" s="301">
        <v>-8.8122605363984641E-2</v>
      </c>
      <c r="S49" s="313">
        <v>772</v>
      </c>
      <c r="T49" s="391">
        <v>-7.7658303464755107E-2</v>
      </c>
      <c r="U49" s="313">
        <v>58</v>
      </c>
      <c r="V49" s="301">
        <v>-9.375E-2</v>
      </c>
      <c r="W49" s="313">
        <v>469</v>
      </c>
      <c r="X49" s="391">
        <v>8.816705336426911E-2</v>
      </c>
    </row>
    <row r="50" spans="1:24" ht="14.1" customHeight="1" x14ac:dyDescent="0.25">
      <c r="A50" s="36" t="s">
        <v>28</v>
      </c>
      <c r="B50" s="37" t="s">
        <v>77</v>
      </c>
      <c r="C50" s="40" t="s">
        <v>13</v>
      </c>
      <c r="D50" s="102">
        <v>68</v>
      </c>
      <c r="E50" s="109" t="e">
        <v>#REF!</v>
      </c>
      <c r="F50" s="109" t="e">
        <v>#REF!</v>
      </c>
      <c r="G50" s="109">
        <v>7.3809523809523797E-2</v>
      </c>
      <c r="H50" s="109">
        <v>9.5588235294117641E-2</v>
      </c>
      <c r="I50" s="493">
        <v>0.1404109589041096</v>
      </c>
      <c r="J50" s="493">
        <v>0.10206185567010309</v>
      </c>
      <c r="K50" s="493">
        <v>0.18233394833948338</v>
      </c>
      <c r="L50" s="476">
        <v>0.17173160173160171</v>
      </c>
      <c r="M50" s="537">
        <v>1</v>
      </c>
      <c r="N50" s="301">
        <v>-0.5</v>
      </c>
      <c r="O50" s="313">
        <v>3</v>
      </c>
      <c r="P50" s="301">
        <v>-0.5</v>
      </c>
      <c r="Q50" s="313">
        <v>3</v>
      </c>
      <c r="R50" s="301">
        <v>-0.4</v>
      </c>
      <c r="S50" s="313">
        <v>16</v>
      </c>
      <c r="T50" s="391">
        <v>-0.4285714285714286</v>
      </c>
      <c r="U50" s="313">
        <v>1</v>
      </c>
      <c r="V50" s="301" t="e">
        <v>#DIV/0!</v>
      </c>
      <c r="W50" s="313">
        <v>26</v>
      </c>
      <c r="X50" s="391">
        <v>1</v>
      </c>
    </row>
    <row r="51" spans="1:24" ht="14.1" customHeight="1" x14ac:dyDescent="0.25">
      <c r="A51" s="36" t="s">
        <v>29</v>
      </c>
      <c r="B51" s="37" t="s">
        <v>78</v>
      </c>
      <c r="C51" s="38" t="s">
        <v>65</v>
      </c>
      <c r="D51" s="102">
        <v>9482</v>
      </c>
      <c r="E51" s="109" t="e">
        <v>#REF!</v>
      </c>
      <c r="F51" s="109" t="e">
        <v>#REF!</v>
      </c>
      <c r="G51" s="109">
        <v>0.22015527950310559</v>
      </c>
      <c r="H51" s="109">
        <v>0.21987977219995783</v>
      </c>
      <c r="I51" s="493">
        <v>0.22161223431829966</v>
      </c>
      <c r="J51" s="493">
        <v>0.22148898286223009</v>
      </c>
      <c r="K51" s="493">
        <v>0.21848972061149183</v>
      </c>
      <c r="L51" s="476">
        <v>0.21670616113744076</v>
      </c>
      <c r="M51" s="537">
        <v>1644</v>
      </c>
      <c r="N51" s="301">
        <v>8.5889570552146743E-3</v>
      </c>
      <c r="O51" s="313">
        <v>782</v>
      </c>
      <c r="P51" s="301">
        <v>-7.4556213017751505E-2</v>
      </c>
      <c r="Q51" s="313">
        <v>381</v>
      </c>
      <c r="R51" s="301">
        <v>-7.2992700729927029E-2</v>
      </c>
      <c r="S51" s="313">
        <v>921</v>
      </c>
      <c r="T51" s="391">
        <v>-9.7943192948090063E-2</v>
      </c>
      <c r="U51" s="313">
        <v>132</v>
      </c>
      <c r="V51" s="301">
        <v>-9.589041095890416E-2</v>
      </c>
      <c r="W51" s="313">
        <v>816</v>
      </c>
      <c r="X51" s="391">
        <v>-5.2264808362369353E-2</v>
      </c>
    </row>
    <row r="52" spans="1:24" ht="14.1" customHeight="1" x14ac:dyDescent="0.25">
      <c r="A52" s="584" t="s">
        <v>79</v>
      </c>
      <c r="B52" s="585"/>
      <c r="C52" s="585"/>
      <c r="D52" s="89">
        <v>27253</v>
      </c>
      <c r="E52" s="110" t="e">
        <v>#REF!</v>
      </c>
      <c r="F52" s="110" t="e">
        <v>#REF!</v>
      </c>
      <c r="G52" s="110">
        <v>0.16809626658438753</v>
      </c>
      <c r="H52" s="110">
        <v>0.16725865042380653</v>
      </c>
      <c r="I52" s="508">
        <v>0.16813587466608906</v>
      </c>
      <c r="J52" s="508">
        <v>0.17049141739697254</v>
      </c>
      <c r="K52" s="508">
        <v>0.1823111510791367</v>
      </c>
      <c r="L52" s="478">
        <v>0.19911850073458273</v>
      </c>
      <c r="M52" s="539">
        <v>3685</v>
      </c>
      <c r="N52" s="307">
        <v>2.3042754025541345E-2</v>
      </c>
      <c r="O52" s="314">
        <v>1520</v>
      </c>
      <c r="P52" s="307">
        <v>-0.10588235294117643</v>
      </c>
      <c r="Q52" s="314">
        <v>935</v>
      </c>
      <c r="R52" s="307">
        <v>-5.268490374873358E-2</v>
      </c>
      <c r="S52" s="314">
        <v>2384</v>
      </c>
      <c r="T52" s="392">
        <v>-9.6627510420613905E-2</v>
      </c>
      <c r="U52" s="314">
        <v>290</v>
      </c>
      <c r="V52" s="307">
        <v>-9.0909090909090939E-2</v>
      </c>
      <c r="W52" s="314">
        <v>1838</v>
      </c>
      <c r="X52" s="392">
        <v>-1.076426264800856E-2</v>
      </c>
    </row>
    <row r="53" spans="1:24" ht="14.1" customHeight="1" x14ac:dyDescent="0.25">
      <c r="A53" s="36" t="s">
        <v>125</v>
      </c>
      <c r="B53" s="37" t="s">
        <v>168</v>
      </c>
      <c r="C53" s="38" t="s">
        <v>14</v>
      </c>
      <c r="D53" s="102">
        <v>4</v>
      </c>
      <c r="E53" s="109" t="e">
        <v>#REF!</v>
      </c>
      <c r="F53" s="109" t="e">
        <v>#REF!</v>
      </c>
      <c r="G53" s="109">
        <v>0</v>
      </c>
      <c r="H53" s="109">
        <v>2.5000000000000001E-2</v>
      </c>
      <c r="I53" s="493">
        <v>0</v>
      </c>
      <c r="J53" s="493">
        <v>0</v>
      </c>
      <c r="K53" s="493">
        <v>0</v>
      </c>
      <c r="L53" s="476">
        <v>0</v>
      </c>
      <c r="M53" s="537">
        <v>0</v>
      </c>
      <c r="N53" s="301" t="s">
        <v>121</v>
      </c>
      <c r="O53" s="313">
        <v>0</v>
      </c>
      <c r="P53" s="301" t="s">
        <v>121</v>
      </c>
      <c r="Q53" s="313">
        <v>0</v>
      </c>
      <c r="R53" s="301" t="s">
        <v>121</v>
      </c>
      <c r="S53" s="313">
        <v>0</v>
      </c>
      <c r="T53" s="391" t="s">
        <v>121</v>
      </c>
      <c r="U53" s="313">
        <v>0</v>
      </c>
      <c r="V53" s="301" t="s">
        <v>121</v>
      </c>
      <c r="W53" s="313">
        <v>2</v>
      </c>
      <c r="X53" s="391" t="e">
        <v>#DIV/0!</v>
      </c>
    </row>
    <row r="54" spans="1:24" ht="14.1" customHeight="1" x14ac:dyDescent="0.25">
      <c r="A54" s="36" t="s">
        <v>30</v>
      </c>
      <c r="B54" s="37" t="s">
        <v>80</v>
      </c>
      <c r="C54" s="38" t="s">
        <v>14</v>
      </c>
      <c r="D54" s="102">
        <v>9748</v>
      </c>
      <c r="E54" s="109" t="e">
        <v>#REF!</v>
      </c>
      <c r="F54" s="109" t="e">
        <v>#REF!</v>
      </c>
      <c r="G54" s="109">
        <v>0.13769700868446444</v>
      </c>
      <c r="H54" s="109">
        <v>0.15820168239638899</v>
      </c>
      <c r="I54" s="493">
        <v>0.16014553014553012</v>
      </c>
      <c r="J54" s="493">
        <v>0.16744410569105692</v>
      </c>
      <c r="K54" s="493">
        <v>0.19154408034899059</v>
      </c>
      <c r="L54" s="476">
        <v>0.18474232170744403</v>
      </c>
      <c r="M54" s="537">
        <v>1263</v>
      </c>
      <c r="N54" s="301">
        <v>9.5923261390886694E-3</v>
      </c>
      <c r="O54" s="313">
        <v>529</v>
      </c>
      <c r="P54" s="301">
        <v>0</v>
      </c>
      <c r="Q54" s="313">
        <v>239</v>
      </c>
      <c r="R54" s="301">
        <v>0</v>
      </c>
      <c r="S54" s="313">
        <v>781</v>
      </c>
      <c r="T54" s="391">
        <v>-4.8721071863580989E-2</v>
      </c>
      <c r="U54" s="313">
        <v>161</v>
      </c>
      <c r="V54" s="301">
        <v>-0.10555555555555551</v>
      </c>
      <c r="W54" s="313">
        <v>389</v>
      </c>
      <c r="X54" s="391">
        <v>-9.953703703703709E-2</v>
      </c>
    </row>
    <row r="55" spans="1:24" ht="14.1" customHeight="1" x14ac:dyDescent="0.25">
      <c r="A55" s="36" t="s">
        <v>31</v>
      </c>
      <c r="B55" s="37" t="s">
        <v>81</v>
      </c>
      <c r="C55" s="40" t="s">
        <v>13</v>
      </c>
      <c r="D55" s="102">
        <v>7111</v>
      </c>
      <c r="E55" s="109" t="e">
        <v>#REF!</v>
      </c>
      <c r="F55" s="109" t="e">
        <v>#REF!</v>
      </c>
      <c r="G55" s="109">
        <v>0.18016740690126409</v>
      </c>
      <c r="H55" s="109">
        <v>0.1642666291660807</v>
      </c>
      <c r="I55" s="493">
        <v>0.15721951219512198</v>
      </c>
      <c r="J55" s="493">
        <v>0.1574438970990695</v>
      </c>
      <c r="K55" s="493">
        <v>0.16776059179556152</v>
      </c>
      <c r="L55" s="476">
        <v>0.18748676848631482</v>
      </c>
      <c r="M55" s="537">
        <v>668</v>
      </c>
      <c r="N55" s="301">
        <v>0.1657940663176265</v>
      </c>
      <c r="O55" s="313">
        <v>627</v>
      </c>
      <c r="P55" s="301">
        <v>-2.7906976744186074E-2</v>
      </c>
      <c r="Q55" s="313">
        <v>270</v>
      </c>
      <c r="R55" s="301">
        <v>-0.3059125964010283</v>
      </c>
      <c r="S55" s="313">
        <v>895</v>
      </c>
      <c r="T55" s="391">
        <v>-5.4910242872228121E-2</v>
      </c>
      <c r="U55" s="313">
        <v>147</v>
      </c>
      <c r="V55" s="301">
        <v>0.15748031496062986</v>
      </c>
      <c r="W55" s="313">
        <v>732</v>
      </c>
      <c r="X55" s="391">
        <v>0.11077389984825503</v>
      </c>
    </row>
    <row r="56" spans="1:24" ht="14.1" customHeight="1" x14ac:dyDescent="0.25">
      <c r="A56" s="36" t="s">
        <v>32</v>
      </c>
      <c r="B56" s="37" t="s">
        <v>82</v>
      </c>
      <c r="C56" s="38" t="s">
        <v>65</v>
      </c>
      <c r="D56" s="102">
        <v>8811</v>
      </c>
      <c r="E56" s="109" t="e">
        <v>#REF!</v>
      </c>
      <c r="F56" s="109" t="e">
        <v>#REF!</v>
      </c>
      <c r="G56" s="109">
        <v>0.19209167204648156</v>
      </c>
      <c r="H56" s="109">
        <v>0.18770854613551244</v>
      </c>
      <c r="I56" s="493">
        <v>0.20468807906114886</v>
      </c>
      <c r="J56" s="493">
        <v>0.21190620455647116</v>
      </c>
      <c r="K56" s="493">
        <v>0.20855444305381726</v>
      </c>
      <c r="L56" s="476">
        <v>0.21364954682779461</v>
      </c>
      <c r="M56" s="537">
        <v>1122</v>
      </c>
      <c r="N56" s="301">
        <v>-4.8346055979643809E-2</v>
      </c>
      <c r="O56" s="313">
        <v>768</v>
      </c>
      <c r="P56" s="301">
        <v>9.0909090909090828E-2</v>
      </c>
      <c r="Q56" s="313">
        <v>457</v>
      </c>
      <c r="R56" s="301">
        <v>-2.1834061135370675E-3</v>
      </c>
      <c r="S56" s="313">
        <v>804</v>
      </c>
      <c r="T56" s="391">
        <v>-5.8548009367681453E-2</v>
      </c>
      <c r="U56" s="313">
        <v>127</v>
      </c>
      <c r="V56" s="301">
        <v>0.10434782608695659</v>
      </c>
      <c r="W56" s="313">
        <v>684</v>
      </c>
      <c r="X56" s="391">
        <v>5.3929121725731832E-2</v>
      </c>
    </row>
    <row r="57" spans="1:24" ht="14.1" customHeight="1" x14ac:dyDescent="0.25">
      <c r="A57" s="584" t="s">
        <v>83</v>
      </c>
      <c r="B57" s="585"/>
      <c r="C57" s="585"/>
      <c r="D57" s="89">
        <v>25674</v>
      </c>
      <c r="E57" s="110" t="e">
        <v>#REF!</v>
      </c>
      <c r="F57" s="110" t="e">
        <v>#REF!</v>
      </c>
      <c r="G57" s="110">
        <v>0.16975585723669803</v>
      </c>
      <c r="H57" s="110">
        <v>0.16998714652956298</v>
      </c>
      <c r="I57" s="508">
        <v>0.17378168816037923</v>
      </c>
      <c r="J57" s="508">
        <v>0.17901181102362204</v>
      </c>
      <c r="K57" s="508">
        <v>0.18992563879439917</v>
      </c>
      <c r="L57" s="478">
        <v>0.19524966316906872</v>
      </c>
      <c r="M57" s="539">
        <v>3053</v>
      </c>
      <c r="N57" s="307">
        <v>1.6650016650016752E-2</v>
      </c>
      <c r="O57" s="314">
        <v>1924</v>
      </c>
      <c r="P57" s="307">
        <v>2.4494142705005384E-2</v>
      </c>
      <c r="Q57" s="314">
        <v>966</v>
      </c>
      <c r="R57" s="307">
        <v>-0.11049723756906082</v>
      </c>
      <c r="S57" s="314">
        <v>2480</v>
      </c>
      <c r="T57" s="392">
        <v>-5.4157131960335669E-2</v>
      </c>
      <c r="U57" s="314">
        <v>435</v>
      </c>
      <c r="V57" s="307">
        <v>3.0805687203791399E-2</v>
      </c>
      <c r="W57" s="314">
        <v>1807</v>
      </c>
      <c r="X57" s="392">
        <v>3.8505747126436729E-2</v>
      </c>
    </row>
    <row r="58" spans="1:24" ht="14.1" customHeight="1" x14ac:dyDescent="0.25">
      <c r="A58" s="36" t="s">
        <v>33</v>
      </c>
      <c r="B58" s="37" t="s">
        <v>84</v>
      </c>
      <c r="C58" s="38" t="s">
        <v>65</v>
      </c>
      <c r="D58" s="102">
        <v>3312</v>
      </c>
      <c r="E58" s="109" t="e">
        <v>#REF!</v>
      </c>
      <c r="F58" s="109" t="e">
        <v>#REF!</v>
      </c>
      <c r="G58" s="109">
        <v>0.15012417218543048</v>
      </c>
      <c r="H58" s="109">
        <v>0.1652626811594203</v>
      </c>
      <c r="I58" s="493">
        <v>0.18010737086477077</v>
      </c>
      <c r="J58" s="493">
        <v>0.21187974314068883</v>
      </c>
      <c r="K58" s="493">
        <v>0.22471315092674318</v>
      </c>
      <c r="L58" s="476">
        <v>0.25375665825623778</v>
      </c>
      <c r="M58" s="537">
        <v>498</v>
      </c>
      <c r="N58" s="301">
        <v>-0.17000000000000004</v>
      </c>
      <c r="O58" s="313">
        <v>170</v>
      </c>
      <c r="P58" s="301">
        <v>0.14864864864864868</v>
      </c>
      <c r="Q58" s="313">
        <v>42</v>
      </c>
      <c r="R58" s="301">
        <v>-0.36363636363636365</v>
      </c>
      <c r="S58" s="313">
        <v>97</v>
      </c>
      <c r="T58" s="391">
        <v>1.0416666666666741E-2</v>
      </c>
      <c r="U58" s="313">
        <v>49</v>
      </c>
      <c r="V58" s="301">
        <v>-0.22222222222222221</v>
      </c>
      <c r="W58" s="313">
        <v>139</v>
      </c>
      <c r="X58" s="391">
        <v>-0.12578616352201255</v>
      </c>
    </row>
    <row r="59" spans="1:24" ht="14.1" customHeight="1" x14ac:dyDescent="0.25">
      <c r="A59" s="36" t="s">
        <v>126</v>
      </c>
      <c r="B59" s="37" t="s">
        <v>167</v>
      </c>
      <c r="C59" s="40" t="s">
        <v>13</v>
      </c>
      <c r="D59" s="102">
        <v>43</v>
      </c>
      <c r="E59" s="109" t="e">
        <v>#REF!</v>
      </c>
      <c r="F59" s="109" t="e">
        <v>#REF!</v>
      </c>
      <c r="G59" s="109">
        <v>1.7647058823529415E-2</v>
      </c>
      <c r="H59" s="109">
        <v>2.441860465116279E-2</v>
      </c>
      <c r="I59" s="493">
        <v>3.3333333333333333E-2</v>
      </c>
      <c r="J59" s="493">
        <v>3.0000000000000006E-2</v>
      </c>
      <c r="K59" s="493">
        <v>2.5000000000000001E-2</v>
      </c>
      <c r="L59" s="476">
        <v>0</v>
      </c>
      <c r="M59" s="537">
        <v>0</v>
      </c>
      <c r="N59" s="301" t="s">
        <v>121</v>
      </c>
      <c r="O59" s="313">
        <v>0</v>
      </c>
      <c r="P59" s="301" t="s">
        <v>121</v>
      </c>
      <c r="Q59" s="313">
        <v>0</v>
      </c>
      <c r="R59" s="301" t="s">
        <v>121</v>
      </c>
      <c r="S59" s="313">
        <v>1</v>
      </c>
      <c r="T59" s="301">
        <v>0</v>
      </c>
      <c r="U59" s="313">
        <v>0</v>
      </c>
      <c r="V59" s="301" t="s">
        <v>121</v>
      </c>
      <c r="W59" s="313">
        <v>19</v>
      </c>
      <c r="X59" s="391">
        <v>2.1666666666666665</v>
      </c>
    </row>
    <row r="60" spans="1:24" ht="14.1" customHeight="1" x14ac:dyDescent="0.25">
      <c r="A60" s="36" t="s">
        <v>34</v>
      </c>
      <c r="B60" s="37" t="s">
        <v>85</v>
      </c>
      <c r="C60" s="38" t="s">
        <v>14</v>
      </c>
      <c r="D60" s="102">
        <v>19876</v>
      </c>
      <c r="E60" s="109" t="e">
        <v>#REF!</v>
      </c>
      <c r="F60" s="109" t="e">
        <v>#REF!</v>
      </c>
      <c r="G60" s="109">
        <v>0.21094293163383548</v>
      </c>
      <c r="H60" s="109">
        <v>0.20953914268464477</v>
      </c>
      <c r="I60" s="493">
        <v>0.20897765880778341</v>
      </c>
      <c r="J60" s="493">
        <v>0.2172974697001914</v>
      </c>
      <c r="K60" s="493">
        <v>0.22326729797246272</v>
      </c>
      <c r="L60" s="476">
        <v>0.23449114909666038</v>
      </c>
      <c r="M60" s="537">
        <v>4107</v>
      </c>
      <c r="N60" s="301">
        <v>5.8232414326204518E-2</v>
      </c>
      <c r="O60" s="313">
        <v>920</v>
      </c>
      <c r="P60" s="301">
        <v>-0.10592808551992228</v>
      </c>
      <c r="Q60" s="313">
        <v>431</v>
      </c>
      <c r="R60" s="301">
        <v>-4.2222222222222272E-2</v>
      </c>
      <c r="S60" s="313">
        <v>1052</v>
      </c>
      <c r="T60" s="391">
        <v>9.6976016684045874E-2</v>
      </c>
      <c r="U60" s="313">
        <v>134</v>
      </c>
      <c r="V60" s="301">
        <v>-0.23428571428571432</v>
      </c>
      <c r="W60" s="313">
        <v>608</v>
      </c>
      <c r="X60" s="391">
        <v>-2.2508038585209E-2</v>
      </c>
    </row>
    <row r="61" spans="1:24" ht="14.1" customHeight="1" x14ac:dyDescent="0.25">
      <c r="A61" s="36" t="s">
        <v>35</v>
      </c>
      <c r="B61" s="37" t="s">
        <v>86</v>
      </c>
      <c r="C61" s="38" t="s">
        <v>65</v>
      </c>
      <c r="D61" s="102">
        <v>9895</v>
      </c>
      <c r="E61" s="109" t="e">
        <v>#REF!</v>
      </c>
      <c r="F61" s="109" t="e">
        <v>#REF!</v>
      </c>
      <c r="G61" s="109">
        <v>0.22559939301972687</v>
      </c>
      <c r="H61" s="109">
        <v>0.20519959575543203</v>
      </c>
      <c r="I61" s="493">
        <v>0.20386305569749619</v>
      </c>
      <c r="J61" s="493">
        <v>0.21214764386767362</v>
      </c>
      <c r="K61" s="493">
        <v>0.21600592622867065</v>
      </c>
      <c r="L61" s="476">
        <v>0.21229195909364343</v>
      </c>
      <c r="M61" s="537">
        <v>1295</v>
      </c>
      <c r="N61" s="301">
        <v>2.2906793048973251E-2</v>
      </c>
      <c r="O61" s="313">
        <v>1049</v>
      </c>
      <c r="P61" s="301">
        <v>2.5415444770283457E-2</v>
      </c>
      <c r="Q61" s="313">
        <v>437</v>
      </c>
      <c r="R61" s="301">
        <v>7.6354679802955738E-2</v>
      </c>
      <c r="S61" s="313">
        <v>1047</v>
      </c>
      <c r="T61" s="391">
        <v>-0.10665529010238906</v>
      </c>
      <c r="U61" s="313">
        <v>223</v>
      </c>
      <c r="V61" s="301">
        <v>0.16145833333333326</v>
      </c>
      <c r="W61" s="313">
        <v>915</v>
      </c>
      <c r="X61" s="391">
        <v>-5.2795031055900665E-2</v>
      </c>
    </row>
    <row r="62" spans="1:24" ht="14.1" customHeight="1" x14ac:dyDescent="0.25">
      <c r="A62" s="584" t="s">
        <v>87</v>
      </c>
      <c r="B62" s="585"/>
      <c r="C62" s="585"/>
      <c r="D62" s="89">
        <v>33126</v>
      </c>
      <c r="E62" s="110" t="e">
        <v>#REF!</v>
      </c>
      <c r="F62" s="110" t="e">
        <v>#REF!</v>
      </c>
      <c r="G62" s="110">
        <v>0.20845150560224088</v>
      </c>
      <c r="H62" s="110">
        <v>0.20357574110970236</v>
      </c>
      <c r="I62" s="508">
        <v>0.20433591478159724</v>
      </c>
      <c r="J62" s="508">
        <v>0.2151513715080268</v>
      </c>
      <c r="K62" s="508">
        <v>0.22107825400480247</v>
      </c>
      <c r="L62" s="478">
        <v>0.22941696407724893</v>
      </c>
      <c r="M62" s="539">
        <v>5900</v>
      </c>
      <c r="N62" s="307">
        <v>2.6622585696885359E-2</v>
      </c>
      <c r="O62" s="314">
        <v>2139</v>
      </c>
      <c r="P62" s="307">
        <v>-2.7727272727272712E-2</v>
      </c>
      <c r="Q62" s="314">
        <v>910</v>
      </c>
      <c r="R62" s="307">
        <v>-1.3015184381778733E-2</v>
      </c>
      <c r="S62" s="314">
        <v>2197</v>
      </c>
      <c r="T62" s="392">
        <v>-1.3913824057450674E-2</v>
      </c>
      <c r="U62" s="314">
        <v>406</v>
      </c>
      <c r="V62" s="307">
        <v>-5.5813953488372148E-2</v>
      </c>
      <c r="W62" s="314">
        <v>1681</v>
      </c>
      <c r="X62" s="392">
        <v>-4.1072447233314269E-2</v>
      </c>
    </row>
    <row r="63" spans="1:24" ht="14.1" customHeight="1" x14ac:dyDescent="0.25">
      <c r="A63" s="36" t="s">
        <v>36</v>
      </c>
      <c r="B63" s="37" t="s">
        <v>88</v>
      </c>
      <c r="C63" s="38" t="s">
        <v>65</v>
      </c>
      <c r="D63" s="102">
        <v>2194</v>
      </c>
      <c r="E63" s="109" t="e">
        <v>#REF!</v>
      </c>
      <c r="F63" s="109" t="e">
        <v>#REF!</v>
      </c>
      <c r="G63" s="109">
        <v>0.23128698224852071</v>
      </c>
      <c r="H63" s="109">
        <v>0.20998176845943481</v>
      </c>
      <c r="I63" s="493">
        <v>0.2090655509065551</v>
      </c>
      <c r="J63" s="493">
        <v>0.22730786721236923</v>
      </c>
      <c r="K63" s="493">
        <v>0.25432737535277511</v>
      </c>
      <c r="L63" s="476">
        <v>0.24460648148148145</v>
      </c>
      <c r="M63" s="537">
        <v>387</v>
      </c>
      <c r="N63" s="301">
        <v>0.1415929203539823</v>
      </c>
      <c r="O63" s="313">
        <v>146</v>
      </c>
      <c r="P63" s="301">
        <v>-0.17514124293785316</v>
      </c>
      <c r="Q63" s="313">
        <v>86</v>
      </c>
      <c r="R63" s="301">
        <v>-0.22522522522522526</v>
      </c>
      <c r="S63" s="313">
        <v>188</v>
      </c>
      <c r="T63" s="391">
        <v>-9.1787439613526534E-2</v>
      </c>
      <c r="U63" s="313">
        <v>30</v>
      </c>
      <c r="V63" s="301">
        <v>0.15384615384615374</v>
      </c>
      <c r="W63" s="313">
        <v>198</v>
      </c>
      <c r="X63" s="391">
        <v>8.7912087912087822E-2</v>
      </c>
    </row>
    <row r="64" spans="1:24" ht="14.1" customHeight="1" x14ac:dyDescent="0.25">
      <c r="A64" s="36" t="s">
        <v>37</v>
      </c>
      <c r="B64" s="37" t="s">
        <v>89</v>
      </c>
      <c r="C64" s="38" t="s">
        <v>65</v>
      </c>
      <c r="D64" s="102">
        <v>2380</v>
      </c>
      <c r="E64" s="109" t="e">
        <v>#REF!</v>
      </c>
      <c r="F64" s="109" t="e">
        <v>#REF!</v>
      </c>
      <c r="G64" s="109">
        <v>0.11320049813200499</v>
      </c>
      <c r="H64" s="109">
        <v>0.11424369747899159</v>
      </c>
      <c r="I64" s="493">
        <v>0.13160559305689484</v>
      </c>
      <c r="J64" s="493">
        <v>0.16690101237345334</v>
      </c>
      <c r="K64" s="493">
        <v>0.16627565982404696</v>
      </c>
      <c r="L64" s="476">
        <v>0.18756249999999997</v>
      </c>
      <c r="M64" s="537">
        <v>184</v>
      </c>
      <c r="N64" s="301">
        <v>-1.0752688172043001E-2</v>
      </c>
      <c r="O64" s="313">
        <v>123</v>
      </c>
      <c r="P64" s="301">
        <v>8.1967213114753079E-3</v>
      </c>
      <c r="Q64" s="313">
        <v>66</v>
      </c>
      <c r="R64" s="301">
        <v>0.13793103448275867</v>
      </c>
      <c r="S64" s="313">
        <v>99</v>
      </c>
      <c r="T64" s="391">
        <v>-0.20799999999999996</v>
      </c>
      <c r="U64" s="313">
        <v>42</v>
      </c>
      <c r="V64" s="301">
        <v>0.19999999999999996</v>
      </c>
      <c r="W64" s="313">
        <v>226</v>
      </c>
      <c r="X64" s="391">
        <v>1.3452914798206317E-2</v>
      </c>
    </row>
    <row r="65" spans="1:24" ht="14.1" customHeight="1" x14ac:dyDescent="0.25">
      <c r="A65" s="36" t="s">
        <v>38</v>
      </c>
      <c r="B65" s="37" t="s">
        <v>90</v>
      </c>
      <c r="C65" s="38" t="s">
        <v>65</v>
      </c>
      <c r="D65" s="102">
        <v>1805</v>
      </c>
      <c r="E65" s="109" t="e">
        <v>#REF!</v>
      </c>
      <c r="F65" s="109" t="e">
        <v>#REF!</v>
      </c>
      <c r="G65" s="109">
        <v>0.15363777089783281</v>
      </c>
      <c r="H65" s="109">
        <v>0.16739612188365649</v>
      </c>
      <c r="I65" s="493">
        <v>0.1875216637781629</v>
      </c>
      <c r="J65" s="493">
        <v>0.19923708920187794</v>
      </c>
      <c r="K65" s="493">
        <v>0.23547430830039529</v>
      </c>
      <c r="L65" s="476">
        <v>0.2472431077694236</v>
      </c>
      <c r="M65" s="537">
        <v>238</v>
      </c>
      <c r="N65" s="301">
        <v>-8.108108108108103E-2</v>
      </c>
      <c r="O65" s="313">
        <v>104</v>
      </c>
      <c r="P65" s="301">
        <v>-4.587155963302747E-2</v>
      </c>
      <c r="Q65" s="313">
        <v>81</v>
      </c>
      <c r="R65" s="301">
        <v>2.5316455696202445E-2</v>
      </c>
      <c r="S65" s="313">
        <v>137</v>
      </c>
      <c r="T65" s="391">
        <v>-0.17964071856287422</v>
      </c>
      <c r="U65" s="313">
        <v>7</v>
      </c>
      <c r="V65" s="301">
        <v>-0.63157894736842102</v>
      </c>
      <c r="W65" s="313">
        <v>167</v>
      </c>
      <c r="X65" s="391">
        <v>0.24626865671641784</v>
      </c>
    </row>
    <row r="66" spans="1:24" ht="14.1" customHeight="1" x14ac:dyDescent="0.25">
      <c r="A66" s="36" t="s">
        <v>39</v>
      </c>
      <c r="B66" s="37" t="s">
        <v>91</v>
      </c>
      <c r="C66" s="38" t="s">
        <v>14</v>
      </c>
      <c r="D66" s="102">
        <v>27276</v>
      </c>
      <c r="E66" s="109" t="e">
        <v>#REF!</v>
      </c>
      <c r="F66" s="109" t="e">
        <v>#REF!</v>
      </c>
      <c r="G66" s="109">
        <v>0.15758279483037155</v>
      </c>
      <c r="H66" s="109">
        <v>0.16606907171139462</v>
      </c>
      <c r="I66" s="493">
        <v>0.17134627856407125</v>
      </c>
      <c r="J66" s="493">
        <v>0.18073139774710456</v>
      </c>
      <c r="K66" s="493">
        <v>0.18770831623019454</v>
      </c>
      <c r="L66" s="476">
        <v>0.19372864611204874</v>
      </c>
      <c r="M66" s="537">
        <v>2860</v>
      </c>
      <c r="N66" s="301">
        <v>8.0468454854552229E-2</v>
      </c>
      <c r="O66" s="313">
        <v>2222</v>
      </c>
      <c r="P66" s="301">
        <v>-6.0465116279069808E-2</v>
      </c>
      <c r="Q66" s="313">
        <v>1621</v>
      </c>
      <c r="R66" s="301">
        <v>1.6300940438871425E-2</v>
      </c>
      <c r="S66" s="313">
        <v>2226</v>
      </c>
      <c r="T66" s="391">
        <v>-0.16940298507462681</v>
      </c>
      <c r="U66" s="313">
        <v>525</v>
      </c>
      <c r="V66" s="301">
        <v>0.45833333333333326</v>
      </c>
      <c r="W66" s="313">
        <v>1740</v>
      </c>
      <c r="X66" s="391">
        <v>-8.8050314465408785E-2</v>
      </c>
    </row>
    <row r="67" spans="1:24" ht="14.1" customHeight="1" x14ac:dyDescent="0.25">
      <c r="A67" s="36" t="s">
        <v>40</v>
      </c>
      <c r="B67" s="37" t="s">
        <v>92</v>
      </c>
      <c r="C67" s="40" t="s">
        <v>13</v>
      </c>
      <c r="D67" s="102">
        <v>10031</v>
      </c>
      <c r="E67" s="109" t="e">
        <v>#REF!</v>
      </c>
      <c r="F67" s="109" t="e">
        <v>#REF!</v>
      </c>
      <c r="G67" s="109">
        <v>0.18392381459776239</v>
      </c>
      <c r="H67" s="109">
        <v>0.20473033595852858</v>
      </c>
      <c r="I67" s="493">
        <v>0.22258347016967706</v>
      </c>
      <c r="J67" s="493">
        <v>0.22685372999774622</v>
      </c>
      <c r="K67" s="493">
        <v>0.25199094497329927</v>
      </c>
      <c r="L67" s="476">
        <v>0.25102152499087926</v>
      </c>
      <c r="M67" s="537">
        <v>1676</v>
      </c>
      <c r="N67" s="301">
        <v>7.8507078507078498E-2</v>
      </c>
      <c r="O67" s="313">
        <v>785</v>
      </c>
      <c r="P67" s="301">
        <v>-0.14394765539803711</v>
      </c>
      <c r="Q67" s="313">
        <v>346</v>
      </c>
      <c r="R67" s="301">
        <v>5.8103975535168217E-2</v>
      </c>
      <c r="S67" s="313">
        <v>696</v>
      </c>
      <c r="T67" s="391">
        <v>0.1796610169491526</v>
      </c>
      <c r="U67" s="313">
        <v>60</v>
      </c>
      <c r="V67" s="301">
        <v>-9.0909090909090939E-2</v>
      </c>
      <c r="W67" s="313">
        <v>371</v>
      </c>
      <c r="X67" s="391">
        <v>7.8488372093023173E-2</v>
      </c>
    </row>
    <row r="68" spans="1:24" ht="14.1" customHeight="1" x14ac:dyDescent="0.25">
      <c r="A68" s="36" t="s">
        <v>41</v>
      </c>
      <c r="B68" s="37" t="s">
        <v>93</v>
      </c>
      <c r="C68" s="38" t="s">
        <v>14</v>
      </c>
      <c r="D68" s="102">
        <v>5927</v>
      </c>
      <c r="E68" s="109" t="e">
        <v>#REF!</v>
      </c>
      <c r="F68" s="109" t="e">
        <v>#REF!</v>
      </c>
      <c r="G68" s="109">
        <v>0.11239193083573486</v>
      </c>
      <c r="H68" s="109">
        <v>0.12776278049603509</v>
      </c>
      <c r="I68" s="493">
        <v>0.16564588979223127</v>
      </c>
      <c r="J68" s="493">
        <v>0.19545265348595212</v>
      </c>
      <c r="K68" s="493">
        <v>0.20989651928504235</v>
      </c>
      <c r="L68" s="476">
        <v>0.21860465116279065</v>
      </c>
      <c r="M68" s="537">
        <v>593</v>
      </c>
      <c r="N68" s="301">
        <v>-0.25689223057644106</v>
      </c>
      <c r="O68" s="313">
        <v>268</v>
      </c>
      <c r="P68" s="301">
        <v>-2.1897810218978075E-2</v>
      </c>
      <c r="Q68" s="313">
        <v>204</v>
      </c>
      <c r="R68" s="301">
        <v>7.9365079365079305E-2</v>
      </c>
      <c r="S68" s="313">
        <v>417</v>
      </c>
      <c r="T68" s="391">
        <v>0.2052023121387283</v>
      </c>
      <c r="U68" s="313">
        <v>27</v>
      </c>
      <c r="V68" s="301">
        <v>-0.30769230769230771</v>
      </c>
      <c r="W68" s="313">
        <v>201</v>
      </c>
      <c r="X68" s="391">
        <v>-2.8985507246376829E-2</v>
      </c>
    </row>
    <row r="69" spans="1:24" ht="14.1" customHeight="1" x14ac:dyDescent="0.25">
      <c r="A69" s="36" t="s">
        <v>42</v>
      </c>
      <c r="B69" s="41" t="s">
        <v>94</v>
      </c>
      <c r="C69" s="40" t="s">
        <v>13</v>
      </c>
      <c r="D69" s="102">
        <v>1919</v>
      </c>
      <c r="E69" s="109" t="e">
        <v>#REF!</v>
      </c>
      <c r="F69" s="109" t="e">
        <v>#REF!</v>
      </c>
      <c r="G69" s="109">
        <v>0.16028938906752413</v>
      </c>
      <c r="H69" s="109">
        <v>0.15179781136008338</v>
      </c>
      <c r="I69" s="493">
        <v>0.16897767332549943</v>
      </c>
      <c r="J69" s="493">
        <v>0.15414333706606945</v>
      </c>
      <c r="K69" s="493">
        <v>0.16134531928084311</v>
      </c>
      <c r="L69" s="476">
        <v>0.18523316062176165</v>
      </c>
      <c r="M69" s="537">
        <v>196</v>
      </c>
      <c r="N69" s="301">
        <v>0.22500000000000009</v>
      </c>
      <c r="O69" s="313">
        <v>148</v>
      </c>
      <c r="P69" s="301">
        <v>-0.17318435754189943</v>
      </c>
      <c r="Q69" s="313">
        <v>73</v>
      </c>
      <c r="R69" s="301">
        <v>-0.18888888888888888</v>
      </c>
      <c r="S69" s="313">
        <v>142</v>
      </c>
      <c r="T69" s="391">
        <v>3.649635036496357E-2</v>
      </c>
      <c r="U69" s="313">
        <v>8</v>
      </c>
      <c r="V69" s="301">
        <v>0.33333333333333326</v>
      </c>
      <c r="W69" s="313">
        <v>26</v>
      </c>
      <c r="X69" s="391">
        <v>-0.35</v>
      </c>
    </row>
    <row r="70" spans="1:24" ht="14.1" customHeight="1" x14ac:dyDescent="0.25">
      <c r="A70" s="36" t="s">
        <v>43</v>
      </c>
      <c r="B70" s="37" t="s">
        <v>95</v>
      </c>
      <c r="C70" s="38" t="s">
        <v>14</v>
      </c>
      <c r="D70" s="102">
        <v>15153</v>
      </c>
      <c r="E70" s="109" t="e">
        <v>#REF!</v>
      </c>
      <c r="F70" s="109" t="e">
        <v>#REF!</v>
      </c>
      <c r="G70" s="109">
        <v>0.14643370463528568</v>
      </c>
      <c r="H70" s="109">
        <v>0.15269583580809079</v>
      </c>
      <c r="I70" s="493">
        <v>0.15256784260515607</v>
      </c>
      <c r="J70" s="493">
        <v>0.15810454422504733</v>
      </c>
      <c r="K70" s="493">
        <v>0.1685854816824966</v>
      </c>
      <c r="L70" s="476">
        <v>0.18203637347035356</v>
      </c>
      <c r="M70" s="537">
        <v>1785</v>
      </c>
      <c r="N70" s="301">
        <v>0.22427983539094654</v>
      </c>
      <c r="O70" s="313">
        <v>927</v>
      </c>
      <c r="P70" s="301">
        <v>-0.22166246851385385</v>
      </c>
      <c r="Q70" s="313">
        <v>476</v>
      </c>
      <c r="R70" s="301">
        <v>1.4925373134328401E-2</v>
      </c>
      <c r="S70" s="313">
        <v>1092</v>
      </c>
      <c r="T70" s="391">
        <v>-0.10784313725490191</v>
      </c>
      <c r="U70" s="313">
        <v>69</v>
      </c>
      <c r="V70" s="301">
        <v>-0.18823529411764706</v>
      </c>
      <c r="W70" s="313">
        <v>512</v>
      </c>
      <c r="X70" s="391">
        <v>6.4449064449064508E-2</v>
      </c>
    </row>
    <row r="71" spans="1:24" ht="14.1" customHeight="1" x14ac:dyDescent="0.25">
      <c r="A71" s="36" t="s">
        <v>44</v>
      </c>
      <c r="B71" s="37" t="s">
        <v>96</v>
      </c>
      <c r="C71" s="38" t="s">
        <v>65</v>
      </c>
      <c r="D71" s="102">
        <v>24869</v>
      </c>
      <c r="E71" s="109" t="e">
        <v>#REF!</v>
      </c>
      <c r="F71" s="109" t="e">
        <v>#REF!</v>
      </c>
      <c r="G71" s="109">
        <v>0.14458968772694264</v>
      </c>
      <c r="H71" s="109">
        <v>0.14742249386786763</v>
      </c>
      <c r="I71" s="493">
        <v>0.14775463248284645</v>
      </c>
      <c r="J71" s="493">
        <v>0.14614792948611344</v>
      </c>
      <c r="K71" s="493">
        <v>0.1463158115710807</v>
      </c>
      <c r="L71" s="476">
        <v>0.1513566739606127</v>
      </c>
      <c r="M71" s="537">
        <v>2075</v>
      </c>
      <c r="N71" s="301">
        <v>6.4102564102564097E-2</v>
      </c>
      <c r="O71" s="313">
        <v>1877</v>
      </c>
      <c r="P71" s="301">
        <v>-1.5957446808511078E-3</v>
      </c>
      <c r="Q71" s="313">
        <v>1092</v>
      </c>
      <c r="R71" s="301">
        <v>4.5998160073597028E-3</v>
      </c>
      <c r="S71" s="313">
        <v>2448</v>
      </c>
      <c r="T71" s="391">
        <v>-0.17436762225969649</v>
      </c>
      <c r="U71" s="313">
        <v>435</v>
      </c>
      <c r="V71" s="301">
        <v>0.1417322834645669</v>
      </c>
      <c r="W71" s="313">
        <v>3713</v>
      </c>
      <c r="X71" s="391">
        <v>0.10374554102259226</v>
      </c>
    </row>
    <row r="72" spans="1:24" ht="14.1" customHeight="1" x14ac:dyDescent="0.25">
      <c r="A72" s="584" t="s">
        <v>97</v>
      </c>
      <c r="B72" s="585"/>
      <c r="C72" s="585"/>
      <c r="D72" s="89">
        <v>91555</v>
      </c>
      <c r="E72" s="110" t="e">
        <v>#REF!</v>
      </c>
      <c r="F72" s="110" t="e">
        <v>#REF!</v>
      </c>
      <c r="G72" s="110">
        <v>0.15289467169998142</v>
      </c>
      <c r="H72" s="110">
        <v>0.15997815520725248</v>
      </c>
      <c r="I72" s="508">
        <v>0.16687457201552156</v>
      </c>
      <c r="J72" s="508">
        <v>0.17340137092420008</v>
      </c>
      <c r="K72" s="508">
        <v>0.18220758611638088</v>
      </c>
      <c r="L72" s="478">
        <v>0.18928983448091616</v>
      </c>
      <c r="M72" s="539">
        <v>9994</v>
      </c>
      <c r="N72" s="307">
        <v>6.8762699176558639E-2</v>
      </c>
      <c r="O72" s="314">
        <v>6600</v>
      </c>
      <c r="P72" s="307">
        <v>-8.5112281674521784E-2</v>
      </c>
      <c r="Q72" s="314">
        <v>4045</v>
      </c>
      <c r="R72" s="307">
        <v>9.987515605493158E-3</v>
      </c>
      <c r="S72" s="314">
        <v>7446</v>
      </c>
      <c r="T72" s="392">
        <v>-0.11787702878805828</v>
      </c>
      <c r="U72" s="314">
        <v>1203</v>
      </c>
      <c r="V72" s="307">
        <v>0.18289085545722705</v>
      </c>
      <c r="W72" s="314">
        <v>7154</v>
      </c>
      <c r="X72" s="392">
        <v>3.9372366700566541E-2</v>
      </c>
    </row>
    <row r="73" spans="1:24" ht="14.1" customHeight="1" x14ac:dyDescent="0.25">
      <c r="A73" s="36" t="s">
        <v>45</v>
      </c>
      <c r="B73" s="37" t="s">
        <v>98</v>
      </c>
      <c r="C73" s="38" t="s">
        <v>65</v>
      </c>
      <c r="D73" s="102">
        <v>420</v>
      </c>
      <c r="E73" s="109" t="e">
        <v>#REF!</v>
      </c>
      <c r="F73" s="109" t="e">
        <v>#REF!</v>
      </c>
      <c r="G73" s="109">
        <v>0.17375886524822698</v>
      </c>
      <c r="H73" s="109">
        <v>0.1501190476190476</v>
      </c>
      <c r="I73" s="493">
        <v>0.1003584229390681</v>
      </c>
      <c r="J73" s="493">
        <v>0.10582922824302135</v>
      </c>
      <c r="K73" s="493">
        <v>9.7093023255813954E-2</v>
      </c>
      <c r="L73" s="476">
        <v>9.8630136986301339E-2</v>
      </c>
      <c r="M73" s="537">
        <v>43</v>
      </c>
      <c r="N73" s="301">
        <v>0.13157894736842102</v>
      </c>
      <c r="O73" s="313">
        <v>29</v>
      </c>
      <c r="P73" s="301">
        <v>0.70588235294117641</v>
      </c>
      <c r="Q73" s="313">
        <v>22</v>
      </c>
      <c r="R73" s="301">
        <v>-0.18518518518518523</v>
      </c>
      <c r="S73" s="313">
        <v>28</v>
      </c>
      <c r="T73" s="391">
        <v>-0.51724137931034475</v>
      </c>
      <c r="U73" s="313">
        <v>4</v>
      </c>
      <c r="V73" s="301">
        <v>0</v>
      </c>
      <c r="W73" s="313">
        <v>15</v>
      </c>
      <c r="X73" s="391">
        <v>-0.64285714285714279</v>
      </c>
    </row>
    <row r="74" spans="1:24" ht="14.1" customHeight="1" x14ac:dyDescent="0.25">
      <c r="A74" s="36" t="s">
        <v>46</v>
      </c>
      <c r="B74" s="37" t="s">
        <v>99</v>
      </c>
      <c r="C74" s="38" t="s">
        <v>14</v>
      </c>
      <c r="D74" s="102">
        <v>6346</v>
      </c>
      <c r="E74" s="109" t="e">
        <v>#REF!</v>
      </c>
      <c r="F74" s="109" t="e">
        <v>#REF!</v>
      </c>
      <c r="G74" s="109">
        <v>0.14590389016018307</v>
      </c>
      <c r="H74" s="109">
        <v>0.17124960605105577</v>
      </c>
      <c r="I74" s="493">
        <v>0.19460466623460793</v>
      </c>
      <c r="J74" s="493">
        <v>0.21168224299065425</v>
      </c>
      <c r="K74" s="493">
        <v>0.21294564582115724</v>
      </c>
      <c r="L74" s="476">
        <v>0.21686910545870247</v>
      </c>
      <c r="M74" s="537">
        <v>955</v>
      </c>
      <c r="N74" s="301">
        <v>-0.15710503089143868</v>
      </c>
      <c r="O74" s="313">
        <v>361</v>
      </c>
      <c r="P74" s="301">
        <v>9.3939393939393989E-2</v>
      </c>
      <c r="Q74" s="313">
        <v>127</v>
      </c>
      <c r="R74" s="301">
        <v>0.39560439560439553</v>
      </c>
      <c r="S74" s="313">
        <v>157</v>
      </c>
      <c r="T74" s="391">
        <v>0.31932773109243695</v>
      </c>
      <c r="U74" s="313">
        <v>131</v>
      </c>
      <c r="V74" s="301">
        <v>-2.9629629629629672E-2</v>
      </c>
      <c r="W74" s="313">
        <v>317</v>
      </c>
      <c r="X74" s="391">
        <v>-0.21144278606965172</v>
      </c>
    </row>
    <row r="75" spans="1:24" ht="14.1" customHeight="1" x14ac:dyDescent="0.25">
      <c r="A75" s="36" t="s">
        <v>47</v>
      </c>
      <c r="B75" s="37" t="s">
        <v>100</v>
      </c>
      <c r="C75" s="38" t="s">
        <v>65</v>
      </c>
      <c r="D75" s="102">
        <v>4692</v>
      </c>
      <c r="E75" s="109" t="e">
        <v>#REF!</v>
      </c>
      <c r="F75" s="109" t="e">
        <v>#REF!</v>
      </c>
      <c r="G75" s="109">
        <v>0.16758136566687939</v>
      </c>
      <c r="H75" s="109">
        <v>0.17160059676044331</v>
      </c>
      <c r="I75" s="493">
        <v>0.16641327623126337</v>
      </c>
      <c r="J75" s="493">
        <v>0.16532135901320061</v>
      </c>
      <c r="K75" s="493">
        <v>0.16941513761467888</v>
      </c>
      <c r="L75" s="476">
        <v>0.17314771668219944</v>
      </c>
      <c r="M75" s="537">
        <v>537</v>
      </c>
      <c r="N75" s="301">
        <v>7.1856287425149601E-2</v>
      </c>
      <c r="O75" s="313">
        <v>361</v>
      </c>
      <c r="P75" s="301">
        <v>-2.1680216802168029E-2</v>
      </c>
      <c r="Q75" s="313">
        <v>274</v>
      </c>
      <c r="R75" s="301">
        <v>0.29245283018867929</v>
      </c>
      <c r="S75" s="313">
        <v>309</v>
      </c>
      <c r="T75" s="391">
        <v>-0.26252983293556087</v>
      </c>
      <c r="U75" s="313">
        <v>122</v>
      </c>
      <c r="V75" s="301">
        <v>0.25773195876288657</v>
      </c>
      <c r="W75" s="313">
        <v>499</v>
      </c>
      <c r="X75" s="391">
        <v>3.7422037422037313E-2</v>
      </c>
    </row>
    <row r="76" spans="1:24" ht="14.1" customHeight="1" x14ac:dyDescent="0.25">
      <c r="A76" s="36" t="s">
        <v>48</v>
      </c>
      <c r="B76" s="37" t="s">
        <v>101</v>
      </c>
      <c r="C76" s="38" t="s">
        <v>14</v>
      </c>
      <c r="D76" s="102">
        <v>6759</v>
      </c>
      <c r="E76" s="109" t="e">
        <v>#REF!</v>
      </c>
      <c r="F76" s="109" t="e">
        <v>#REF!</v>
      </c>
      <c r="G76" s="109">
        <v>0.15956421133821827</v>
      </c>
      <c r="H76" s="109">
        <v>0.15881787246634119</v>
      </c>
      <c r="I76" s="493">
        <v>0.15812089757288966</v>
      </c>
      <c r="J76" s="493">
        <v>0.18301369863013697</v>
      </c>
      <c r="K76" s="493">
        <v>0.21332675222112535</v>
      </c>
      <c r="L76" s="476">
        <v>0.2109359844810863</v>
      </c>
      <c r="M76" s="537">
        <v>911</v>
      </c>
      <c r="N76" s="301">
        <v>2.5900900900900803E-2</v>
      </c>
      <c r="O76" s="313">
        <v>344</v>
      </c>
      <c r="P76" s="301">
        <v>2.3809523809523725E-2</v>
      </c>
      <c r="Q76" s="313">
        <v>179</v>
      </c>
      <c r="R76" s="301">
        <v>0.45528455284552849</v>
      </c>
      <c r="S76" s="313">
        <v>335</v>
      </c>
      <c r="T76" s="391">
        <v>0.20503597122302164</v>
      </c>
      <c r="U76" s="313">
        <v>105</v>
      </c>
      <c r="V76" s="301">
        <v>-9.4339622641509413E-3</v>
      </c>
      <c r="W76" s="313">
        <v>481</v>
      </c>
      <c r="X76" s="391">
        <v>-0.11743119266055047</v>
      </c>
    </row>
    <row r="77" spans="1:24" ht="14.1" customHeight="1" x14ac:dyDescent="0.25">
      <c r="A77" s="584" t="s">
        <v>102</v>
      </c>
      <c r="B77" s="585"/>
      <c r="C77" s="585"/>
      <c r="D77" s="89">
        <v>18217</v>
      </c>
      <c r="E77" s="110" t="e">
        <v>#REF!</v>
      </c>
      <c r="F77" s="110" t="e">
        <v>#REF!</v>
      </c>
      <c r="G77" s="110">
        <v>0.15720783225408572</v>
      </c>
      <c r="H77" s="110">
        <v>0.16624032497118077</v>
      </c>
      <c r="I77" s="508">
        <v>0.17102668375020891</v>
      </c>
      <c r="J77" s="508">
        <v>0.18641319386795061</v>
      </c>
      <c r="K77" s="508">
        <v>0.19855745037741124</v>
      </c>
      <c r="L77" s="478">
        <v>0.20021232007941323</v>
      </c>
      <c r="M77" s="539">
        <v>2446</v>
      </c>
      <c r="N77" s="307">
        <v>-4.4531250000000022E-2</v>
      </c>
      <c r="O77" s="314">
        <v>1095</v>
      </c>
      <c r="P77" s="307">
        <v>4.0874524714828997E-2</v>
      </c>
      <c r="Q77" s="314">
        <v>602</v>
      </c>
      <c r="R77" s="307">
        <v>0.32891832229580564</v>
      </c>
      <c r="S77" s="314">
        <v>829</v>
      </c>
      <c r="T77" s="392">
        <v>-5.1487414187643021E-2</v>
      </c>
      <c r="U77" s="314">
        <v>362</v>
      </c>
      <c r="V77" s="307">
        <v>5.8479532163742798E-2</v>
      </c>
      <c r="W77" s="314">
        <v>1312</v>
      </c>
      <c r="X77" s="392">
        <v>-0.10748299319727894</v>
      </c>
    </row>
    <row r="78" spans="1:24" ht="14.1" customHeight="1" x14ac:dyDescent="0.25">
      <c r="A78" s="36" t="s">
        <v>49</v>
      </c>
      <c r="B78" s="37" t="s">
        <v>103</v>
      </c>
      <c r="C78" s="38" t="s">
        <v>65</v>
      </c>
      <c r="D78" s="102">
        <v>9618</v>
      </c>
      <c r="E78" s="109" t="e">
        <v>#REF!</v>
      </c>
      <c r="F78" s="109" t="e">
        <v>#REF!</v>
      </c>
      <c r="G78" s="109">
        <v>0.18619854721549636</v>
      </c>
      <c r="H78" s="109">
        <v>0.19343418590143482</v>
      </c>
      <c r="I78" s="493">
        <v>0.20246599579785474</v>
      </c>
      <c r="J78" s="493">
        <v>0.1875393789378938</v>
      </c>
      <c r="K78" s="493">
        <v>0.19785412757973733</v>
      </c>
      <c r="L78" s="476">
        <v>0.19229366719338764</v>
      </c>
      <c r="M78" s="537">
        <v>1276</v>
      </c>
      <c r="N78" s="301">
        <v>0.10189982728842839</v>
      </c>
      <c r="O78" s="313">
        <v>861</v>
      </c>
      <c r="P78" s="301">
        <v>-7.8158458244111384E-2</v>
      </c>
      <c r="Q78" s="313">
        <v>440</v>
      </c>
      <c r="R78" s="301">
        <v>4.7619047619047672E-2</v>
      </c>
      <c r="S78" s="313">
        <v>932</v>
      </c>
      <c r="T78" s="391">
        <v>-0.19585849870578087</v>
      </c>
      <c r="U78" s="313">
        <v>152</v>
      </c>
      <c r="V78" s="301">
        <v>0.22580645161290325</v>
      </c>
      <c r="W78" s="313">
        <v>811</v>
      </c>
      <c r="X78" s="391">
        <v>5.5989583333333259E-2</v>
      </c>
    </row>
    <row r="79" spans="1:24" ht="14.1" customHeight="1" x14ac:dyDescent="0.25">
      <c r="A79" s="36" t="s">
        <v>50</v>
      </c>
      <c r="B79" s="37" t="s">
        <v>104</v>
      </c>
      <c r="C79" s="38" t="s">
        <v>65</v>
      </c>
      <c r="D79" s="102">
        <v>2148</v>
      </c>
      <c r="E79" s="109" t="e">
        <v>#REF!</v>
      </c>
      <c r="F79" s="109" t="e">
        <v>#REF!</v>
      </c>
      <c r="G79" s="109">
        <v>0.12368055555555553</v>
      </c>
      <c r="H79" s="109">
        <v>0.14878957169459964</v>
      </c>
      <c r="I79" s="493">
        <v>0.15178903345724903</v>
      </c>
      <c r="J79" s="493">
        <v>0.15816279069767444</v>
      </c>
      <c r="K79" s="493">
        <v>0.17543710021321962</v>
      </c>
      <c r="L79" s="476">
        <v>0.19098580744150365</v>
      </c>
      <c r="M79" s="537">
        <v>171</v>
      </c>
      <c r="N79" s="301">
        <v>-0.12755102040816324</v>
      </c>
      <c r="O79" s="313">
        <v>179</v>
      </c>
      <c r="P79" s="301">
        <v>0.25174825174825166</v>
      </c>
      <c r="Q79" s="313">
        <v>92</v>
      </c>
      <c r="R79" s="301">
        <v>-0.30303030303030298</v>
      </c>
      <c r="S79" s="313">
        <v>248</v>
      </c>
      <c r="T79" s="391">
        <v>-0.20512820512820518</v>
      </c>
      <c r="U79" s="313">
        <v>41</v>
      </c>
      <c r="V79" s="301">
        <v>0.20588235294117641</v>
      </c>
      <c r="W79" s="313">
        <v>204</v>
      </c>
      <c r="X79" s="391">
        <v>0.1657142857142857</v>
      </c>
    </row>
    <row r="80" spans="1:24" ht="14.1" customHeight="1" x14ac:dyDescent="0.25">
      <c r="A80" s="36" t="s">
        <v>51</v>
      </c>
      <c r="B80" s="37" t="s">
        <v>105</v>
      </c>
      <c r="C80" s="38" t="s">
        <v>14</v>
      </c>
      <c r="D80" s="102">
        <v>3891</v>
      </c>
      <c r="E80" s="109" t="e">
        <v>#REF!</v>
      </c>
      <c r="F80" s="109" t="e">
        <v>#REF!</v>
      </c>
      <c r="G80" s="109">
        <v>0.11551503518873961</v>
      </c>
      <c r="H80" s="109">
        <v>0.12851452068876895</v>
      </c>
      <c r="I80" s="493">
        <v>0.13191022200536714</v>
      </c>
      <c r="J80" s="493">
        <v>0.13916196615632556</v>
      </c>
      <c r="K80" s="493">
        <v>0.12419082125603864</v>
      </c>
      <c r="L80" s="476">
        <v>0.14660172680982952</v>
      </c>
      <c r="M80" s="537">
        <v>362</v>
      </c>
      <c r="N80" s="301">
        <v>4.022988505747116E-2</v>
      </c>
      <c r="O80" s="313">
        <v>181</v>
      </c>
      <c r="P80" s="301">
        <v>-0.22317596566523601</v>
      </c>
      <c r="Q80" s="313">
        <v>94</v>
      </c>
      <c r="R80" s="301">
        <v>-0.39743589743589747</v>
      </c>
      <c r="S80" s="313">
        <v>452</v>
      </c>
      <c r="T80" s="391">
        <v>-8.8709677419354871E-2</v>
      </c>
      <c r="U80" s="313">
        <v>35</v>
      </c>
      <c r="V80" s="301">
        <v>-0.10256410256410253</v>
      </c>
      <c r="W80" s="313">
        <v>325</v>
      </c>
      <c r="X80" s="391">
        <v>0.1206896551724137</v>
      </c>
    </row>
    <row r="81" spans="1:24" ht="14.1" customHeight="1" x14ac:dyDescent="0.25">
      <c r="A81" s="36" t="s">
        <v>52</v>
      </c>
      <c r="B81" s="37" t="s">
        <v>106</v>
      </c>
      <c r="C81" s="38" t="s">
        <v>65</v>
      </c>
      <c r="D81" s="102">
        <v>68</v>
      </c>
      <c r="E81" s="109" t="e">
        <v>#REF!</v>
      </c>
      <c r="F81" s="109" t="e">
        <v>#REF!</v>
      </c>
      <c r="G81" s="109">
        <v>7.8125E-3</v>
      </c>
      <c r="H81" s="109">
        <v>1.1764705882352941E-2</v>
      </c>
      <c r="I81" s="493">
        <v>7.2222222222222229E-2</v>
      </c>
      <c r="J81" s="493">
        <v>5.5681818181818186E-2</v>
      </c>
      <c r="K81" s="493">
        <v>7.5675675675675694E-2</v>
      </c>
      <c r="L81" s="476">
        <v>0.20188679245283017</v>
      </c>
      <c r="M81" s="537">
        <v>0</v>
      </c>
      <c r="N81" s="301">
        <v>-1</v>
      </c>
      <c r="O81" s="313">
        <v>0</v>
      </c>
      <c r="P81" s="301" t="s">
        <v>121</v>
      </c>
      <c r="Q81" s="313">
        <v>0</v>
      </c>
      <c r="R81" s="301" t="s">
        <v>121</v>
      </c>
      <c r="S81" s="313">
        <v>4</v>
      </c>
      <c r="T81" s="301">
        <v>0.33333333333333326</v>
      </c>
      <c r="U81" s="313">
        <v>1</v>
      </c>
      <c r="V81" s="301" t="e">
        <v>#DIV/0!</v>
      </c>
      <c r="W81" s="313">
        <v>6</v>
      </c>
      <c r="X81" s="301">
        <v>5</v>
      </c>
    </row>
    <row r="82" spans="1:24" ht="14.1" customHeight="1" x14ac:dyDescent="0.25">
      <c r="A82" s="36" t="s">
        <v>53</v>
      </c>
      <c r="B82" s="37" t="s">
        <v>107</v>
      </c>
      <c r="C82" s="38" t="s">
        <v>65</v>
      </c>
      <c r="D82" s="102">
        <v>4346</v>
      </c>
      <c r="E82" s="109" t="e">
        <v>#REF!</v>
      </c>
      <c r="F82" s="109" t="e">
        <v>#REF!</v>
      </c>
      <c r="G82" s="109">
        <v>0.12131578947368421</v>
      </c>
      <c r="H82" s="109">
        <v>0.11998389323515878</v>
      </c>
      <c r="I82" s="493">
        <v>0.14249884419787334</v>
      </c>
      <c r="J82" s="493">
        <v>0.18714107365792762</v>
      </c>
      <c r="K82" s="493">
        <v>0.18862620559868268</v>
      </c>
      <c r="L82" s="476">
        <v>0.2035077696526508</v>
      </c>
      <c r="M82" s="537">
        <v>374</v>
      </c>
      <c r="N82" s="301">
        <v>-0.13625866050808311</v>
      </c>
      <c r="O82" s="313">
        <v>239</v>
      </c>
      <c r="P82" s="301">
        <v>-0.16724738675958184</v>
      </c>
      <c r="Q82" s="313">
        <v>83</v>
      </c>
      <c r="R82" s="301">
        <v>-0.25225225225225223</v>
      </c>
      <c r="S82" s="313">
        <v>210</v>
      </c>
      <c r="T82" s="391">
        <v>-0.27835051546391754</v>
      </c>
      <c r="U82" s="313">
        <v>35</v>
      </c>
      <c r="V82" s="301">
        <v>-0.125</v>
      </c>
      <c r="W82" s="313">
        <v>277</v>
      </c>
      <c r="X82" s="391">
        <v>0</v>
      </c>
    </row>
    <row r="83" spans="1:24" ht="14.1" customHeight="1" x14ac:dyDescent="0.25">
      <c r="A83" s="36" t="s">
        <v>124</v>
      </c>
      <c r="B83" s="37" t="s">
        <v>166</v>
      </c>
      <c r="C83" s="38" t="s">
        <v>14</v>
      </c>
      <c r="D83" s="102">
        <v>15938</v>
      </c>
      <c r="E83" s="109" t="e">
        <v>#REF!</v>
      </c>
      <c r="F83" s="109" t="e">
        <v>#REF!</v>
      </c>
      <c r="G83" s="109">
        <v>0.14077858023604015</v>
      </c>
      <c r="H83" s="109">
        <v>0.15394026854059481</v>
      </c>
      <c r="I83" s="493">
        <v>0.17024565454428839</v>
      </c>
      <c r="J83" s="493">
        <v>0.19253419096983701</v>
      </c>
      <c r="K83" s="493">
        <v>0.19490130541716594</v>
      </c>
      <c r="L83" s="476">
        <v>0.20446953584386338</v>
      </c>
      <c r="M83" s="537">
        <v>1798</v>
      </c>
      <c r="N83" s="301">
        <v>-0.13474494706448503</v>
      </c>
      <c r="O83" s="313">
        <v>1041</v>
      </c>
      <c r="P83" s="301">
        <v>3.9960039960039939E-2</v>
      </c>
      <c r="Q83" s="313">
        <v>542</v>
      </c>
      <c r="R83" s="301">
        <v>5.859375E-2</v>
      </c>
      <c r="S83" s="313">
        <v>1272</v>
      </c>
      <c r="T83" s="391">
        <v>-7.2210065645514243E-2</v>
      </c>
      <c r="U83" s="313">
        <v>154</v>
      </c>
      <c r="V83" s="301">
        <v>-0.18518518518518523</v>
      </c>
      <c r="W83" s="313">
        <v>708</v>
      </c>
      <c r="X83" s="391">
        <v>7.92682926829269E-2</v>
      </c>
    </row>
    <row r="84" spans="1:24" ht="14.1" customHeight="1" x14ac:dyDescent="0.25">
      <c r="A84" s="584" t="s">
        <v>108</v>
      </c>
      <c r="B84" s="585"/>
      <c r="C84" s="585"/>
      <c r="D84" s="89">
        <v>36009</v>
      </c>
      <c r="E84" s="110" t="e">
        <v>#REF!</v>
      </c>
      <c r="F84" s="110" t="e">
        <v>#REF!</v>
      </c>
      <c r="G84" s="110">
        <v>0.14446101749576715</v>
      </c>
      <c r="H84" s="110">
        <v>0.15706767752506318</v>
      </c>
      <c r="I84" s="508">
        <v>0.16944633634144959</v>
      </c>
      <c r="J84" s="508">
        <v>0.18263791172500934</v>
      </c>
      <c r="K84" s="508">
        <v>0.18509954493742892</v>
      </c>
      <c r="L84" s="478">
        <v>0.1932507618754718</v>
      </c>
      <c r="M84" s="539">
        <v>3981</v>
      </c>
      <c r="N84" s="307">
        <v>-5.5516014234875399E-2</v>
      </c>
      <c r="O84" s="314">
        <v>2501</v>
      </c>
      <c r="P84" s="307">
        <v>-3.7336412625096238E-2</v>
      </c>
      <c r="Q84" s="314">
        <v>1251</v>
      </c>
      <c r="R84" s="307">
        <v>-6.0105184072126172E-2</v>
      </c>
      <c r="S84" s="314">
        <v>3118</v>
      </c>
      <c r="T84" s="392">
        <v>-0.14151982378854622</v>
      </c>
      <c r="U84" s="314">
        <v>418</v>
      </c>
      <c r="V84" s="307">
        <v>-1.8779342723004744E-2</v>
      </c>
      <c r="W84" s="314">
        <v>2331</v>
      </c>
      <c r="X84" s="392">
        <v>7.5680664513151807E-2</v>
      </c>
    </row>
    <row r="85" spans="1:24" ht="14.1" customHeight="1" x14ac:dyDescent="0.25">
      <c r="A85" s="36" t="s">
        <v>54</v>
      </c>
      <c r="B85" s="37" t="s">
        <v>109</v>
      </c>
      <c r="C85" s="38" t="s">
        <v>14</v>
      </c>
      <c r="D85" s="102">
        <v>4901</v>
      </c>
      <c r="E85" s="109" t="e">
        <v>#REF!</v>
      </c>
      <c r="F85" s="109" t="e">
        <v>#REF!</v>
      </c>
      <c r="G85" s="109">
        <v>0.14809075816270059</v>
      </c>
      <c r="H85" s="109">
        <v>0.1565292797388288</v>
      </c>
      <c r="I85" s="493">
        <v>0.1629109786579504</v>
      </c>
      <c r="J85" s="493">
        <v>0.15805126198395616</v>
      </c>
      <c r="K85" s="493">
        <v>0.16038314176245211</v>
      </c>
      <c r="L85" s="476">
        <v>0.16681909639656117</v>
      </c>
      <c r="M85" s="537">
        <v>633</v>
      </c>
      <c r="N85" s="301">
        <v>-7.3206442166910635E-2</v>
      </c>
      <c r="O85" s="313">
        <v>267</v>
      </c>
      <c r="P85" s="301">
        <v>-0.14423076923076927</v>
      </c>
      <c r="Q85" s="313">
        <v>92</v>
      </c>
      <c r="R85" s="301">
        <v>-8.9108910891089077E-2</v>
      </c>
      <c r="S85" s="313">
        <v>381</v>
      </c>
      <c r="T85" s="391">
        <v>-0.18936170212765957</v>
      </c>
      <c r="U85" s="313">
        <v>37</v>
      </c>
      <c r="V85" s="301">
        <v>0.42307692307692313</v>
      </c>
      <c r="W85" s="313">
        <v>273</v>
      </c>
      <c r="X85" s="391">
        <v>7.4803149606299302E-2</v>
      </c>
    </row>
    <row r="86" spans="1:24" ht="14.1" customHeight="1" thickBot="1" x14ac:dyDescent="0.3">
      <c r="A86" s="354" t="s">
        <v>55</v>
      </c>
      <c r="B86" s="355" t="s">
        <v>110</v>
      </c>
      <c r="C86" s="356" t="s">
        <v>65</v>
      </c>
      <c r="D86" s="357">
        <v>3668</v>
      </c>
      <c r="E86" s="358" t="e">
        <v>#REF!</v>
      </c>
      <c r="F86" s="358" t="e">
        <v>#REF!</v>
      </c>
      <c r="G86" s="358">
        <v>0.18274169184290032</v>
      </c>
      <c r="H86" s="358">
        <v>0.16708015267175574</v>
      </c>
      <c r="I86" s="496">
        <v>0.18542253521126761</v>
      </c>
      <c r="J86" s="496">
        <v>0.2007357102433503</v>
      </c>
      <c r="K86" s="496">
        <v>0.22168657960544594</v>
      </c>
      <c r="L86" s="474">
        <v>0.22183382629739176</v>
      </c>
      <c r="M86" s="540">
        <v>433</v>
      </c>
      <c r="N86" s="301">
        <v>-0.10537190082644632</v>
      </c>
      <c r="O86" s="359">
        <v>262</v>
      </c>
      <c r="P86" s="301">
        <v>-4.0293040293040261E-2</v>
      </c>
      <c r="Q86" s="359">
        <v>161</v>
      </c>
      <c r="R86" s="301">
        <v>7.333333333333325E-2</v>
      </c>
      <c r="S86" s="359">
        <v>197</v>
      </c>
      <c r="T86" s="391">
        <v>-0.27037037037037037</v>
      </c>
      <c r="U86" s="359">
        <v>58</v>
      </c>
      <c r="V86" s="301">
        <v>1.0714285714285716</v>
      </c>
      <c r="W86" s="359">
        <v>507</v>
      </c>
      <c r="X86" s="391">
        <v>0.25806451612903225</v>
      </c>
    </row>
    <row r="87" spans="1:24" ht="14.1" customHeight="1" thickBot="1" x14ac:dyDescent="0.3">
      <c r="A87" s="661" t="s">
        <v>111</v>
      </c>
      <c r="B87" s="662"/>
      <c r="C87" s="662"/>
      <c r="D87" s="360">
        <v>8569</v>
      </c>
      <c r="E87" s="361" t="e">
        <v>#REF!</v>
      </c>
      <c r="F87" s="361" t="e">
        <v>#REF!</v>
      </c>
      <c r="G87" s="361">
        <v>0.16274353241775788</v>
      </c>
      <c r="H87" s="361">
        <v>0.16104562959505189</v>
      </c>
      <c r="I87" s="520">
        <v>0.17204319506342131</v>
      </c>
      <c r="J87" s="520">
        <v>0.17550028918449972</v>
      </c>
      <c r="K87" s="520">
        <v>0.18540083909740335</v>
      </c>
      <c r="L87" s="538">
        <v>0.18909209666884386</v>
      </c>
      <c r="M87" s="541">
        <v>1066</v>
      </c>
      <c r="N87" s="308">
        <v>-8.6546700942587873E-2</v>
      </c>
      <c r="O87" s="362">
        <v>529</v>
      </c>
      <c r="P87" s="308">
        <v>-9.5726495726495719E-2</v>
      </c>
      <c r="Q87" s="362">
        <v>253</v>
      </c>
      <c r="R87" s="308">
        <v>7.9681274900398336E-3</v>
      </c>
      <c r="S87" s="362">
        <v>578</v>
      </c>
      <c r="T87" s="393">
        <v>-0.2189189189189189</v>
      </c>
      <c r="U87" s="362">
        <v>95</v>
      </c>
      <c r="V87" s="308">
        <v>0.7592592592592593</v>
      </c>
      <c r="W87" s="362">
        <v>780</v>
      </c>
      <c r="X87" s="393">
        <v>0.18721461187214605</v>
      </c>
    </row>
    <row r="88" spans="1:24" ht="7.5" customHeight="1" thickBot="1" x14ac:dyDescent="0.3">
      <c r="A88" s="83"/>
      <c r="B88" s="84"/>
      <c r="C88" s="85"/>
      <c r="D88" s="86"/>
      <c r="E88" s="87"/>
      <c r="F88" s="87"/>
      <c r="G88" s="87"/>
      <c r="H88" s="87"/>
      <c r="I88" s="87"/>
      <c r="J88" s="87"/>
      <c r="K88" s="87"/>
      <c r="L88" s="87"/>
      <c r="M88" s="86"/>
      <c r="N88" s="74"/>
      <c r="O88" s="86"/>
      <c r="P88" s="74"/>
      <c r="Q88" s="86"/>
      <c r="R88" s="74"/>
      <c r="S88" s="86"/>
      <c r="T88" s="74"/>
      <c r="U88" s="86"/>
      <c r="V88" s="74"/>
      <c r="W88" s="86"/>
      <c r="X88" s="74"/>
    </row>
    <row r="89" spans="1:24" ht="15.75" thickBot="1" x14ac:dyDescent="0.3">
      <c r="A89" s="42" t="s">
        <v>8</v>
      </c>
      <c r="B89" s="43"/>
      <c r="C89" s="43"/>
      <c r="D89" s="73">
        <v>296971</v>
      </c>
      <c r="E89" s="112" t="e">
        <v>#REF!</v>
      </c>
      <c r="F89" s="112" t="e">
        <v>#REF!</v>
      </c>
      <c r="G89" s="112">
        <v>0.16503785238999893</v>
      </c>
      <c r="H89" s="112">
        <v>0.17034053830171969</v>
      </c>
      <c r="I89" s="515">
        <v>0.17652639711563223</v>
      </c>
      <c r="J89" s="515">
        <v>0.1839672186913163</v>
      </c>
      <c r="K89" s="458">
        <v>0.19244537236695156</v>
      </c>
      <c r="L89" s="125">
        <v>0.20184772756242303</v>
      </c>
      <c r="M89" s="315">
        <v>37514</v>
      </c>
      <c r="N89" s="310">
        <v>1.0206005116466965E-2</v>
      </c>
      <c r="O89" s="315">
        <v>20718</v>
      </c>
      <c r="P89" s="310">
        <v>-5.7244266472515459E-2</v>
      </c>
      <c r="Q89" s="315">
        <v>10976</v>
      </c>
      <c r="R89" s="310">
        <v>-8.4914182475157585E-3</v>
      </c>
      <c r="S89" s="315">
        <v>24300</v>
      </c>
      <c r="T89" s="388">
        <v>-0.10398230088495575</v>
      </c>
      <c r="U89" s="315">
        <v>3952</v>
      </c>
      <c r="V89" s="310">
        <v>8.840539796199387E-2</v>
      </c>
      <c r="W89" s="315">
        <v>21040</v>
      </c>
      <c r="X89" s="388">
        <v>2.2749368073109011E-2</v>
      </c>
    </row>
    <row r="90" spans="1:24" ht="7.5" customHeight="1" x14ac:dyDescent="0.25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</row>
  </sheetData>
  <mergeCells count="31">
    <mergeCell ref="A23:C23"/>
    <mergeCell ref="A25:C25"/>
    <mergeCell ref="A30:C30"/>
    <mergeCell ref="A31:C31"/>
    <mergeCell ref="A22:C22"/>
    <mergeCell ref="A1:X1"/>
    <mergeCell ref="U3:X3"/>
    <mergeCell ref="A20:C20"/>
    <mergeCell ref="A3:C5"/>
    <mergeCell ref="A6:C6"/>
    <mergeCell ref="M3:T3"/>
    <mergeCell ref="D3:D4"/>
    <mergeCell ref="E3:L4"/>
    <mergeCell ref="M4:N4"/>
    <mergeCell ref="W4:X4"/>
    <mergeCell ref="O4:P4"/>
    <mergeCell ref="Q4:R4"/>
    <mergeCell ref="S4:T4"/>
    <mergeCell ref="U4:V4"/>
    <mergeCell ref="A77:C77"/>
    <mergeCell ref="A84:C84"/>
    <mergeCell ref="A87:C87"/>
    <mergeCell ref="A32:C32"/>
    <mergeCell ref="A33:C33"/>
    <mergeCell ref="A35:C35"/>
    <mergeCell ref="A37:C37"/>
    <mergeCell ref="A46:C46"/>
    <mergeCell ref="A52:C52"/>
    <mergeCell ref="A57:C57"/>
    <mergeCell ref="A62:C62"/>
    <mergeCell ref="A72:C72"/>
  </mergeCells>
  <pageMargins left="0.19685039370078741" right="0.19685039370078741" top="0.19" bottom="0.39370078740157483" header="0.31496062992125984" footer="0.15748031496062992"/>
  <pageSetup paperSize="9" scale="67" fitToHeight="0" orientation="landscape" r:id="rId1"/>
  <headerFooter>
    <oddFooter>&amp;CChirurgie Ambulatoire - Bilan PMSI 2016</oddFooter>
  </headerFooter>
  <rowBreaks count="2" manualBreakCount="2">
    <brk id="36" max="23" man="1"/>
    <brk id="89" max="2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zoomScaleNormal="100" workbookViewId="0">
      <selection activeCell="J20" sqref="J20"/>
    </sheetView>
  </sheetViews>
  <sheetFormatPr baseColWidth="10" defaultRowHeight="15" x14ac:dyDescent="0.25"/>
  <cols>
    <col min="1" max="1" width="11.42578125" style="35"/>
    <col min="2" max="2" width="39.140625" style="35" bestFit="1" customWidth="1"/>
    <col min="3" max="16" width="10.42578125" style="35" customWidth="1"/>
    <col min="17" max="17" width="11.42578125" style="35"/>
    <col min="18" max="18" width="11.42578125" style="206"/>
    <col min="19" max="20" width="11.42578125" style="277"/>
    <col min="21" max="21" width="11.42578125" style="35"/>
    <col min="23" max="16384" width="11.42578125" style="35"/>
  </cols>
  <sheetData>
    <row r="1" spans="1:23" ht="23.25" customHeight="1" x14ac:dyDescent="0.2">
      <c r="J1" s="366">
        <v>92</v>
      </c>
      <c r="Q1" s="35">
        <v>51</v>
      </c>
      <c r="R1" s="366">
        <v>81</v>
      </c>
      <c r="S1" s="366">
        <v>82</v>
      </c>
      <c r="T1" s="366">
        <v>88</v>
      </c>
      <c r="U1" s="366">
        <v>89</v>
      </c>
      <c r="V1" s="366">
        <v>90</v>
      </c>
      <c r="W1" s="366">
        <v>91</v>
      </c>
    </row>
    <row r="2" spans="1:23" ht="63.75" x14ac:dyDescent="0.2">
      <c r="A2" s="272" t="s">
        <v>176</v>
      </c>
      <c r="B2" s="272" t="s">
        <v>177</v>
      </c>
      <c r="C2" s="554" t="s">
        <v>248</v>
      </c>
      <c r="D2" s="554" t="s">
        <v>249</v>
      </c>
      <c r="E2" s="554" t="s">
        <v>250</v>
      </c>
      <c r="F2" s="554" t="s">
        <v>251</v>
      </c>
      <c r="G2" s="554" t="s">
        <v>252</v>
      </c>
      <c r="H2" s="554" t="s">
        <v>253</v>
      </c>
      <c r="I2" s="554"/>
      <c r="J2" s="553" t="s">
        <v>247</v>
      </c>
      <c r="K2" s="272"/>
      <c r="L2" s="272"/>
      <c r="M2" s="272"/>
      <c r="N2" s="272"/>
      <c r="O2" s="272"/>
      <c r="P2" s="272"/>
      <c r="Q2" s="527" t="s">
        <v>260</v>
      </c>
      <c r="R2" s="554" t="s">
        <v>254</v>
      </c>
      <c r="S2" s="554" t="s">
        <v>255</v>
      </c>
      <c r="T2" s="554" t="s">
        <v>259</v>
      </c>
      <c r="U2" s="554" t="s">
        <v>256</v>
      </c>
      <c r="V2" s="554" t="s">
        <v>257</v>
      </c>
      <c r="W2" s="554" t="s">
        <v>258</v>
      </c>
    </row>
    <row r="3" spans="1:23" ht="12.75" x14ac:dyDescent="0.2">
      <c r="A3" s="36" t="s">
        <v>17</v>
      </c>
      <c r="B3" s="37" t="s">
        <v>64</v>
      </c>
      <c r="C3" s="557">
        <v>0.11823556161891768</v>
      </c>
      <c r="D3" s="557">
        <v>0.10527512505684403</v>
      </c>
      <c r="E3" s="557">
        <v>0.19730559345156889</v>
      </c>
      <c r="F3" s="557">
        <v>0.14375852660300137</v>
      </c>
      <c r="G3" s="557">
        <v>7.1566621191450658E-2</v>
      </c>
      <c r="H3" s="557">
        <v>3.6380172805820829E-2</v>
      </c>
      <c r="I3" s="557"/>
      <c r="J3" s="279">
        <v>0.68201455206912232</v>
      </c>
      <c r="K3" s="556"/>
      <c r="L3" s="556"/>
      <c r="M3" s="556"/>
      <c r="N3" s="556"/>
      <c r="O3" s="556"/>
      <c r="P3" s="556"/>
      <c r="Q3" s="555">
        <v>17592</v>
      </c>
      <c r="R3" s="555">
        <v>2080</v>
      </c>
      <c r="S3" s="555">
        <v>1852</v>
      </c>
      <c r="T3" s="555">
        <v>7403</v>
      </c>
      <c r="U3" s="555">
        <v>2529</v>
      </c>
      <c r="V3" s="555">
        <v>1259</v>
      </c>
      <c r="W3" s="555">
        <v>640</v>
      </c>
    </row>
    <row r="4" spans="1:23" ht="12.75" x14ac:dyDescent="0.2">
      <c r="A4" s="36" t="s">
        <v>44</v>
      </c>
      <c r="B4" s="37" t="s">
        <v>96</v>
      </c>
      <c r="C4" s="557">
        <v>8.3437210985564364E-2</v>
      </c>
      <c r="D4" s="557">
        <v>7.5475491575857492E-2</v>
      </c>
      <c r="E4" s="557">
        <v>0.14234589247657725</v>
      </c>
      <c r="F4" s="557">
        <v>0.16679400056294985</v>
      </c>
      <c r="G4" s="557">
        <v>0.10133097430536009</v>
      </c>
      <c r="H4" s="557">
        <v>4.6483573927379465E-2</v>
      </c>
      <c r="I4" s="557"/>
      <c r="J4" s="279">
        <v>0.62845309421367967</v>
      </c>
      <c r="K4" s="556"/>
      <c r="L4" s="556"/>
      <c r="M4" s="556"/>
      <c r="N4" s="556"/>
      <c r="O4" s="556"/>
      <c r="P4" s="556"/>
      <c r="Q4" s="555">
        <v>24869</v>
      </c>
      <c r="R4" s="555">
        <v>2075</v>
      </c>
      <c r="S4" s="555">
        <v>1877</v>
      </c>
      <c r="T4" s="555">
        <v>7492</v>
      </c>
      <c r="U4" s="555">
        <v>4148</v>
      </c>
      <c r="V4" s="555">
        <v>2520</v>
      </c>
      <c r="W4" s="555">
        <v>1156</v>
      </c>
    </row>
    <row r="5" spans="1:23" ht="12.75" x14ac:dyDescent="0.2">
      <c r="A5" s="36" t="s">
        <v>35</v>
      </c>
      <c r="B5" s="37" t="s">
        <v>86</v>
      </c>
      <c r="C5" s="557">
        <v>0.13087417887822134</v>
      </c>
      <c r="D5" s="557">
        <v>0.10601313794845882</v>
      </c>
      <c r="E5" s="557">
        <v>0.14997473471450226</v>
      </c>
      <c r="F5" s="557">
        <v>0.11500757958564932</v>
      </c>
      <c r="G5" s="557">
        <v>6.9934310257705912E-2</v>
      </c>
      <c r="H5" s="557">
        <v>2.223345123799899E-2</v>
      </c>
      <c r="I5" s="557"/>
      <c r="J5" s="279">
        <v>0.59939363314805461</v>
      </c>
      <c r="K5" s="556"/>
      <c r="L5" s="556"/>
      <c r="M5" s="556"/>
      <c r="N5" s="556"/>
      <c r="O5" s="556"/>
      <c r="P5" s="556"/>
      <c r="Q5" s="555">
        <v>9895</v>
      </c>
      <c r="R5" s="555">
        <v>1295</v>
      </c>
      <c r="S5" s="555">
        <v>1049</v>
      </c>
      <c r="T5" s="555">
        <v>3828</v>
      </c>
      <c r="U5" s="555">
        <v>1138</v>
      </c>
      <c r="V5" s="555">
        <v>692</v>
      </c>
      <c r="W5" s="555">
        <v>220</v>
      </c>
    </row>
    <row r="6" spans="1:23" ht="12.75" x14ac:dyDescent="0.2">
      <c r="A6" s="36" t="s">
        <v>50</v>
      </c>
      <c r="B6" s="37" t="s">
        <v>104</v>
      </c>
      <c r="C6" s="557">
        <v>7.9608938547486033E-2</v>
      </c>
      <c r="D6" s="557">
        <v>8.3333333333333329E-2</v>
      </c>
      <c r="E6" s="557">
        <v>0.15828677839851024</v>
      </c>
      <c r="F6" s="557">
        <v>0.11405959031657356</v>
      </c>
      <c r="G6" s="557">
        <v>0.13500931098696461</v>
      </c>
      <c r="H6" s="557">
        <v>2.7001862197392923E-2</v>
      </c>
      <c r="I6" s="557"/>
      <c r="J6" s="279">
        <v>0.59916201117318435</v>
      </c>
      <c r="K6" s="556"/>
      <c r="L6" s="556"/>
      <c r="M6" s="556"/>
      <c r="N6" s="556"/>
      <c r="O6" s="556"/>
      <c r="P6" s="556"/>
      <c r="Q6" s="555">
        <v>2148</v>
      </c>
      <c r="R6" s="555">
        <v>171</v>
      </c>
      <c r="S6" s="555">
        <v>179</v>
      </c>
      <c r="T6" s="555">
        <v>690</v>
      </c>
      <c r="U6" s="555">
        <v>245</v>
      </c>
      <c r="V6" s="555">
        <v>290</v>
      </c>
      <c r="W6" s="555">
        <v>58</v>
      </c>
    </row>
    <row r="7" spans="1:23" ht="12.75" x14ac:dyDescent="0.2">
      <c r="A7" s="36" t="s">
        <v>47</v>
      </c>
      <c r="B7" s="37" t="s">
        <v>100</v>
      </c>
      <c r="C7" s="557">
        <v>0.11445012787723785</v>
      </c>
      <c r="D7" s="557">
        <v>7.6939471440750209E-2</v>
      </c>
      <c r="E7" s="557">
        <v>0.12425404944586531</v>
      </c>
      <c r="F7" s="557">
        <v>0.13235294117647059</v>
      </c>
      <c r="G7" s="557">
        <v>9.5481670929241258E-2</v>
      </c>
      <c r="H7" s="557">
        <v>3.3034953111679456E-2</v>
      </c>
      <c r="I7" s="557"/>
      <c r="J7" s="279">
        <v>0.58972719522591643</v>
      </c>
      <c r="K7" s="556"/>
      <c r="L7" s="556"/>
      <c r="M7" s="556"/>
      <c r="N7" s="556"/>
      <c r="O7" s="556"/>
      <c r="P7" s="556"/>
      <c r="Q7" s="555">
        <v>4692</v>
      </c>
      <c r="R7" s="555">
        <v>537</v>
      </c>
      <c r="S7" s="555">
        <v>361</v>
      </c>
      <c r="T7" s="555">
        <v>1481</v>
      </c>
      <c r="U7" s="555">
        <v>621</v>
      </c>
      <c r="V7" s="555">
        <v>448</v>
      </c>
      <c r="W7" s="555">
        <v>155</v>
      </c>
    </row>
    <row r="8" spans="1:23" ht="12.75" x14ac:dyDescent="0.2">
      <c r="A8" s="36" t="s">
        <v>49</v>
      </c>
      <c r="B8" s="37" t="s">
        <v>103</v>
      </c>
      <c r="C8" s="557">
        <v>0.13266791432730296</v>
      </c>
      <c r="D8" s="557">
        <v>8.9519650655021835E-2</v>
      </c>
      <c r="E8" s="557">
        <v>0.14264919941775836</v>
      </c>
      <c r="F8" s="557">
        <v>0.10012476606363069</v>
      </c>
      <c r="G8" s="557">
        <v>6.7893532959035136E-2</v>
      </c>
      <c r="H8" s="557">
        <v>3.0463713869827408E-2</v>
      </c>
      <c r="I8" s="557"/>
      <c r="J8" s="279">
        <v>0.57683510085256806</v>
      </c>
      <c r="K8" s="556"/>
      <c r="L8" s="556"/>
      <c r="M8" s="556"/>
      <c r="N8" s="556"/>
      <c r="O8" s="556"/>
      <c r="P8" s="556"/>
      <c r="Q8" s="555">
        <v>9618</v>
      </c>
      <c r="R8" s="555">
        <v>1276</v>
      </c>
      <c r="S8" s="555">
        <v>861</v>
      </c>
      <c r="T8" s="555">
        <v>3509</v>
      </c>
      <c r="U8" s="555">
        <v>963</v>
      </c>
      <c r="V8" s="555">
        <v>653</v>
      </c>
      <c r="W8" s="555">
        <v>293</v>
      </c>
    </row>
    <row r="9" spans="1:23" ht="12.75" x14ac:dyDescent="0.2">
      <c r="A9" s="36" t="s">
        <v>29</v>
      </c>
      <c r="B9" s="37" t="s">
        <v>78</v>
      </c>
      <c r="C9" s="557">
        <v>0.17338114321873022</v>
      </c>
      <c r="D9" s="557">
        <v>8.2472052309639318E-2</v>
      </c>
      <c r="E9" s="557">
        <v>0.13731280320607467</v>
      </c>
      <c r="F9" s="557">
        <v>9.9978907403501377E-2</v>
      </c>
      <c r="G9" s="557">
        <v>5.7371862476270831E-2</v>
      </c>
      <c r="H9" s="557">
        <v>1.824509597131407E-2</v>
      </c>
      <c r="I9" s="557"/>
      <c r="J9" s="279">
        <v>0.57424593967517401</v>
      </c>
      <c r="K9" s="556"/>
      <c r="L9" s="556"/>
      <c r="M9" s="556"/>
      <c r="N9" s="556"/>
      <c r="O9" s="556"/>
      <c r="P9" s="556"/>
      <c r="Q9" s="555">
        <v>9482</v>
      </c>
      <c r="R9" s="555">
        <v>1644</v>
      </c>
      <c r="S9" s="555">
        <v>782</v>
      </c>
      <c r="T9" s="555">
        <v>3728</v>
      </c>
      <c r="U9" s="555">
        <v>948</v>
      </c>
      <c r="V9" s="555">
        <v>544</v>
      </c>
      <c r="W9" s="555">
        <v>173</v>
      </c>
    </row>
    <row r="10" spans="1:23" ht="12.75" x14ac:dyDescent="0.2">
      <c r="A10" s="36" t="s">
        <v>36</v>
      </c>
      <c r="B10" s="37" t="s">
        <v>88</v>
      </c>
      <c r="C10" s="557">
        <v>0.17639015496809479</v>
      </c>
      <c r="D10" s="557">
        <v>6.6545123062898809E-2</v>
      </c>
      <c r="E10" s="557">
        <v>0.12488605287146765</v>
      </c>
      <c r="F10" s="557">
        <v>0.10391978122151321</v>
      </c>
      <c r="G10" s="557">
        <v>6.01640838650866E-2</v>
      </c>
      <c r="H10" s="557">
        <v>1.9598906107566091E-2</v>
      </c>
      <c r="I10" s="557"/>
      <c r="J10" s="279">
        <v>0.55287146763901551</v>
      </c>
      <c r="K10" s="556"/>
      <c r="L10" s="556"/>
      <c r="M10" s="556"/>
      <c r="N10" s="556"/>
      <c r="O10" s="556"/>
      <c r="P10" s="556"/>
      <c r="Q10" s="555">
        <v>2194</v>
      </c>
      <c r="R10" s="555">
        <v>387</v>
      </c>
      <c r="S10" s="555">
        <v>146</v>
      </c>
      <c r="T10" s="555">
        <v>807</v>
      </c>
      <c r="U10" s="555">
        <v>228</v>
      </c>
      <c r="V10" s="555">
        <v>132</v>
      </c>
      <c r="W10" s="555">
        <v>43</v>
      </c>
    </row>
    <row r="11" spans="1:23" ht="12.75" x14ac:dyDescent="0.2">
      <c r="A11" s="36" t="s">
        <v>31</v>
      </c>
      <c r="B11" s="37" t="s">
        <v>81</v>
      </c>
      <c r="C11" s="557">
        <v>9.3938967796371814E-2</v>
      </c>
      <c r="D11" s="557">
        <v>8.8173252707073546E-2</v>
      </c>
      <c r="E11" s="557">
        <v>0.16383068485445085</v>
      </c>
      <c r="F11" s="557">
        <v>0.12361130642666292</v>
      </c>
      <c r="G11" s="557">
        <v>4.6125720714386163E-2</v>
      </c>
      <c r="H11" s="557">
        <v>2.0953452397693716E-2</v>
      </c>
      <c r="I11" s="557"/>
      <c r="J11" s="279">
        <v>0.55266488538883418</v>
      </c>
      <c r="K11" s="556"/>
      <c r="L11" s="556"/>
      <c r="M11" s="556"/>
      <c r="N11" s="556"/>
      <c r="O11" s="556"/>
      <c r="P11" s="556"/>
      <c r="Q11" s="555">
        <v>7111</v>
      </c>
      <c r="R11" s="555">
        <v>668</v>
      </c>
      <c r="S11" s="555">
        <v>627</v>
      </c>
      <c r="T11" s="555">
        <v>2460</v>
      </c>
      <c r="U11" s="555">
        <v>879</v>
      </c>
      <c r="V11" s="555">
        <v>328</v>
      </c>
      <c r="W11" s="555">
        <v>149</v>
      </c>
    </row>
    <row r="12" spans="1:23" ht="12.75" x14ac:dyDescent="0.2">
      <c r="A12" s="36" t="s">
        <v>55</v>
      </c>
      <c r="B12" s="37" t="s">
        <v>110</v>
      </c>
      <c r="C12" s="557">
        <v>0.11804798255179935</v>
      </c>
      <c r="D12" s="557">
        <v>7.1428571428571425E-2</v>
      </c>
      <c r="E12" s="557">
        <v>9.7600872410032721E-2</v>
      </c>
      <c r="F12" s="557">
        <v>0.1540348964013086</v>
      </c>
      <c r="G12" s="557">
        <v>8.0425299890948751E-2</v>
      </c>
      <c r="H12" s="557">
        <v>1.7993456924754635E-2</v>
      </c>
      <c r="I12" s="557"/>
      <c r="J12" s="279">
        <v>0.5419847328244275</v>
      </c>
      <c r="K12" s="556"/>
      <c r="L12" s="556"/>
      <c r="M12" s="556"/>
      <c r="N12" s="556"/>
      <c r="O12" s="556"/>
      <c r="P12" s="556"/>
      <c r="Q12" s="555">
        <v>3668</v>
      </c>
      <c r="R12" s="555">
        <v>433</v>
      </c>
      <c r="S12" s="555">
        <v>262</v>
      </c>
      <c r="T12" s="555">
        <v>1053</v>
      </c>
      <c r="U12" s="555">
        <v>565</v>
      </c>
      <c r="V12" s="555">
        <v>295</v>
      </c>
      <c r="W12" s="555">
        <v>66</v>
      </c>
    </row>
    <row r="13" spans="1:23" ht="12.75" x14ac:dyDescent="0.2">
      <c r="A13" s="36" t="s">
        <v>18</v>
      </c>
      <c r="B13" s="37" t="s">
        <v>66</v>
      </c>
      <c r="C13" s="557">
        <v>0.15337796713329277</v>
      </c>
      <c r="D13" s="557">
        <v>5.9646987218502742E-2</v>
      </c>
      <c r="E13" s="557">
        <v>9.7991479001825935E-2</v>
      </c>
      <c r="F13" s="557">
        <v>0.10651247717589775</v>
      </c>
      <c r="G13" s="557">
        <v>8.5209981740718199E-2</v>
      </c>
      <c r="H13" s="557">
        <v>2.0693852708460133E-2</v>
      </c>
      <c r="I13" s="557"/>
      <c r="J13" s="279">
        <v>0.52830188679245282</v>
      </c>
      <c r="K13" s="556"/>
      <c r="L13" s="556"/>
      <c r="M13" s="556"/>
      <c r="N13" s="556"/>
      <c r="O13" s="556"/>
      <c r="P13" s="556"/>
      <c r="Q13" s="555">
        <v>1643</v>
      </c>
      <c r="R13" s="555">
        <v>252</v>
      </c>
      <c r="S13" s="555">
        <v>98</v>
      </c>
      <c r="T13" s="555">
        <v>511</v>
      </c>
      <c r="U13" s="555">
        <v>175</v>
      </c>
      <c r="V13" s="555">
        <v>140</v>
      </c>
      <c r="W13" s="555">
        <v>34</v>
      </c>
    </row>
    <row r="14" spans="1:23" ht="12.75" x14ac:dyDescent="0.2">
      <c r="A14" s="36" t="s">
        <v>32</v>
      </c>
      <c r="B14" s="37" t="s">
        <v>82</v>
      </c>
      <c r="C14" s="557">
        <v>0.12734082397003746</v>
      </c>
      <c r="D14" s="557">
        <v>8.7163772557030977E-2</v>
      </c>
      <c r="E14" s="557">
        <v>0.14311655884689592</v>
      </c>
      <c r="F14" s="557">
        <v>9.204403586426059E-2</v>
      </c>
      <c r="G14" s="557">
        <v>5.1980478946771082E-2</v>
      </c>
      <c r="H14" s="557">
        <v>2.0655998184088073E-2</v>
      </c>
      <c r="I14" s="557"/>
      <c r="J14" s="279">
        <v>0.52740892066734768</v>
      </c>
      <c r="K14" s="556"/>
      <c r="L14" s="556"/>
      <c r="M14" s="556"/>
      <c r="N14" s="556"/>
      <c r="O14" s="556"/>
      <c r="P14" s="556"/>
      <c r="Q14" s="555">
        <v>8811</v>
      </c>
      <c r="R14" s="555">
        <v>1122</v>
      </c>
      <c r="S14" s="555">
        <v>768</v>
      </c>
      <c r="T14" s="555">
        <v>3151</v>
      </c>
      <c r="U14" s="555">
        <v>811</v>
      </c>
      <c r="V14" s="555">
        <v>458</v>
      </c>
      <c r="W14" s="555">
        <v>182</v>
      </c>
    </row>
    <row r="15" spans="1:23" ht="12.75" x14ac:dyDescent="0.2">
      <c r="A15" s="36" t="s">
        <v>38</v>
      </c>
      <c r="B15" s="37" t="s">
        <v>90</v>
      </c>
      <c r="C15" s="557">
        <v>0.13185595567867037</v>
      </c>
      <c r="D15" s="557">
        <v>5.7617728531855955E-2</v>
      </c>
      <c r="E15" s="557">
        <v>0.12077562326869806</v>
      </c>
      <c r="F15" s="557">
        <v>9.6398891966759007E-2</v>
      </c>
      <c r="G15" s="557">
        <v>7.2022160664819951E-2</v>
      </c>
      <c r="H15" s="557">
        <v>2.4376731301939059E-2</v>
      </c>
      <c r="I15" s="557"/>
      <c r="J15" s="279">
        <v>0.50637119113573403</v>
      </c>
      <c r="K15" s="556"/>
      <c r="L15" s="556"/>
      <c r="M15" s="556"/>
      <c r="N15" s="556"/>
      <c r="O15" s="556"/>
      <c r="P15" s="556"/>
      <c r="Q15" s="555">
        <v>1805</v>
      </c>
      <c r="R15" s="555">
        <v>238</v>
      </c>
      <c r="S15" s="555">
        <v>104</v>
      </c>
      <c r="T15" s="555">
        <v>560</v>
      </c>
      <c r="U15" s="555">
        <v>174</v>
      </c>
      <c r="V15" s="555">
        <v>130</v>
      </c>
      <c r="W15" s="555">
        <v>44</v>
      </c>
    </row>
    <row r="16" spans="1:23" ht="12.75" x14ac:dyDescent="0.2">
      <c r="A16" s="36" t="s">
        <v>23</v>
      </c>
      <c r="B16" s="37" t="s">
        <v>71</v>
      </c>
      <c r="C16" s="557">
        <v>0.10142857142857142</v>
      </c>
      <c r="D16" s="557">
        <v>6.5142857142857141E-2</v>
      </c>
      <c r="E16" s="557">
        <v>9.457142857142857E-2</v>
      </c>
      <c r="F16" s="557">
        <v>0.10171428571428572</v>
      </c>
      <c r="G16" s="557">
        <v>0.10714285714285714</v>
      </c>
      <c r="H16" s="557">
        <v>2.457142857142857E-2</v>
      </c>
      <c r="I16" s="557"/>
      <c r="J16" s="279">
        <v>0.49942857142857144</v>
      </c>
      <c r="K16" s="556"/>
      <c r="L16" s="556"/>
      <c r="M16" s="556"/>
      <c r="N16" s="556"/>
      <c r="O16" s="556"/>
      <c r="P16" s="556"/>
      <c r="Q16" s="555">
        <v>3500</v>
      </c>
      <c r="R16" s="555">
        <v>355</v>
      </c>
      <c r="S16" s="555">
        <v>228</v>
      </c>
      <c r="T16" s="555">
        <v>914</v>
      </c>
      <c r="U16" s="555">
        <v>356</v>
      </c>
      <c r="V16" s="555">
        <v>375</v>
      </c>
      <c r="W16" s="555">
        <v>86</v>
      </c>
    </row>
    <row r="17" spans="1:23" ht="12.75" x14ac:dyDescent="0.2">
      <c r="A17" s="36" t="s">
        <v>21</v>
      </c>
      <c r="B17" s="37" t="s">
        <v>69</v>
      </c>
      <c r="C17" s="557">
        <v>0.17241379310344829</v>
      </c>
      <c r="D17" s="557">
        <v>5.0134507214477868E-2</v>
      </c>
      <c r="E17" s="557">
        <v>0.12570310589386158</v>
      </c>
      <c r="F17" s="557">
        <v>7.7769625825385186E-2</v>
      </c>
      <c r="G17" s="557">
        <v>4.3531425776473467E-2</v>
      </c>
      <c r="H17" s="557">
        <v>1.3939838591342627E-2</v>
      </c>
      <c r="I17" s="557"/>
      <c r="J17" s="279">
        <v>0.49816581071166544</v>
      </c>
      <c r="K17" s="556"/>
      <c r="L17" s="556"/>
      <c r="M17" s="556"/>
      <c r="N17" s="556"/>
      <c r="O17" s="556"/>
      <c r="P17" s="556"/>
      <c r="Q17" s="555">
        <v>4089</v>
      </c>
      <c r="R17" s="555">
        <v>705</v>
      </c>
      <c r="S17" s="555">
        <v>205</v>
      </c>
      <c r="T17" s="555">
        <v>1424</v>
      </c>
      <c r="U17" s="555">
        <v>318</v>
      </c>
      <c r="V17" s="555">
        <v>178</v>
      </c>
      <c r="W17" s="555">
        <v>57</v>
      </c>
    </row>
    <row r="18" spans="1:23" ht="12.75" x14ac:dyDescent="0.2">
      <c r="A18" s="36" t="s">
        <v>22</v>
      </c>
      <c r="B18" s="37" t="s">
        <v>70</v>
      </c>
      <c r="C18" s="557">
        <v>0.16705138069590494</v>
      </c>
      <c r="D18" s="557">
        <v>7.5489441737197571E-2</v>
      </c>
      <c r="E18" s="557">
        <v>9.1561938958707359E-2</v>
      </c>
      <c r="F18" s="557">
        <v>6.497392493801829E-2</v>
      </c>
      <c r="G18" s="557">
        <v>4.4626827391638882E-2</v>
      </c>
      <c r="H18" s="557">
        <v>7.5232965717705394E-3</v>
      </c>
      <c r="I18" s="557"/>
      <c r="J18" s="279">
        <v>0.46439257929383604</v>
      </c>
      <c r="K18" s="556"/>
      <c r="L18" s="556"/>
      <c r="M18" s="556"/>
      <c r="N18" s="556"/>
      <c r="O18" s="556"/>
      <c r="P18" s="556"/>
      <c r="Q18" s="555">
        <v>11697</v>
      </c>
      <c r="R18" s="555">
        <v>1954</v>
      </c>
      <c r="S18" s="555">
        <v>883</v>
      </c>
      <c r="T18" s="555">
        <v>3908</v>
      </c>
      <c r="U18" s="555">
        <v>760</v>
      </c>
      <c r="V18" s="555">
        <v>522</v>
      </c>
      <c r="W18" s="555">
        <v>88</v>
      </c>
    </row>
    <row r="19" spans="1:23" ht="12.75" x14ac:dyDescent="0.2">
      <c r="A19" s="36" t="s">
        <v>27</v>
      </c>
      <c r="B19" s="37" t="s">
        <v>76</v>
      </c>
      <c r="C19" s="557">
        <v>0.14625807268583005</v>
      </c>
      <c r="D19" s="557">
        <v>5.2424971508167661E-2</v>
      </c>
      <c r="E19" s="557">
        <v>0.12789666962137519</v>
      </c>
      <c r="F19" s="557">
        <v>6.6734202861846267E-2</v>
      </c>
      <c r="G19" s="557">
        <v>3.7482588324680259E-2</v>
      </c>
      <c r="H19" s="557">
        <v>1.0003798910978853E-2</v>
      </c>
      <c r="I19" s="557"/>
      <c r="J19" s="279">
        <v>0.44599214891731037</v>
      </c>
      <c r="K19" s="556"/>
      <c r="L19" s="556"/>
      <c r="M19" s="556"/>
      <c r="N19" s="556"/>
      <c r="O19" s="556"/>
      <c r="P19" s="556"/>
      <c r="Q19" s="555">
        <v>7897</v>
      </c>
      <c r="R19" s="555">
        <v>1155</v>
      </c>
      <c r="S19" s="555">
        <v>414</v>
      </c>
      <c r="T19" s="555">
        <v>2579</v>
      </c>
      <c r="U19" s="555">
        <v>527</v>
      </c>
      <c r="V19" s="555">
        <v>296</v>
      </c>
      <c r="W19" s="555">
        <v>79</v>
      </c>
    </row>
    <row r="20" spans="1:23" ht="12.75" x14ac:dyDescent="0.2">
      <c r="A20" s="36" t="s">
        <v>39</v>
      </c>
      <c r="B20" s="37" t="s">
        <v>91</v>
      </c>
      <c r="C20" s="557">
        <v>0.10485408417656548</v>
      </c>
      <c r="D20" s="557">
        <v>8.1463557706408563E-2</v>
      </c>
      <c r="E20" s="557">
        <v>0.14103974189763896</v>
      </c>
      <c r="F20" s="557">
        <v>8.3040035195776504E-2</v>
      </c>
      <c r="G20" s="557">
        <v>2.0090922422642616E-2</v>
      </c>
      <c r="H20" s="557">
        <v>8.1390233172019353E-3</v>
      </c>
      <c r="I20" s="557"/>
      <c r="J20" s="279">
        <v>0.44489661240651124</v>
      </c>
      <c r="K20" s="556"/>
      <c r="L20" s="556"/>
      <c r="M20" s="556"/>
      <c r="N20" s="556"/>
      <c r="O20" s="556"/>
      <c r="P20" s="556"/>
      <c r="Q20" s="555">
        <v>27276</v>
      </c>
      <c r="R20" s="555">
        <v>2860</v>
      </c>
      <c r="S20" s="555">
        <v>2222</v>
      </c>
      <c r="T20" s="555">
        <v>8929</v>
      </c>
      <c r="U20" s="555">
        <v>2265</v>
      </c>
      <c r="V20" s="555">
        <v>548</v>
      </c>
      <c r="W20" s="555">
        <v>222</v>
      </c>
    </row>
    <row r="21" spans="1:23" ht="12.75" x14ac:dyDescent="0.2">
      <c r="A21" s="36" t="s">
        <v>20</v>
      </c>
      <c r="B21" s="39" t="s">
        <v>68</v>
      </c>
      <c r="C21" s="557">
        <v>5.4878048780487805E-2</v>
      </c>
      <c r="D21" s="557">
        <v>0.11280487804878049</v>
      </c>
      <c r="E21" s="557">
        <v>0.16071428571428573</v>
      </c>
      <c r="F21" s="557">
        <v>5.0958188153310102E-2</v>
      </c>
      <c r="G21" s="557">
        <v>4.2247386759581881E-2</v>
      </c>
      <c r="H21" s="557">
        <v>9.5818815331010446E-3</v>
      </c>
      <c r="I21" s="557"/>
      <c r="J21" s="279">
        <v>0.43292682926829268</v>
      </c>
      <c r="K21" s="556"/>
      <c r="L21" s="556"/>
      <c r="M21" s="556"/>
      <c r="N21" s="556"/>
      <c r="O21" s="556"/>
      <c r="P21" s="556"/>
      <c r="Q21" s="555">
        <v>2296</v>
      </c>
      <c r="R21" s="555">
        <v>126</v>
      </c>
      <c r="S21" s="555">
        <v>259</v>
      </c>
      <c r="T21" s="555">
        <v>754</v>
      </c>
      <c r="U21" s="555">
        <v>117</v>
      </c>
      <c r="V21" s="555">
        <v>97</v>
      </c>
      <c r="W21" s="555">
        <v>22</v>
      </c>
    </row>
    <row r="22" spans="1:23" ht="12.75" x14ac:dyDescent="0.2">
      <c r="A22" s="36" t="s">
        <v>33</v>
      </c>
      <c r="B22" s="37" t="s">
        <v>84</v>
      </c>
      <c r="C22" s="557">
        <v>0.15036231884057971</v>
      </c>
      <c r="D22" s="557">
        <v>5.1328502415458936E-2</v>
      </c>
      <c r="E22" s="557">
        <v>4.1968599033816424E-2</v>
      </c>
      <c r="F22" s="557">
        <v>5.6763285024154592E-2</v>
      </c>
      <c r="G22" s="557">
        <v>0.11292270531400966</v>
      </c>
      <c r="H22" s="557">
        <v>1.6606280193236716E-2</v>
      </c>
      <c r="I22" s="557"/>
      <c r="J22" s="279">
        <v>0.43176328502415456</v>
      </c>
      <c r="K22" s="556"/>
      <c r="L22" s="556"/>
      <c r="M22" s="556"/>
      <c r="N22" s="556"/>
      <c r="O22" s="556"/>
      <c r="P22" s="556"/>
      <c r="Q22" s="555">
        <v>3312</v>
      </c>
      <c r="R22" s="555">
        <v>498</v>
      </c>
      <c r="S22" s="555">
        <v>170</v>
      </c>
      <c r="T22" s="555">
        <v>807</v>
      </c>
      <c r="U22" s="555">
        <v>188</v>
      </c>
      <c r="V22" s="555">
        <v>374</v>
      </c>
      <c r="W22" s="555">
        <v>55</v>
      </c>
    </row>
    <row r="23" spans="1:23" ht="12.75" x14ac:dyDescent="0.2">
      <c r="A23" s="36" t="s">
        <v>40</v>
      </c>
      <c r="B23" s="37" t="s">
        <v>92</v>
      </c>
      <c r="C23" s="557">
        <v>0.16708204565845877</v>
      </c>
      <c r="D23" s="557">
        <v>7.825740205363374E-2</v>
      </c>
      <c r="E23" s="557">
        <v>0.10387797826737115</v>
      </c>
      <c r="F23" s="557">
        <v>4.2966802910975974E-2</v>
      </c>
      <c r="G23" s="557">
        <v>1.5651480410726747E-2</v>
      </c>
      <c r="H23" s="557">
        <v>4.1870202372644803E-3</v>
      </c>
      <c r="I23" s="557"/>
      <c r="J23" s="279">
        <v>0.4201973880968996</v>
      </c>
      <c r="K23" s="556"/>
      <c r="L23" s="556"/>
      <c r="M23" s="556"/>
      <c r="N23" s="556"/>
      <c r="O23" s="556"/>
      <c r="P23" s="556"/>
      <c r="Q23" s="555">
        <v>10031</v>
      </c>
      <c r="R23" s="555">
        <v>1676</v>
      </c>
      <c r="S23" s="555">
        <v>785</v>
      </c>
      <c r="T23" s="555">
        <v>3503</v>
      </c>
      <c r="U23" s="555">
        <v>431</v>
      </c>
      <c r="V23" s="555">
        <v>157</v>
      </c>
      <c r="W23" s="555">
        <v>42</v>
      </c>
    </row>
    <row r="24" spans="1:23" ht="12.75" x14ac:dyDescent="0.2">
      <c r="A24" s="36" t="s">
        <v>45</v>
      </c>
      <c r="B24" s="37" t="s">
        <v>98</v>
      </c>
      <c r="C24" s="557">
        <v>0.10238095238095238</v>
      </c>
      <c r="D24" s="557">
        <v>6.9047619047619052E-2</v>
      </c>
      <c r="E24" s="557">
        <v>0.11904761904761904</v>
      </c>
      <c r="F24" s="557">
        <v>4.5238095238095237E-2</v>
      </c>
      <c r="G24" s="557">
        <v>0.05</v>
      </c>
      <c r="H24" s="557">
        <v>1.1904761904761904E-2</v>
      </c>
      <c r="I24" s="557"/>
      <c r="J24" s="279">
        <v>0.40952380952380951</v>
      </c>
      <c r="K24" s="556"/>
      <c r="L24" s="556"/>
      <c r="M24" s="556"/>
      <c r="N24" s="556"/>
      <c r="O24" s="556"/>
      <c r="P24" s="556"/>
      <c r="Q24" s="555">
        <v>420</v>
      </c>
      <c r="R24" s="555">
        <v>43</v>
      </c>
      <c r="S24" s="555">
        <v>29</v>
      </c>
      <c r="T24" s="555">
        <v>122</v>
      </c>
      <c r="U24" s="555">
        <v>19</v>
      </c>
      <c r="V24" s="555">
        <v>21</v>
      </c>
      <c r="W24" s="555">
        <v>5</v>
      </c>
    </row>
    <row r="25" spans="1:23" ht="12.75" x14ac:dyDescent="0.2">
      <c r="A25" s="36" t="s">
        <v>37</v>
      </c>
      <c r="B25" s="37" t="s">
        <v>89</v>
      </c>
      <c r="C25" s="557">
        <v>7.7310924369747902E-2</v>
      </c>
      <c r="D25" s="557">
        <v>5.168067226890756E-2</v>
      </c>
      <c r="E25" s="557">
        <v>6.9327731092436978E-2</v>
      </c>
      <c r="F25" s="557">
        <v>0.11260504201680673</v>
      </c>
      <c r="G25" s="557">
        <v>7.0168067226890757E-2</v>
      </c>
      <c r="H25" s="557">
        <v>2.6470588235294117E-2</v>
      </c>
      <c r="I25" s="557"/>
      <c r="J25" s="279">
        <v>0.4088235294117647</v>
      </c>
      <c r="K25" s="556"/>
      <c r="L25" s="556"/>
      <c r="M25" s="556"/>
      <c r="N25" s="556"/>
      <c r="O25" s="556"/>
      <c r="P25" s="556"/>
      <c r="Q25" s="555">
        <v>2380</v>
      </c>
      <c r="R25" s="555">
        <v>184</v>
      </c>
      <c r="S25" s="555">
        <v>123</v>
      </c>
      <c r="T25" s="555">
        <v>472</v>
      </c>
      <c r="U25" s="555">
        <v>268</v>
      </c>
      <c r="V25" s="555">
        <v>167</v>
      </c>
      <c r="W25" s="555">
        <v>63</v>
      </c>
    </row>
    <row r="26" spans="1:23" ht="12.75" x14ac:dyDescent="0.2">
      <c r="A26" s="36" t="s">
        <v>51</v>
      </c>
      <c r="B26" s="37" t="s">
        <v>105</v>
      </c>
      <c r="C26" s="557">
        <v>9.303520945772295E-2</v>
      </c>
      <c r="D26" s="557">
        <v>4.6517604728861475E-2</v>
      </c>
      <c r="E26" s="557">
        <v>0.14032382420971473</v>
      </c>
      <c r="F26" s="557">
        <v>9.252120277563608E-2</v>
      </c>
      <c r="G26" s="557">
        <v>1.799023387304035E-2</v>
      </c>
      <c r="H26" s="557">
        <v>7.9671035723464408E-3</v>
      </c>
      <c r="I26" s="557"/>
      <c r="J26" s="279">
        <v>0.39938319198149574</v>
      </c>
      <c r="K26" s="556"/>
      <c r="L26" s="556"/>
      <c r="M26" s="556"/>
      <c r="N26" s="556"/>
      <c r="O26" s="556"/>
      <c r="P26" s="556"/>
      <c r="Q26" s="555">
        <v>3891</v>
      </c>
      <c r="R26" s="555">
        <v>362</v>
      </c>
      <c r="S26" s="555">
        <v>181</v>
      </c>
      <c r="T26" s="555">
        <v>1089</v>
      </c>
      <c r="U26" s="555">
        <v>360</v>
      </c>
      <c r="V26" s="555">
        <v>70</v>
      </c>
      <c r="W26" s="555">
        <v>31</v>
      </c>
    </row>
    <row r="27" spans="1:23" ht="12.75" x14ac:dyDescent="0.2">
      <c r="A27" s="36" t="s">
        <v>34</v>
      </c>
      <c r="B27" s="37" t="s">
        <v>85</v>
      </c>
      <c r="C27" s="557">
        <v>0.20663111289997987</v>
      </c>
      <c r="D27" s="557">
        <v>4.6286979271483196E-2</v>
      </c>
      <c r="E27" s="557">
        <v>7.4612598108271283E-2</v>
      </c>
      <c r="F27" s="557">
        <v>3.7331455021131013E-2</v>
      </c>
      <c r="G27" s="557">
        <v>1.7961360434695109E-2</v>
      </c>
      <c r="H27" s="557">
        <v>6.8927349567317366E-3</v>
      </c>
      <c r="I27" s="557"/>
      <c r="J27" s="279">
        <v>0.39917488428255182</v>
      </c>
      <c r="K27" s="556"/>
      <c r="L27" s="556"/>
      <c r="M27" s="556"/>
      <c r="N27" s="556"/>
      <c r="O27" s="556"/>
      <c r="P27" s="556"/>
      <c r="Q27" s="555">
        <v>19876</v>
      </c>
      <c r="R27" s="555">
        <v>4107</v>
      </c>
      <c r="S27" s="555">
        <v>920</v>
      </c>
      <c r="T27" s="555">
        <v>6510</v>
      </c>
      <c r="U27" s="555">
        <v>742</v>
      </c>
      <c r="V27" s="555">
        <v>357</v>
      </c>
      <c r="W27" s="555">
        <v>137</v>
      </c>
    </row>
    <row r="28" spans="1:23" ht="12.75" x14ac:dyDescent="0.2">
      <c r="A28" s="36" t="s">
        <v>124</v>
      </c>
      <c r="B28" s="37" t="s">
        <v>166</v>
      </c>
      <c r="C28" s="557">
        <v>0.11281214706989584</v>
      </c>
      <c r="D28" s="557">
        <v>6.531559794202535E-2</v>
      </c>
      <c r="E28" s="557">
        <v>0.11381603714393274</v>
      </c>
      <c r="F28" s="557">
        <v>5.4084577738737608E-2</v>
      </c>
      <c r="G28" s="557">
        <v>2.0454260258501694E-2</v>
      </c>
      <c r="H28" s="557">
        <v>7.4036892960220859E-3</v>
      </c>
      <c r="I28" s="557"/>
      <c r="J28" s="279">
        <v>0.38386246705985694</v>
      </c>
      <c r="K28" s="556"/>
      <c r="L28" s="556"/>
      <c r="M28" s="556"/>
      <c r="N28" s="556"/>
      <c r="O28" s="556"/>
      <c r="P28" s="556"/>
      <c r="Q28" s="555">
        <v>15938</v>
      </c>
      <c r="R28" s="555">
        <v>1798</v>
      </c>
      <c r="S28" s="555">
        <v>1041</v>
      </c>
      <c r="T28" s="555">
        <v>4653</v>
      </c>
      <c r="U28" s="555">
        <v>862</v>
      </c>
      <c r="V28" s="555">
        <v>326</v>
      </c>
      <c r="W28" s="555">
        <v>118</v>
      </c>
    </row>
    <row r="29" spans="1:23" ht="12.75" x14ac:dyDescent="0.2">
      <c r="A29" s="36" t="s">
        <v>48</v>
      </c>
      <c r="B29" s="37" t="s">
        <v>101</v>
      </c>
      <c r="C29" s="557">
        <v>0.13478325196034915</v>
      </c>
      <c r="D29" s="557">
        <v>5.0895102825861814E-2</v>
      </c>
      <c r="E29" s="557">
        <v>7.6046752478177243E-2</v>
      </c>
      <c r="F29" s="557">
        <v>8.6699215860334369E-2</v>
      </c>
      <c r="G29" s="557">
        <v>2.5891404053854119E-2</v>
      </c>
      <c r="H29" s="557">
        <v>3.6987720076934456E-3</v>
      </c>
      <c r="I29" s="557"/>
      <c r="J29" s="279">
        <v>0.37964195886965529</v>
      </c>
      <c r="K29" s="556"/>
      <c r="L29" s="556"/>
      <c r="M29" s="556"/>
      <c r="N29" s="556"/>
      <c r="O29" s="556"/>
      <c r="P29" s="556"/>
      <c r="Q29" s="555">
        <v>6759</v>
      </c>
      <c r="R29" s="555">
        <v>911</v>
      </c>
      <c r="S29" s="555">
        <v>344</v>
      </c>
      <c r="T29" s="555">
        <v>1769</v>
      </c>
      <c r="U29" s="555">
        <v>586</v>
      </c>
      <c r="V29" s="555">
        <v>175</v>
      </c>
      <c r="W29" s="555">
        <v>25</v>
      </c>
    </row>
    <row r="30" spans="1:23" ht="12.75" x14ac:dyDescent="0.2">
      <c r="A30" s="36" t="s">
        <v>46</v>
      </c>
      <c r="B30" s="37" t="s">
        <v>99</v>
      </c>
      <c r="C30" s="557">
        <v>0.15048849669082887</v>
      </c>
      <c r="D30" s="557">
        <v>5.6886227544910177E-2</v>
      </c>
      <c r="E30" s="557">
        <v>4.4752600063031833E-2</v>
      </c>
      <c r="F30" s="557">
        <v>7.0595650803655846E-2</v>
      </c>
      <c r="G30" s="557">
        <v>4.0340371887803338E-2</v>
      </c>
      <c r="H30" s="557">
        <v>7.4062401512763948E-3</v>
      </c>
      <c r="I30" s="557"/>
      <c r="J30" s="279">
        <v>0.37929404349196344</v>
      </c>
      <c r="K30" s="556"/>
      <c r="L30" s="556"/>
      <c r="M30" s="556"/>
      <c r="N30" s="556"/>
      <c r="O30" s="556"/>
      <c r="P30" s="556"/>
      <c r="Q30" s="555">
        <v>6346</v>
      </c>
      <c r="R30" s="555">
        <v>955</v>
      </c>
      <c r="S30" s="555">
        <v>361</v>
      </c>
      <c r="T30" s="555">
        <v>1600</v>
      </c>
      <c r="U30" s="555">
        <v>448</v>
      </c>
      <c r="V30" s="555">
        <v>256</v>
      </c>
      <c r="W30" s="555">
        <v>47</v>
      </c>
    </row>
    <row r="31" spans="1:23" ht="12.75" x14ac:dyDescent="0.2">
      <c r="A31" s="36" t="s">
        <v>30</v>
      </c>
      <c r="B31" s="37" t="s">
        <v>80</v>
      </c>
      <c r="C31" s="557">
        <v>0.12956503898235536</v>
      </c>
      <c r="D31" s="557">
        <v>5.4267542059909725E-2</v>
      </c>
      <c r="E31" s="557">
        <v>0.104636848584325</v>
      </c>
      <c r="F31" s="557">
        <v>5.6421830118998768E-2</v>
      </c>
      <c r="G31" s="557">
        <v>1.4874846122281493E-2</v>
      </c>
      <c r="H31" s="557">
        <v>3.1801395157981124E-3</v>
      </c>
      <c r="I31" s="557"/>
      <c r="J31" s="279">
        <v>0.36427985227739024</v>
      </c>
      <c r="K31" s="556"/>
      <c r="L31" s="556"/>
      <c r="M31" s="556"/>
      <c r="N31" s="556"/>
      <c r="O31" s="556"/>
      <c r="P31" s="556"/>
      <c r="Q31" s="555">
        <v>9748</v>
      </c>
      <c r="R31" s="555">
        <v>1263</v>
      </c>
      <c r="S31" s="555">
        <v>529</v>
      </c>
      <c r="T31" s="555">
        <v>2812</v>
      </c>
      <c r="U31" s="555">
        <v>550</v>
      </c>
      <c r="V31" s="555">
        <v>145</v>
      </c>
      <c r="W31" s="555">
        <v>31</v>
      </c>
    </row>
    <row r="32" spans="1:23" ht="12.75" x14ac:dyDescent="0.2">
      <c r="A32" s="36" t="s">
        <v>54</v>
      </c>
      <c r="B32" s="37" t="s">
        <v>109</v>
      </c>
      <c r="C32" s="557">
        <v>0.1291573148337074</v>
      </c>
      <c r="D32" s="557">
        <v>5.4478677820852889E-2</v>
      </c>
      <c r="E32" s="557">
        <v>9.6510916139563349E-2</v>
      </c>
      <c r="F32" s="557">
        <v>6.3252397469904104E-2</v>
      </c>
      <c r="G32" s="557">
        <v>1.6527239338910427E-2</v>
      </c>
      <c r="H32" s="557">
        <v>2.6525198938992041E-3</v>
      </c>
      <c r="I32" s="557"/>
      <c r="J32" s="279">
        <v>0.36421138543154458</v>
      </c>
      <c r="K32" s="556"/>
      <c r="L32" s="556"/>
      <c r="M32" s="556"/>
      <c r="N32" s="556"/>
      <c r="O32" s="556"/>
      <c r="P32" s="556"/>
      <c r="Q32" s="555">
        <v>4901</v>
      </c>
      <c r="R32" s="555">
        <v>633</v>
      </c>
      <c r="S32" s="555">
        <v>267</v>
      </c>
      <c r="T32" s="555">
        <v>1373</v>
      </c>
      <c r="U32" s="555">
        <v>310</v>
      </c>
      <c r="V32" s="555">
        <v>81</v>
      </c>
      <c r="W32" s="555">
        <v>13</v>
      </c>
    </row>
    <row r="33" spans="1:23" ht="12.75" x14ac:dyDescent="0.2">
      <c r="A33" s="36" t="s">
        <v>43</v>
      </c>
      <c r="B33" s="37" t="s">
        <v>95</v>
      </c>
      <c r="C33" s="557">
        <v>0.11779845575133636</v>
      </c>
      <c r="D33" s="557">
        <v>6.1176004751534348E-2</v>
      </c>
      <c r="E33" s="557">
        <v>0.10347785916980136</v>
      </c>
      <c r="F33" s="557">
        <v>3.8342242460238894E-2</v>
      </c>
      <c r="G33" s="557">
        <v>1.5442486636309642E-2</v>
      </c>
      <c r="H33" s="557">
        <v>4.0915990232957174E-3</v>
      </c>
      <c r="I33" s="557"/>
      <c r="J33" s="279">
        <v>0.34382630502210781</v>
      </c>
      <c r="K33" s="556"/>
      <c r="L33" s="556"/>
      <c r="M33" s="556"/>
      <c r="N33" s="556"/>
      <c r="O33" s="556"/>
      <c r="P33" s="556"/>
      <c r="Q33" s="555">
        <v>15153</v>
      </c>
      <c r="R33" s="555">
        <v>1785</v>
      </c>
      <c r="S33" s="555">
        <v>927</v>
      </c>
      <c r="T33" s="555">
        <v>4280</v>
      </c>
      <c r="U33" s="555">
        <v>581</v>
      </c>
      <c r="V33" s="555">
        <v>234</v>
      </c>
      <c r="W33" s="555">
        <v>62</v>
      </c>
    </row>
    <row r="34" spans="1:23" ht="12.75" x14ac:dyDescent="0.2">
      <c r="A34" s="36" t="s">
        <v>42</v>
      </c>
      <c r="B34" s="41" t="s">
        <v>94</v>
      </c>
      <c r="C34" s="557">
        <v>0.10213652944241793</v>
      </c>
      <c r="D34" s="557">
        <v>7.7123501823866597E-2</v>
      </c>
      <c r="E34" s="557">
        <v>0.11203751954142782</v>
      </c>
      <c r="F34" s="557">
        <v>1.771756122980719E-2</v>
      </c>
      <c r="G34" s="557">
        <v>5.211047420531527E-3</v>
      </c>
      <c r="H34" s="557">
        <v>0</v>
      </c>
      <c r="I34" s="557"/>
      <c r="J34" s="279">
        <v>0.34028139656070872</v>
      </c>
      <c r="K34" s="556"/>
      <c r="L34" s="556"/>
      <c r="M34" s="556"/>
      <c r="N34" s="556"/>
      <c r="O34" s="556"/>
      <c r="P34" s="556"/>
      <c r="Q34" s="555">
        <v>1919</v>
      </c>
      <c r="R34" s="555">
        <v>196</v>
      </c>
      <c r="S34" s="555">
        <v>148</v>
      </c>
      <c r="T34" s="555">
        <v>559</v>
      </c>
      <c r="U34" s="555">
        <v>34</v>
      </c>
      <c r="V34" s="555">
        <v>10</v>
      </c>
      <c r="W34" s="555">
        <v>0</v>
      </c>
    </row>
    <row r="35" spans="1:23" ht="11.25" customHeight="1" x14ac:dyDescent="0.2">
      <c r="A35" s="36" t="s">
        <v>53</v>
      </c>
      <c r="B35" s="37" t="s">
        <v>107</v>
      </c>
      <c r="C35" s="557">
        <v>8.6056143580303723E-2</v>
      </c>
      <c r="D35" s="557">
        <v>5.4993097100782332E-2</v>
      </c>
      <c r="E35" s="557">
        <v>6.7418315692590894E-2</v>
      </c>
      <c r="F35" s="557">
        <v>7.1790151863782792E-2</v>
      </c>
      <c r="G35" s="557">
        <v>3.7045559134836634E-2</v>
      </c>
      <c r="H35" s="557">
        <v>8.5135757017947532E-3</v>
      </c>
      <c r="I35" s="557"/>
      <c r="J35" s="279">
        <v>0.33456051541647491</v>
      </c>
      <c r="K35" s="556"/>
      <c r="L35" s="556"/>
      <c r="M35" s="556"/>
      <c r="N35" s="556"/>
      <c r="O35" s="556"/>
      <c r="P35" s="556"/>
      <c r="Q35" s="555">
        <v>4346</v>
      </c>
      <c r="R35" s="555">
        <v>374</v>
      </c>
      <c r="S35" s="555">
        <v>239</v>
      </c>
      <c r="T35" s="555">
        <v>906</v>
      </c>
      <c r="U35" s="555">
        <v>312</v>
      </c>
      <c r="V35" s="555">
        <v>161</v>
      </c>
      <c r="W35" s="555">
        <v>37</v>
      </c>
    </row>
    <row r="36" spans="1:23" ht="15" customHeight="1" x14ac:dyDescent="0.2">
      <c r="A36" s="36" t="s">
        <v>19</v>
      </c>
      <c r="B36" s="37" t="s">
        <v>67</v>
      </c>
      <c r="C36" s="557">
        <v>0.10835654596100279</v>
      </c>
      <c r="D36" s="557">
        <v>6.2209842154131847E-2</v>
      </c>
      <c r="E36" s="557">
        <v>9.1179201485608166E-2</v>
      </c>
      <c r="F36" s="557">
        <v>4.1782729805013928E-2</v>
      </c>
      <c r="G36" s="557">
        <v>1.6991643454038998E-2</v>
      </c>
      <c r="H36" s="557">
        <v>3.3426183844011141E-3</v>
      </c>
      <c r="I36" s="557"/>
      <c r="J36" s="279">
        <v>0.33156917363045496</v>
      </c>
      <c r="K36" s="556"/>
      <c r="L36" s="556"/>
      <c r="M36" s="556"/>
      <c r="N36" s="556"/>
      <c r="O36" s="556"/>
      <c r="P36" s="556"/>
      <c r="Q36" s="555">
        <v>10770</v>
      </c>
      <c r="R36" s="555">
        <v>1167</v>
      </c>
      <c r="S36" s="555">
        <v>670</v>
      </c>
      <c r="T36" s="555">
        <v>2819</v>
      </c>
      <c r="U36" s="555">
        <v>450</v>
      </c>
      <c r="V36" s="555">
        <v>183</v>
      </c>
      <c r="W36" s="555">
        <v>36</v>
      </c>
    </row>
    <row r="37" spans="1:23" ht="12.75" x14ac:dyDescent="0.2">
      <c r="A37" s="36" t="s">
        <v>24</v>
      </c>
      <c r="B37" s="37" t="s">
        <v>72</v>
      </c>
      <c r="C37" s="557">
        <v>0.15057217426219635</v>
      </c>
      <c r="D37" s="557">
        <v>4.3164023288496285E-2</v>
      </c>
      <c r="E37" s="557">
        <v>7.6892190323228263E-2</v>
      </c>
      <c r="F37" s="557">
        <v>3.5133507327845814E-2</v>
      </c>
      <c r="G37" s="557">
        <v>1.0640433647861875E-2</v>
      </c>
      <c r="H37" s="557">
        <v>6.8259385665529011E-3</v>
      </c>
      <c r="I37" s="557"/>
      <c r="J37" s="279">
        <v>0.32664123669945794</v>
      </c>
      <c r="K37" s="556"/>
      <c r="L37" s="556"/>
      <c r="M37" s="556"/>
      <c r="N37" s="556"/>
      <c r="O37" s="556"/>
      <c r="P37" s="556"/>
      <c r="Q37" s="555">
        <v>4981</v>
      </c>
      <c r="R37" s="555">
        <v>750</v>
      </c>
      <c r="S37" s="555">
        <v>215</v>
      </c>
      <c r="T37" s="555">
        <v>1348</v>
      </c>
      <c r="U37" s="555">
        <v>175</v>
      </c>
      <c r="V37" s="555">
        <v>53</v>
      </c>
      <c r="W37" s="555">
        <v>34</v>
      </c>
    </row>
    <row r="38" spans="1:23" ht="12.75" x14ac:dyDescent="0.2">
      <c r="A38" s="36" t="s">
        <v>41</v>
      </c>
      <c r="B38" s="37" t="s">
        <v>93</v>
      </c>
      <c r="C38" s="557">
        <v>0.10005061582588155</v>
      </c>
      <c r="D38" s="557">
        <v>4.5216804454192676E-2</v>
      </c>
      <c r="E38" s="557">
        <v>0.10477475957482706</v>
      </c>
      <c r="F38" s="557">
        <v>3.8468027669984813E-2</v>
      </c>
      <c r="G38" s="557">
        <v>7.5923738822338454E-3</v>
      </c>
      <c r="H38" s="557">
        <v>2.3620718744727519E-3</v>
      </c>
      <c r="I38" s="557"/>
      <c r="J38" s="279">
        <v>0.3220853720263202</v>
      </c>
      <c r="K38" s="556"/>
      <c r="L38" s="556"/>
      <c r="M38" s="556"/>
      <c r="N38" s="556"/>
      <c r="O38" s="556"/>
      <c r="P38" s="556"/>
      <c r="Q38" s="555">
        <v>5927</v>
      </c>
      <c r="R38" s="555">
        <v>593</v>
      </c>
      <c r="S38" s="555">
        <v>268</v>
      </c>
      <c r="T38" s="555">
        <v>1482</v>
      </c>
      <c r="U38" s="555">
        <v>228</v>
      </c>
      <c r="V38" s="555">
        <v>45</v>
      </c>
      <c r="W38" s="555">
        <v>14</v>
      </c>
    </row>
    <row r="39" spans="1:23" ht="12.75" x14ac:dyDescent="0.2">
      <c r="A39" s="36" t="s">
        <v>26</v>
      </c>
      <c r="B39" s="37" t="s">
        <v>75</v>
      </c>
      <c r="C39" s="557">
        <v>9.1077493053411548E-2</v>
      </c>
      <c r="D39" s="557">
        <v>3.1902850674076361E-2</v>
      </c>
      <c r="E39" s="557">
        <v>9.9927961304929508E-2</v>
      </c>
      <c r="F39" s="557">
        <v>6.0409591437686531E-2</v>
      </c>
      <c r="G39" s="557">
        <v>2.1097046413502109E-2</v>
      </c>
      <c r="H39" s="557">
        <v>5.0427086549346507E-3</v>
      </c>
      <c r="I39" s="557"/>
      <c r="J39" s="279">
        <v>0.30986930122465783</v>
      </c>
      <c r="K39" s="556"/>
      <c r="L39" s="556"/>
      <c r="M39" s="556"/>
      <c r="N39" s="556"/>
      <c r="O39" s="556"/>
      <c r="P39" s="556"/>
      <c r="Q39" s="555">
        <v>9717</v>
      </c>
      <c r="R39" s="555">
        <v>885</v>
      </c>
      <c r="S39" s="555">
        <v>310</v>
      </c>
      <c r="T39" s="555">
        <v>2166</v>
      </c>
      <c r="U39" s="555">
        <v>587</v>
      </c>
      <c r="V39" s="555">
        <v>205</v>
      </c>
      <c r="W39" s="555">
        <v>49</v>
      </c>
    </row>
  </sheetData>
  <sortState ref="A3:J40">
    <sortCondition descending="1" ref="J3:J40"/>
  </sortState>
  <pageMargins left="0.19685039370078741" right="0.19685039370078741" top="0" bottom="0.39370078740157483" header="0.31496062992125984" footer="0.15748031496062992"/>
  <pageSetup paperSize="9" scale="94" orientation="portrait" verticalDpi="0" r:id="rId1"/>
  <headerFooter>
    <oddFooter>&amp;CChirurgie Ambulatoire - Bilan PMSI 2016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opLeftCell="A15" zoomScaleNormal="100" workbookViewId="0">
      <selection activeCell="J20" sqref="J20"/>
    </sheetView>
  </sheetViews>
  <sheetFormatPr baseColWidth="10" defaultRowHeight="15" x14ac:dyDescent="0.25"/>
  <cols>
    <col min="1" max="2" width="21.140625" customWidth="1"/>
    <col min="3" max="3" width="47.28515625" bestFit="1" customWidth="1"/>
    <col min="4" max="4" width="15.140625" style="546" customWidth="1"/>
    <col min="5" max="5" width="13" style="562" customWidth="1"/>
    <col min="6" max="6" width="11.42578125" style="561"/>
    <col min="7" max="7" width="11.42578125" style="34"/>
    <col min="8" max="8" width="17.140625" customWidth="1"/>
  </cols>
  <sheetData>
    <row r="1" spans="1:10" x14ac:dyDescent="0.25">
      <c r="D1" s="551">
        <v>9</v>
      </c>
      <c r="E1" s="552">
        <v>53</v>
      </c>
      <c r="F1" s="565">
        <v>94</v>
      </c>
      <c r="H1" s="565">
        <v>93</v>
      </c>
      <c r="I1" s="565">
        <v>51</v>
      </c>
    </row>
    <row r="2" spans="1:10" ht="51.75" customHeight="1" x14ac:dyDescent="0.25">
      <c r="A2" s="205" t="s">
        <v>122</v>
      </c>
      <c r="B2" s="670" t="s">
        <v>123</v>
      </c>
      <c r="C2" s="670"/>
      <c r="D2" s="547" t="s">
        <v>188</v>
      </c>
      <c r="E2" s="547" t="s">
        <v>273</v>
      </c>
      <c r="F2" s="560" t="s">
        <v>278</v>
      </c>
      <c r="G2" s="558" t="s">
        <v>261</v>
      </c>
      <c r="H2" s="560" t="s">
        <v>279</v>
      </c>
      <c r="I2" s="560" t="s">
        <v>280</v>
      </c>
      <c r="J2" t="s">
        <v>266</v>
      </c>
    </row>
    <row r="3" spans="1:10" x14ac:dyDescent="0.25">
      <c r="A3" s="403" t="s">
        <v>26</v>
      </c>
      <c r="B3" s="671" t="s">
        <v>262</v>
      </c>
      <c r="C3" s="282" t="s">
        <v>75</v>
      </c>
      <c r="D3" s="548">
        <v>0.76967046610000001</v>
      </c>
      <c r="E3" s="561">
        <v>0.69013069877534217</v>
      </c>
      <c r="F3" s="561">
        <v>0.11186065658124934</v>
      </c>
      <c r="G3" s="559">
        <v>0.65780980951875068</v>
      </c>
      <c r="H3" s="572">
        <v>1086.9499999999998</v>
      </c>
      <c r="I3" s="572">
        <v>9717</v>
      </c>
      <c r="J3">
        <v>0.11186065658124934</v>
      </c>
    </row>
    <row r="4" spans="1:10" x14ac:dyDescent="0.25">
      <c r="A4" s="403" t="s">
        <v>41</v>
      </c>
      <c r="B4" s="671"/>
      <c r="C4" s="282" t="s">
        <v>93</v>
      </c>
      <c r="D4" s="548">
        <v>0.86565846329999996</v>
      </c>
      <c r="E4" s="561">
        <v>0.67791462797367974</v>
      </c>
      <c r="F4" s="561">
        <v>0.12776278049603509</v>
      </c>
      <c r="G4" s="559">
        <v>0.73789568280396489</v>
      </c>
      <c r="H4" s="572">
        <v>757.25</v>
      </c>
      <c r="I4" s="572">
        <v>5927</v>
      </c>
      <c r="J4">
        <v>0.12776278049603509</v>
      </c>
    </row>
    <row r="5" spans="1:10" x14ac:dyDescent="0.25">
      <c r="A5" s="403" t="s">
        <v>19</v>
      </c>
      <c r="B5" s="671"/>
      <c r="C5" s="282" t="s">
        <v>67</v>
      </c>
      <c r="D5" s="548">
        <v>0.79733357189999998</v>
      </c>
      <c r="E5" s="561">
        <v>0.66843082636954498</v>
      </c>
      <c r="F5" s="561">
        <v>0.14379758588672237</v>
      </c>
      <c r="G5" s="559">
        <v>0.65353598601327767</v>
      </c>
      <c r="H5" s="572">
        <v>1548.7</v>
      </c>
      <c r="I5" s="572">
        <v>10770</v>
      </c>
      <c r="J5">
        <v>0.14379758588672237</v>
      </c>
    </row>
    <row r="6" spans="1:10" x14ac:dyDescent="0.25">
      <c r="A6" s="403" t="s">
        <v>53</v>
      </c>
      <c r="B6" s="671"/>
      <c r="C6" s="282" t="s">
        <v>107</v>
      </c>
      <c r="D6" s="548">
        <v>0.7125264644</v>
      </c>
      <c r="E6" s="561">
        <v>0.66543948458352509</v>
      </c>
      <c r="F6" s="561">
        <v>0.11998389323515878</v>
      </c>
      <c r="G6" s="559">
        <v>0.59254257116484121</v>
      </c>
      <c r="H6" s="572">
        <v>521.45000000000005</v>
      </c>
      <c r="I6" s="572">
        <v>4346</v>
      </c>
      <c r="J6">
        <v>0.11998389323515878</v>
      </c>
    </row>
    <row r="7" spans="1:10" x14ac:dyDescent="0.25">
      <c r="A7" s="403" t="s">
        <v>51</v>
      </c>
      <c r="B7" s="671"/>
      <c r="C7" s="282" t="s">
        <v>105</v>
      </c>
      <c r="D7" s="548">
        <v>0.70002414290000003</v>
      </c>
      <c r="E7" s="561">
        <v>0.60061680801850426</v>
      </c>
      <c r="F7" s="561">
        <v>0.12851452068876895</v>
      </c>
      <c r="G7" s="559">
        <v>0.57150962221123103</v>
      </c>
      <c r="H7" s="572">
        <v>500.05</v>
      </c>
      <c r="I7" s="572">
        <v>3891</v>
      </c>
      <c r="J7">
        <v>0.12851452068876895</v>
      </c>
    </row>
    <row r="8" spans="1:10" x14ac:dyDescent="0.25">
      <c r="A8" s="403" t="s">
        <v>37</v>
      </c>
      <c r="B8" s="671"/>
      <c r="C8" s="282" t="s">
        <v>89</v>
      </c>
      <c r="D8" s="548">
        <v>0.60190615839999995</v>
      </c>
      <c r="E8" s="561">
        <v>0.5911764705882353</v>
      </c>
      <c r="F8" s="561">
        <v>0.11424369747899159</v>
      </c>
      <c r="G8" s="559">
        <v>0.48766246092100834</v>
      </c>
      <c r="H8" s="572">
        <v>271.89999999999998</v>
      </c>
      <c r="I8" s="572">
        <v>2380</v>
      </c>
      <c r="J8">
        <v>0.11424369747899159</v>
      </c>
    </row>
    <row r="9" spans="1:10" x14ac:dyDescent="0.25">
      <c r="A9" s="403" t="s">
        <v>23</v>
      </c>
      <c r="B9" s="671"/>
      <c r="C9" s="282" t="s">
        <v>71</v>
      </c>
      <c r="D9" s="548">
        <v>0.53457249070000001</v>
      </c>
      <c r="E9" s="561">
        <v>0.50057142857142856</v>
      </c>
      <c r="F9" s="561">
        <v>0.14480000000000001</v>
      </c>
      <c r="G9" s="559">
        <v>0.38977249069999997</v>
      </c>
      <c r="H9" s="572">
        <v>506.80000000000007</v>
      </c>
      <c r="I9" s="572">
        <v>3500</v>
      </c>
      <c r="J9">
        <v>0.14480000000000001</v>
      </c>
    </row>
    <row r="10" spans="1:10" x14ac:dyDescent="0.25">
      <c r="A10" s="403"/>
      <c r="B10" s="403"/>
      <c r="C10" s="282"/>
      <c r="D10" s="548"/>
      <c r="E10" s="561"/>
      <c r="F10" s="561" t="e">
        <v>#VALUE!</v>
      </c>
      <c r="G10" s="559"/>
      <c r="H10" s="572" t="s">
        <v>121</v>
      </c>
      <c r="I10" s="572" t="s">
        <v>121</v>
      </c>
      <c r="J10" t="e">
        <v>#VALUE!</v>
      </c>
    </row>
    <row r="11" spans="1:10" x14ac:dyDescent="0.25">
      <c r="A11" s="403" t="s">
        <v>24</v>
      </c>
      <c r="B11" s="672" t="s">
        <v>263</v>
      </c>
      <c r="C11" s="282" t="s">
        <v>72</v>
      </c>
      <c r="D11" s="548">
        <v>0.76513989640000002</v>
      </c>
      <c r="E11" s="561">
        <v>0.67335876330054201</v>
      </c>
      <c r="F11" s="561">
        <v>0.16267817707287693</v>
      </c>
      <c r="G11" s="559">
        <v>0.60246171932712311</v>
      </c>
      <c r="H11" s="572">
        <v>810.3</v>
      </c>
      <c r="I11" s="572">
        <v>4981</v>
      </c>
      <c r="J11">
        <v>0.16267817707287693</v>
      </c>
    </row>
    <row r="12" spans="1:10" x14ac:dyDescent="0.25">
      <c r="A12" s="403" t="s">
        <v>42</v>
      </c>
      <c r="B12" s="672"/>
      <c r="C12" s="282" t="s">
        <v>94</v>
      </c>
      <c r="D12" s="548">
        <v>0.71908420409999996</v>
      </c>
      <c r="E12" s="561">
        <v>0.65971860343929134</v>
      </c>
      <c r="F12" s="561">
        <v>0.15179781136008338</v>
      </c>
      <c r="G12" s="559">
        <v>0.56728639273991655</v>
      </c>
      <c r="H12" s="572">
        <v>291.3</v>
      </c>
      <c r="I12" s="572">
        <v>1919</v>
      </c>
      <c r="J12">
        <v>0.15179781136008338</v>
      </c>
    </row>
    <row r="13" spans="1:10" x14ac:dyDescent="0.25">
      <c r="A13" s="403" t="s">
        <v>43</v>
      </c>
      <c r="B13" s="672"/>
      <c r="C13" s="282" t="s">
        <v>95</v>
      </c>
      <c r="D13" s="548">
        <v>0.74416553600000002</v>
      </c>
      <c r="E13" s="561">
        <v>0.65617369497789213</v>
      </c>
      <c r="F13" s="561">
        <v>0.15269583580809079</v>
      </c>
      <c r="G13" s="559">
        <v>0.59146970019190925</v>
      </c>
      <c r="H13" s="572">
        <v>2313.7999999999997</v>
      </c>
      <c r="I13" s="572">
        <v>15153</v>
      </c>
      <c r="J13">
        <v>0.15269583580809079</v>
      </c>
    </row>
    <row r="14" spans="1:10" x14ac:dyDescent="0.25">
      <c r="A14" s="403" t="s">
        <v>54</v>
      </c>
      <c r="B14" s="672"/>
      <c r="C14" s="282" t="s">
        <v>109</v>
      </c>
      <c r="D14" s="548">
        <v>0.77582375479999999</v>
      </c>
      <c r="E14" s="561">
        <v>0.63578861456845537</v>
      </c>
      <c r="F14" s="561">
        <v>0.1565292797388288</v>
      </c>
      <c r="G14" s="559">
        <v>0.61929447506117119</v>
      </c>
      <c r="H14" s="572">
        <v>767.15</v>
      </c>
      <c r="I14" s="572">
        <v>4901</v>
      </c>
      <c r="J14">
        <v>0.1565292797388288</v>
      </c>
    </row>
    <row r="15" spans="1:10" x14ac:dyDescent="0.25">
      <c r="A15" s="403" t="s">
        <v>30</v>
      </c>
      <c r="B15" s="672"/>
      <c r="C15" s="282" t="s">
        <v>80</v>
      </c>
      <c r="D15" s="548">
        <v>0.76203422440000002</v>
      </c>
      <c r="E15" s="561">
        <v>0.63572014772260976</v>
      </c>
      <c r="F15" s="561">
        <v>0.15820168239638902</v>
      </c>
      <c r="G15" s="559">
        <v>0.60383254200361103</v>
      </c>
      <c r="H15" s="572">
        <v>1542.15</v>
      </c>
      <c r="I15" s="572">
        <v>9748</v>
      </c>
      <c r="J15">
        <v>0.15820168239638902</v>
      </c>
    </row>
    <row r="16" spans="1:10" x14ac:dyDescent="0.25">
      <c r="A16" s="403" t="s">
        <v>48</v>
      </c>
      <c r="B16" s="672"/>
      <c r="C16" s="282" t="s">
        <v>101</v>
      </c>
      <c r="D16" s="548">
        <v>0.75282165190000006</v>
      </c>
      <c r="E16" s="561">
        <v>0.62035804113034476</v>
      </c>
      <c r="F16" s="561">
        <v>0.15881787246634119</v>
      </c>
      <c r="G16" s="559">
        <v>0.5940037794336589</v>
      </c>
      <c r="H16" s="572">
        <v>1073.45</v>
      </c>
      <c r="I16" s="572">
        <v>6759</v>
      </c>
      <c r="J16">
        <v>0.15881787246634119</v>
      </c>
    </row>
    <row r="17" spans="1:10" x14ac:dyDescent="0.25">
      <c r="A17" s="403" t="s">
        <v>124</v>
      </c>
      <c r="B17" s="672"/>
      <c r="C17" s="282" t="s">
        <v>166</v>
      </c>
      <c r="D17" s="548">
        <v>0.71213418421259123</v>
      </c>
      <c r="E17" s="561">
        <v>0.61613753294014306</v>
      </c>
      <c r="F17" s="561">
        <v>0.15394026854059481</v>
      </c>
      <c r="G17" s="559">
        <v>0.55819391567199639</v>
      </c>
      <c r="H17" s="572">
        <v>2453.5</v>
      </c>
      <c r="I17" s="572">
        <v>15938</v>
      </c>
      <c r="J17">
        <v>0.15394026854059481</v>
      </c>
    </row>
    <row r="18" spans="1:10" x14ac:dyDescent="0.25">
      <c r="A18" s="403" t="s">
        <v>45</v>
      </c>
      <c r="B18" s="672"/>
      <c r="C18" s="282" t="s">
        <v>98</v>
      </c>
      <c r="D18" s="548">
        <v>0.64792358800000005</v>
      </c>
      <c r="E18" s="561">
        <v>0.59047619047619049</v>
      </c>
      <c r="F18" s="561">
        <v>0.1501190476190476</v>
      </c>
      <c r="G18" s="559">
        <v>0.49780454038095245</v>
      </c>
      <c r="H18" s="572">
        <v>63.04999999999999</v>
      </c>
      <c r="I18" s="572">
        <v>420</v>
      </c>
      <c r="J18">
        <v>0.1501190476190476</v>
      </c>
    </row>
    <row r="19" spans="1:10" x14ac:dyDescent="0.25">
      <c r="A19" s="403" t="s">
        <v>33</v>
      </c>
      <c r="B19" s="672"/>
      <c r="C19" s="282" t="s">
        <v>84</v>
      </c>
      <c r="D19" s="548">
        <v>0.68318623119999999</v>
      </c>
      <c r="E19" s="561">
        <v>0.56823671497584538</v>
      </c>
      <c r="F19" s="561">
        <v>0.1652626811594203</v>
      </c>
      <c r="G19" s="559">
        <v>0.51792355004057966</v>
      </c>
      <c r="H19" s="572">
        <v>547.35</v>
      </c>
      <c r="I19" s="572">
        <v>3312</v>
      </c>
      <c r="J19">
        <v>0.1652626811594203</v>
      </c>
    </row>
    <row r="20" spans="1:10" x14ac:dyDescent="0.25">
      <c r="A20" s="403" t="s">
        <v>31</v>
      </c>
      <c r="B20" s="672"/>
      <c r="C20" s="282" t="s">
        <v>81</v>
      </c>
      <c r="D20" s="548">
        <v>0.58228278249999998</v>
      </c>
      <c r="E20" s="561">
        <v>0.44733511461116582</v>
      </c>
      <c r="F20" s="561">
        <v>0.1642666291660807</v>
      </c>
      <c r="G20" s="559">
        <v>0.41801615333391928</v>
      </c>
      <c r="H20" s="572">
        <v>1168.0999999999999</v>
      </c>
      <c r="I20" s="572">
        <v>7111</v>
      </c>
      <c r="J20">
        <v>0.1642666291660807</v>
      </c>
    </row>
    <row r="21" spans="1:10" x14ac:dyDescent="0.25">
      <c r="A21" s="403" t="s">
        <v>50</v>
      </c>
      <c r="B21" s="672"/>
      <c r="C21" s="282" t="s">
        <v>104</v>
      </c>
      <c r="D21" s="548">
        <v>0.52895522390000005</v>
      </c>
      <c r="E21" s="561">
        <v>0.40083798882681565</v>
      </c>
      <c r="F21" s="561">
        <v>0.14878957169459964</v>
      </c>
      <c r="G21" s="559">
        <v>0.38016565220540044</v>
      </c>
      <c r="H21" s="572">
        <v>319.60000000000002</v>
      </c>
      <c r="I21" s="572">
        <v>2148</v>
      </c>
      <c r="J21">
        <v>0.14878957169459964</v>
      </c>
    </row>
    <row r="22" spans="1:10" x14ac:dyDescent="0.25">
      <c r="A22" s="403" t="s">
        <v>44</v>
      </c>
      <c r="B22" s="672"/>
      <c r="C22" s="282" t="s">
        <v>96</v>
      </c>
      <c r="D22" s="548">
        <v>0.49848007729999999</v>
      </c>
      <c r="E22" s="561">
        <v>0.37154690578632033</v>
      </c>
      <c r="F22" s="561">
        <v>0.14742249386786763</v>
      </c>
      <c r="G22" s="559">
        <v>0.35105758343213234</v>
      </c>
      <c r="H22" s="572">
        <v>3666.25</v>
      </c>
      <c r="I22" s="572">
        <v>24869</v>
      </c>
      <c r="J22">
        <v>0.14742249386786763</v>
      </c>
    </row>
    <row r="23" spans="1:10" x14ac:dyDescent="0.25">
      <c r="A23" s="403"/>
      <c r="B23" s="403"/>
      <c r="C23" s="282"/>
      <c r="D23" s="548"/>
      <c r="E23" s="561"/>
      <c r="F23" s="561" t="e">
        <v>#VALUE!</v>
      </c>
      <c r="G23" s="559"/>
      <c r="H23" s="572" t="s">
        <v>121</v>
      </c>
      <c r="I23" s="572" t="s">
        <v>121</v>
      </c>
      <c r="J23" t="e">
        <v>#VALUE!</v>
      </c>
    </row>
    <row r="24" spans="1:10" ht="15" customHeight="1" x14ac:dyDescent="0.25">
      <c r="A24" s="403" t="s">
        <v>46</v>
      </c>
      <c r="B24" s="672" t="s">
        <v>264</v>
      </c>
      <c r="C24" s="282" t="s">
        <v>99</v>
      </c>
      <c r="D24" s="548">
        <v>0.75709818179999999</v>
      </c>
      <c r="E24" s="561">
        <v>0.6207059565080365</v>
      </c>
      <c r="F24" s="561">
        <v>0.17124960605105577</v>
      </c>
      <c r="G24" s="559">
        <v>0.58584857574894422</v>
      </c>
      <c r="H24" s="572">
        <v>1086.75</v>
      </c>
      <c r="I24" s="572">
        <v>6346</v>
      </c>
      <c r="J24">
        <v>0.17124960605105577</v>
      </c>
    </row>
    <row r="25" spans="1:10" x14ac:dyDescent="0.25">
      <c r="A25" s="403" t="s">
        <v>39</v>
      </c>
      <c r="B25" s="672"/>
      <c r="C25" s="282" t="s">
        <v>91</v>
      </c>
      <c r="D25" s="548">
        <v>0.6497762909</v>
      </c>
      <c r="E25" s="561">
        <v>0.55510338759348876</v>
      </c>
      <c r="F25" s="561">
        <v>0.16606907171139462</v>
      </c>
      <c r="G25" s="559">
        <v>0.48370721918860538</v>
      </c>
      <c r="H25" s="572">
        <v>4529.7</v>
      </c>
      <c r="I25" s="572">
        <v>27276</v>
      </c>
      <c r="J25">
        <v>0.16606907171139462</v>
      </c>
    </row>
    <row r="26" spans="1:10" x14ac:dyDescent="0.25">
      <c r="A26" s="403" t="s">
        <v>27</v>
      </c>
      <c r="B26" s="672"/>
      <c r="C26" s="282" t="s">
        <v>76</v>
      </c>
      <c r="D26" s="548">
        <v>0.70631092539999996</v>
      </c>
      <c r="E26" s="561">
        <v>0.55400785108268968</v>
      </c>
      <c r="F26" s="561">
        <v>0.17321134608079017</v>
      </c>
      <c r="G26" s="559">
        <v>0.53309957931920982</v>
      </c>
      <c r="H26" s="572">
        <v>1367.85</v>
      </c>
      <c r="I26" s="572">
        <v>7897</v>
      </c>
      <c r="J26">
        <v>0.17321134608079017</v>
      </c>
    </row>
    <row r="27" spans="1:10" x14ac:dyDescent="0.25">
      <c r="A27" s="403" t="s">
        <v>38</v>
      </c>
      <c r="B27" s="672"/>
      <c r="C27" s="282" t="s">
        <v>90</v>
      </c>
      <c r="D27" s="548">
        <v>0.53873517790000003</v>
      </c>
      <c r="E27" s="561">
        <v>0.49362880886426591</v>
      </c>
      <c r="F27" s="561">
        <v>0.16739612188365649</v>
      </c>
      <c r="G27" s="559">
        <v>0.37133905601634354</v>
      </c>
      <c r="H27" s="572">
        <v>302.14999999999998</v>
      </c>
      <c r="I27" s="572">
        <v>1805</v>
      </c>
      <c r="J27">
        <v>0.16739612188365649</v>
      </c>
    </row>
    <row r="28" spans="1:10" x14ac:dyDescent="0.25">
      <c r="A28" s="403" t="s">
        <v>32</v>
      </c>
      <c r="B28" s="672"/>
      <c r="C28" s="282" t="s">
        <v>82</v>
      </c>
      <c r="D28" s="548">
        <v>0.65109498190000004</v>
      </c>
      <c r="E28" s="561">
        <v>0.47259107933265238</v>
      </c>
      <c r="F28" s="561">
        <v>0.18770854613551244</v>
      </c>
      <c r="G28" s="559">
        <v>0.46338643576448757</v>
      </c>
      <c r="H28" s="572">
        <v>1653.9</v>
      </c>
      <c r="I28" s="572">
        <v>8811</v>
      </c>
      <c r="J28">
        <v>0.18770854613551244</v>
      </c>
    </row>
    <row r="29" spans="1:10" x14ac:dyDescent="0.25">
      <c r="A29" s="403" t="s">
        <v>18</v>
      </c>
      <c r="B29" s="672"/>
      <c r="C29" s="282" t="s">
        <v>66</v>
      </c>
      <c r="D29" s="548">
        <v>0.65437365010000004</v>
      </c>
      <c r="E29" s="561">
        <v>0.47169811320754718</v>
      </c>
      <c r="F29" s="561">
        <v>0.18314059646987221</v>
      </c>
      <c r="G29" s="559">
        <v>0.4712330536301278</v>
      </c>
      <c r="H29" s="572">
        <v>300.90000000000003</v>
      </c>
      <c r="I29" s="572">
        <v>1643</v>
      </c>
      <c r="J29">
        <v>0.18314059646987221</v>
      </c>
    </row>
    <row r="30" spans="1:10" ht="11.25" customHeight="1" x14ac:dyDescent="0.25">
      <c r="A30" s="403" t="s">
        <v>55</v>
      </c>
      <c r="B30" s="672"/>
      <c r="C30" s="282" t="s">
        <v>110</v>
      </c>
      <c r="D30" s="548">
        <v>0.586162823</v>
      </c>
      <c r="E30" s="561">
        <v>0.4580152671755725</v>
      </c>
      <c r="F30" s="561">
        <v>0.16708015267175574</v>
      </c>
      <c r="G30" s="559">
        <v>0.41908267032824426</v>
      </c>
      <c r="H30" s="572">
        <v>612.85</v>
      </c>
      <c r="I30" s="572">
        <v>3668</v>
      </c>
      <c r="J30">
        <v>0.16708015267175574</v>
      </c>
    </row>
    <row r="31" spans="1:10" ht="15" customHeight="1" x14ac:dyDescent="0.25">
      <c r="A31" s="403" t="s">
        <v>49</v>
      </c>
      <c r="B31" s="672"/>
      <c r="C31" s="282" t="s">
        <v>103</v>
      </c>
      <c r="D31" s="548">
        <v>0.51959324819999997</v>
      </c>
      <c r="E31" s="561">
        <v>0.42316489914743188</v>
      </c>
      <c r="F31" s="561">
        <v>0.19343418590143482</v>
      </c>
      <c r="G31" s="559">
        <v>0.32615906229856517</v>
      </c>
      <c r="H31" s="572">
        <v>1860.45</v>
      </c>
      <c r="I31" s="572">
        <v>9618</v>
      </c>
      <c r="J31">
        <v>0.19343418590143482</v>
      </c>
    </row>
    <row r="32" spans="1:10" x14ac:dyDescent="0.25">
      <c r="A32" s="403" t="s">
        <v>47</v>
      </c>
      <c r="B32" s="672"/>
      <c r="C32" s="282" t="s">
        <v>100</v>
      </c>
      <c r="D32" s="548">
        <v>0.54056409080000001</v>
      </c>
      <c r="E32" s="561">
        <v>0.41027280477408357</v>
      </c>
      <c r="F32" s="561">
        <v>0.17160059676044331</v>
      </c>
      <c r="G32" s="559">
        <v>0.36896349403955669</v>
      </c>
      <c r="H32" s="572">
        <v>805.15</v>
      </c>
      <c r="I32" s="572">
        <v>4692</v>
      </c>
      <c r="J32">
        <v>0.17160059676044331</v>
      </c>
    </row>
    <row r="33" spans="1:10" x14ac:dyDescent="0.25">
      <c r="A33" s="403"/>
      <c r="B33" s="403"/>
      <c r="C33" s="282"/>
      <c r="D33" s="548"/>
      <c r="E33" s="561"/>
      <c r="F33" s="561" t="e">
        <v>#VALUE!</v>
      </c>
      <c r="G33" s="559"/>
      <c r="H33" s="572" t="s">
        <v>121</v>
      </c>
      <c r="I33" s="572" t="s">
        <v>121</v>
      </c>
      <c r="J33" t="e">
        <v>#VALUE!</v>
      </c>
    </row>
    <row r="34" spans="1:10" x14ac:dyDescent="0.25">
      <c r="A34" s="403" t="s">
        <v>34</v>
      </c>
      <c r="B34" s="672" t="s">
        <v>265</v>
      </c>
      <c r="C34" s="282" t="s">
        <v>85</v>
      </c>
      <c r="D34" s="548">
        <v>0.75293092429999997</v>
      </c>
      <c r="E34" s="561">
        <v>0.60082511571744823</v>
      </c>
      <c r="F34" s="561">
        <v>0.20953914268464477</v>
      </c>
      <c r="G34" s="559">
        <v>0.54339178161535517</v>
      </c>
      <c r="H34" s="572">
        <v>4164.7999999999993</v>
      </c>
      <c r="I34" s="572">
        <v>19876</v>
      </c>
      <c r="J34">
        <v>0.20953914268464477</v>
      </c>
    </row>
    <row r="35" spans="1:10" x14ac:dyDescent="0.25">
      <c r="A35" s="403" t="s">
        <v>40</v>
      </c>
      <c r="B35" s="672"/>
      <c r="C35" s="282" t="s">
        <v>92</v>
      </c>
      <c r="D35" s="548">
        <v>0.73251711730000002</v>
      </c>
      <c r="E35" s="561">
        <v>0.57980261190310034</v>
      </c>
      <c r="F35" s="561">
        <v>0.20473033595852858</v>
      </c>
      <c r="G35" s="559">
        <v>0.52778678134147139</v>
      </c>
      <c r="H35" s="572">
        <v>2053.65</v>
      </c>
      <c r="I35" s="572">
        <v>10031</v>
      </c>
      <c r="J35">
        <v>0.20473033595852858</v>
      </c>
    </row>
    <row r="36" spans="1:10" x14ac:dyDescent="0.25">
      <c r="A36" s="403" t="s">
        <v>29</v>
      </c>
      <c r="B36" s="672"/>
      <c r="C36" s="282" t="s">
        <v>78</v>
      </c>
      <c r="D36" s="548">
        <v>0.61657221929999995</v>
      </c>
      <c r="E36" s="561">
        <v>0.42575406032482599</v>
      </c>
      <c r="F36" s="561">
        <v>0.21987977219995783</v>
      </c>
      <c r="G36" s="559">
        <v>0.39669244710004214</v>
      </c>
      <c r="H36" s="572">
        <v>2084.9</v>
      </c>
      <c r="I36" s="572">
        <v>9482</v>
      </c>
      <c r="J36">
        <v>0.21987977219995783</v>
      </c>
    </row>
    <row r="37" spans="1:10" x14ac:dyDescent="0.25">
      <c r="A37" s="403" t="s">
        <v>35</v>
      </c>
      <c r="B37" s="672"/>
      <c r="C37" s="282" t="s">
        <v>86</v>
      </c>
      <c r="D37" s="548">
        <v>0.5942883417</v>
      </c>
      <c r="E37" s="561">
        <v>0.40060636685194545</v>
      </c>
      <c r="F37" s="561">
        <v>0.20519959575543203</v>
      </c>
      <c r="G37" s="559">
        <v>0.38908874594456799</v>
      </c>
      <c r="H37" s="572">
        <v>2030.45</v>
      </c>
      <c r="I37" s="572">
        <v>9895</v>
      </c>
      <c r="J37">
        <v>0.20519959575543203</v>
      </c>
    </row>
    <row r="38" spans="1:10" x14ac:dyDescent="0.25">
      <c r="A38" s="403" t="s">
        <v>17</v>
      </c>
      <c r="B38" s="672"/>
      <c r="C38" s="282" t="s">
        <v>64</v>
      </c>
      <c r="D38" s="548">
        <v>0.5042332759</v>
      </c>
      <c r="E38" s="561">
        <v>0.31798544793087768</v>
      </c>
      <c r="F38" s="561">
        <v>0.20169395179627103</v>
      </c>
      <c r="G38" s="559">
        <v>0.30253932410372897</v>
      </c>
      <c r="H38" s="572">
        <v>3548.2</v>
      </c>
      <c r="I38" s="572">
        <v>17592</v>
      </c>
      <c r="J38">
        <v>0.20169395179627103</v>
      </c>
    </row>
    <row r="39" spans="1:10" ht="15.75" thickBot="1" x14ac:dyDescent="0.3">
      <c r="B39" s="563"/>
      <c r="H39" s="572"/>
      <c r="I39" s="572"/>
    </row>
    <row r="40" spans="1:10" ht="15.75" thickBot="1" x14ac:dyDescent="0.3">
      <c r="A40" s="24" t="s">
        <v>141</v>
      </c>
      <c r="C40" s="44" t="s">
        <v>8</v>
      </c>
      <c r="H40" s="572">
        <v>50586.2</v>
      </c>
      <c r="I40" s="572">
        <v>296971</v>
      </c>
      <c r="J40">
        <v>0.17034053830171969</v>
      </c>
    </row>
    <row r="41" spans="1:10" x14ac:dyDescent="0.25">
      <c r="A41" s="139" t="s">
        <v>130</v>
      </c>
      <c r="C41" s="77" t="s">
        <v>59</v>
      </c>
      <c r="H41" s="572">
        <v>23425.45</v>
      </c>
      <c r="I41" s="572">
        <v>132005</v>
      </c>
      <c r="J41">
        <v>0.17745880837847053</v>
      </c>
    </row>
    <row r="42" spans="1:10" ht="15.75" thickBot="1" x14ac:dyDescent="0.3">
      <c r="A42" s="139" t="s">
        <v>12</v>
      </c>
      <c r="C42" s="79" t="s">
        <v>60</v>
      </c>
      <c r="H42" s="572">
        <v>27160.75</v>
      </c>
      <c r="I42" s="572">
        <v>164966</v>
      </c>
      <c r="J42">
        <v>0.16464453281282204</v>
      </c>
    </row>
  </sheetData>
  <sortState ref="A34:F38">
    <sortCondition descending="1" ref="F34:F38"/>
  </sortState>
  <mergeCells count="5">
    <mergeCell ref="B2:C2"/>
    <mergeCell ref="B3:B9"/>
    <mergeCell ref="B11:B22"/>
    <mergeCell ref="B24:B32"/>
    <mergeCell ref="B34:B38"/>
  </mergeCells>
  <pageMargins left="0.19685039370078741" right="0.19685039370078741" top="0" bottom="0.39370078740157483" header="0.31496062992125984" footer="0.15748031496062992"/>
  <pageSetup paperSize="9" scale="94" orientation="portrait" r:id="rId1"/>
  <headerFooter>
    <oddFooter>&amp;CChirurgie Ambulatoire - Bilan PMSI 2016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/>
  <dimension ref="A1:I40"/>
  <sheetViews>
    <sheetView zoomScaleNormal="100" workbookViewId="0">
      <selection activeCell="J20" sqref="J20"/>
    </sheetView>
  </sheetViews>
  <sheetFormatPr baseColWidth="10" defaultRowHeight="15" x14ac:dyDescent="0.25"/>
  <cols>
    <col min="1" max="2" width="11.42578125" style="35"/>
    <col min="3" max="3" width="39.140625" style="35" bestFit="1" customWidth="1"/>
    <col min="4" max="4" width="11.42578125" style="35"/>
    <col min="5" max="5" width="11.42578125" style="206"/>
    <col min="6" max="7" width="11.42578125" style="277"/>
    <col min="8" max="8" width="11.42578125" style="35"/>
    <col min="10" max="16384" width="11.42578125" style="35"/>
  </cols>
  <sheetData>
    <row r="1" spans="1:9" ht="23.25" customHeight="1" x14ac:dyDescent="0.25">
      <c r="D1" s="366">
        <v>94</v>
      </c>
      <c r="I1" s="35"/>
    </row>
    <row r="2" spans="1:9" ht="63.75" x14ac:dyDescent="0.2">
      <c r="B2" s="272" t="s">
        <v>176</v>
      </c>
      <c r="C2" s="272" t="s">
        <v>177</v>
      </c>
      <c r="D2" s="273" t="s">
        <v>274</v>
      </c>
      <c r="E2" s="274" t="s">
        <v>275</v>
      </c>
      <c r="F2" s="274" t="s">
        <v>276</v>
      </c>
      <c r="G2" s="274" t="s">
        <v>277</v>
      </c>
      <c r="I2" s="35"/>
    </row>
    <row r="3" spans="1:9" x14ac:dyDescent="0.25">
      <c r="A3" s="56"/>
      <c r="B3" s="36" t="s">
        <v>29</v>
      </c>
      <c r="C3" s="37" t="s">
        <v>78</v>
      </c>
      <c r="D3" s="279">
        <v>0.21987977219995783</v>
      </c>
      <c r="E3" s="275">
        <v>0.17034053830171969</v>
      </c>
      <c r="F3" s="276">
        <v>0.17745880837847053</v>
      </c>
      <c r="G3" s="276">
        <v>0.16464453281282204</v>
      </c>
      <c r="H3" s="281"/>
      <c r="I3" s="35"/>
    </row>
    <row r="4" spans="1:9" x14ac:dyDescent="0.25">
      <c r="A4" s="56"/>
      <c r="B4" s="36" t="s">
        <v>36</v>
      </c>
      <c r="C4" s="37" t="s">
        <v>88</v>
      </c>
      <c r="D4" s="279">
        <v>0.20998176845943481</v>
      </c>
      <c r="E4" s="275">
        <v>0.17034053830171969</v>
      </c>
      <c r="F4" s="276">
        <v>0.17745880837847053</v>
      </c>
      <c r="G4" s="276">
        <v>0.16464453281282204</v>
      </c>
      <c r="H4" s="281"/>
      <c r="I4" s="35"/>
    </row>
    <row r="5" spans="1:9" x14ac:dyDescent="0.25">
      <c r="A5" s="56"/>
      <c r="B5" s="36" t="s">
        <v>34</v>
      </c>
      <c r="C5" s="37" t="s">
        <v>85</v>
      </c>
      <c r="D5" s="279">
        <v>0.20953914268464477</v>
      </c>
      <c r="E5" s="275">
        <v>0.17034053830171969</v>
      </c>
      <c r="F5" s="276">
        <v>0.17745880837847053</v>
      </c>
      <c r="G5" s="276">
        <v>0.16464453281282204</v>
      </c>
      <c r="H5" s="281"/>
      <c r="I5" s="35"/>
    </row>
    <row r="6" spans="1:9" x14ac:dyDescent="0.25">
      <c r="A6" s="56"/>
      <c r="B6" s="36" t="s">
        <v>35</v>
      </c>
      <c r="C6" s="37" t="s">
        <v>86</v>
      </c>
      <c r="D6" s="279">
        <v>0.20519959575543203</v>
      </c>
      <c r="E6" s="275">
        <v>0.17034053830171969</v>
      </c>
      <c r="F6" s="276">
        <v>0.17745880837847053</v>
      </c>
      <c r="G6" s="276">
        <v>0.16464453281282204</v>
      </c>
      <c r="H6" s="281"/>
      <c r="I6" s="35"/>
    </row>
    <row r="7" spans="1:9" x14ac:dyDescent="0.25">
      <c r="A7" s="56"/>
      <c r="B7" s="36" t="s">
        <v>40</v>
      </c>
      <c r="C7" s="37" t="s">
        <v>92</v>
      </c>
      <c r="D7" s="279">
        <v>0.20473033595852858</v>
      </c>
      <c r="E7" s="275">
        <v>0.17034053830171969</v>
      </c>
      <c r="F7" s="276">
        <v>0.17745880837847053</v>
      </c>
      <c r="G7" s="276">
        <v>0.16464453281282204</v>
      </c>
      <c r="H7" s="281"/>
      <c r="I7" s="35"/>
    </row>
    <row r="8" spans="1:9" x14ac:dyDescent="0.25">
      <c r="A8" s="56"/>
      <c r="B8" s="36" t="s">
        <v>22</v>
      </c>
      <c r="C8" s="37" t="s">
        <v>70</v>
      </c>
      <c r="D8" s="279">
        <v>0.20272719500726682</v>
      </c>
      <c r="E8" s="275">
        <v>0.17034053830171969</v>
      </c>
      <c r="F8" s="276">
        <v>0.17745880837847053</v>
      </c>
      <c r="G8" s="276">
        <v>0.16464453281282204</v>
      </c>
      <c r="H8" s="281"/>
      <c r="I8" s="35"/>
    </row>
    <row r="9" spans="1:9" x14ac:dyDescent="0.25">
      <c r="A9" s="56"/>
      <c r="B9" s="36" t="s">
        <v>17</v>
      </c>
      <c r="C9" s="37" t="s">
        <v>64</v>
      </c>
      <c r="D9" s="279">
        <v>0.20169395179627103</v>
      </c>
      <c r="E9" s="275">
        <v>0.17034053830171969</v>
      </c>
      <c r="F9" s="276">
        <v>0.17745880837847053</v>
      </c>
      <c r="G9" s="276">
        <v>0.16464453281282204</v>
      </c>
      <c r="H9" s="281"/>
      <c r="I9" s="35"/>
    </row>
    <row r="10" spans="1:9" x14ac:dyDescent="0.25">
      <c r="A10" s="56"/>
      <c r="B10" s="36" t="s">
        <v>49</v>
      </c>
      <c r="C10" s="37" t="s">
        <v>103</v>
      </c>
      <c r="D10" s="279">
        <v>0.19343418590143482</v>
      </c>
      <c r="E10" s="275">
        <v>0.17034053830171969</v>
      </c>
      <c r="F10" s="276">
        <v>0.17745880837847053</v>
      </c>
      <c r="G10" s="276">
        <v>0.16464453281282204</v>
      </c>
      <c r="H10" s="281"/>
      <c r="I10" s="35"/>
    </row>
    <row r="11" spans="1:9" x14ac:dyDescent="0.25">
      <c r="A11" s="56"/>
      <c r="B11" s="36" t="s">
        <v>21</v>
      </c>
      <c r="C11" s="37" t="s">
        <v>69</v>
      </c>
      <c r="D11" s="279">
        <v>0.19247982391782831</v>
      </c>
      <c r="E11" s="275">
        <v>0.17034053830171969</v>
      </c>
      <c r="F11" s="276">
        <v>0.17745880837847053</v>
      </c>
      <c r="G11" s="276">
        <v>0.16464453281282204</v>
      </c>
      <c r="H11" s="281"/>
      <c r="I11" s="35"/>
    </row>
    <row r="12" spans="1:9" x14ac:dyDescent="0.25">
      <c r="A12" s="56"/>
      <c r="B12" s="36" t="s">
        <v>32</v>
      </c>
      <c r="C12" s="37" t="s">
        <v>82</v>
      </c>
      <c r="D12" s="279">
        <v>0.18770854613551244</v>
      </c>
      <c r="E12" s="275">
        <v>0.17034053830171969</v>
      </c>
      <c r="F12" s="276">
        <v>0.17745880837847053</v>
      </c>
      <c r="G12" s="276">
        <v>0.16464453281282204</v>
      </c>
      <c r="H12" s="281"/>
      <c r="I12" s="35"/>
    </row>
    <row r="13" spans="1:9" x14ac:dyDescent="0.25">
      <c r="A13" s="56"/>
      <c r="B13" s="36" t="s">
        <v>18</v>
      </c>
      <c r="C13" s="37" t="s">
        <v>66</v>
      </c>
      <c r="D13" s="279">
        <v>0.18314059646987221</v>
      </c>
      <c r="E13" s="275">
        <v>0.17034053830171969</v>
      </c>
      <c r="F13" s="276">
        <v>0.17745880837847053</v>
      </c>
      <c r="G13" s="276">
        <v>0.16464453281282204</v>
      </c>
      <c r="H13" s="281"/>
      <c r="I13" s="35"/>
    </row>
    <row r="14" spans="1:9" x14ac:dyDescent="0.25">
      <c r="A14" s="56"/>
      <c r="B14" s="36" t="s">
        <v>27</v>
      </c>
      <c r="C14" s="37" t="s">
        <v>76</v>
      </c>
      <c r="D14" s="279">
        <v>0.17321134608079017</v>
      </c>
      <c r="E14" s="275">
        <v>0.17034053830171969</v>
      </c>
      <c r="F14" s="276">
        <v>0.17745880837847053</v>
      </c>
      <c r="G14" s="276">
        <v>0.16464453281282204</v>
      </c>
      <c r="H14" s="281"/>
      <c r="I14" s="35"/>
    </row>
    <row r="15" spans="1:9" x14ac:dyDescent="0.25">
      <c r="A15" s="56"/>
      <c r="B15" s="36" t="s">
        <v>47</v>
      </c>
      <c r="C15" s="37" t="s">
        <v>100</v>
      </c>
      <c r="D15" s="279">
        <v>0.17160059676044331</v>
      </c>
      <c r="E15" s="275">
        <v>0.17034053830171969</v>
      </c>
      <c r="F15" s="276">
        <v>0.17745880837847053</v>
      </c>
      <c r="G15" s="276">
        <v>0.16464453281282204</v>
      </c>
      <c r="H15" s="281"/>
      <c r="I15" s="35"/>
    </row>
    <row r="16" spans="1:9" x14ac:dyDescent="0.25">
      <c r="A16" s="56"/>
      <c r="B16" s="36" t="s">
        <v>46</v>
      </c>
      <c r="C16" s="37" t="s">
        <v>99</v>
      </c>
      <c r="D16" s="279">
        <v>0.17124960605105577</v>
      </c>
      <c r="E16" s="275">
        <v>0.17034053830171969</v>
      </c>
      <c r="F16" s="276">
        <v>0.17745880837847053</v>
      </c>
      <c r="G16" s="276">
        <v>0.16464453281282204</v>
      </c>
      <c r="H16" s="281"/>
      <c r="I16" s="35"/>
    </row>
    <row r="17" spans="1:9" x14ac:dyDescent="0.25">
      <c r="A17" s="56"/>
      <c r="B17" s="36" t="s">
        <v>38</v>
      </c>
      <c r="C17" s="37" t="s">
        <v>90</v>
      </c>
      <c r="D17" s="279">
        <v>0.16739612188365649</v>
      </c>
      <c r="E17" s="275">
        <v>0.17034053830171969</v>
      </c>
      <c r="F17" s="276">
        <v>0.17745880837847053</v>
      </c>
      <c r="G17" s="276">
        <v>0.16464453281282204</v>
      </c>
      <c r="H17" s="281"/>
      <c r="I17" s="35"/>
    </row>
    <row r="18" spans="1:9" x14ac:dyDescent="0.25">
      <c r="A18" s="56"/>
      <c r="B18" s="36" t="s">
        <v>55</v>
      </c>
      <c r="C18" s="37" t="s">
        <v>110</v>
      </c>
      <c r="D18" s="279">
        <v>0.16708015267175574</v>
      </c>
      <c r="E18" s="275">
        <v>0.17034053830171969</v>
      </c>
      <c r="F18" s="276">
        <v>0.17745880837847053</v>
      </c>
      <c r="G18" s="276">
        <v>0.16464453281282204</v>
      </c>
      <c r="H18" s="281"/>
      <c r="I18" s="35"/>
    </row>
    <row r="19" spans="1:9" x14ac:dyDescent="0.25">
      <c r="A19" s="56"/>
      <c r="B19" s="36" t="s">
        <v>39</v>
      </c>
      <c r="C19" s="37" t="s">
        <v>91</v>
      </c>
      <c r="D19" s="279">
        <v>0.16606907171139462</v>
      </c>
      <c r="E19" s="275">
        <v>0.17034053830171969</v>
      </c>
      <c r="F19" s="276">
        <v>0.17745880837847053</v>
      </c>
      <c r="G19" s="276">
        <v>0.16464453281282204</v>
      </c>
      <c r="H19" s="281"/>
      <c r="I19" s="35"/>
    </row>
    <row r="20" spans="1:9" x14ac:dyDescent="0.25">
      <c r="A20" s="56"/>
      <c r="B20" s="36" t="s">
        <v>33</v>
      </c>
      <c r="C20" s="37" t="s">
        <v>84</v>
      </c>
      <c r="D20" s="279">
        <v>0.1652626811594203</v>
      </c>
      <c r="E20" s="275">
        <v>0.17034053830171969</v>
      </c>
      <c r="F20" s="276">
        <v>0.17745880837847053</v>
      </c>
      <c r="G20" s="276">
        <v>0.16464453281282204</v>
      </c>
      <c r="H20" s="281"/>
      <c r="I20" s="35"/>
    </row>
    <row r="21" spans="1:9" x14ac:dyDescent="0.25">
      <c r="A21" s="56"/>
      <c r="B21" s="36" t="s">
        <v>31</v>
      </c>
      <c r="C21" s="37" t="s">
        <v>81</v>
      </c>
      <c r="D21" s="279">
        <v>0.1642666291660807</v>
      </c>
      <c r="E21" s="275">
        <v>0.17034053830171969</v>
      </c>
      <c r="F21" s="276">
        <v>0.17745880837847053</v>
      </c>
      <c r="G21" s="276">
        <v>0.16464453281282204</v>
      </c>
      <c r="H21" s="281"/>
      <c r="I21" s="35"/>
    </row>
    <row r="22" spans="1:9" x14ac:dyDescent="0.25">
      <c r="A22" s="56"/>
      <c r="B22" s="36" t="s">
        <v>24</v>
      </c>
      <c r="C22" s="37" t="s">
        <v>72</v>
      </c>
      <c r="D22" s="279">
        <v>0.16267817707287693</v>
      </c>
      <c r="E22" s="275">
        <v>0.17034053830171969</v>
      </c>
      <c r="F22" s="276">
        <v>0.17745880837847053</v>
      </c>
      <c r="G22" s="276">
        <v>0.16464453281282204</v>
      </c>
      <c r="H22" s="281"/>
      <c r="I22" s="35"/>
    </row>
    <row r="23" spans="1:9" x14ac:dyDescent="0.25">
      <c r="A23" s="56"/>
      <c r="B23" s="36" t="s">
        <v>48</v>
      </c>
      <c r="C23" s="37" t="s">
        <v>101</v>
      </c>
      <c r="D23" s="279">
        <v>0.15881787246634119</v>
      </c>
      <c r="E23" s="275">
        <v>0.17034053830171969</v>
      </c>
      <c r="F23" s="276">
        <v>0.17745880837847053</v>
      </c>
      <c r="G23" s="276">
        <v>0.16464453281282204</v>
      </c>
      <c r="H23" s="281"/>
      <c r="I23" s="35"/>
    </row>
    <row r="24" spans="1:9" x14ac:dyDescent="0.25">
      <c r="A24" s="56"/>
      <c r="B24" s="36" t="s">
        <v>30</v>
      </c>
      <c r="C24" s="37" t="s">
        <v>80</v>
      </c>
      <c r="D24" s="279">
        <v>0.15820168239638899</v>
      </c>
      <c r="E24" s="275">
        <v>0.17034053830171969</v>
      </c>
      <c r="F24" s="276">
        <v>0.17745880837847053</v>
      </c>
      <c r="G24" s="276">
        <v>0.16464453281282204</v>
      </c>
      <c r="H24" s="281"/>
      <c r="I24" s="35"/>
    </row>
    <row r="25" spans="1:9" x14ac:dyDescent="0.25">
      <c r="A25" s="56"/>
      <c r="B25" s="36" t="s">
        <v>54</v>
      </c>
      <c r="C25" s="37" t="s">
        <v>109</v>
      </c>
      <c r="D25" s="279">
        <v>0.1565292797388288</v>
      </c>
      <c r="E25" s="275">
        <v>0.17034053830171969</v>
      </c>
      <c r="F25" s="276">
        <v>0.17745880837847053</v>
      </c>
      <c r="G25" s="276">
        <v>0.16464453281282204</v>
      </c>
      <c r="H25" s="281"/>
      <c r="I25" s="35"/>
    </row>
    <row r="26" spans="1:9" x14ac:dyDescent="0.25">
      <c r="A26" s="56"/>
      <c r="B26" s="36" t="s">
        <v>124</v>
      </c>
      <c r="C26" s="37" t="s">
        <v>166</v>
      </c>
      <c r="D26" s="279">
        <v>0.15394026854059481</v>
      </c>
      <c r="E26" s="275">
        <v>0.17034053830171969</v>
      </c>
      <c r="F26" s="276">
        <v>0.17745880837847053</v>
      </c>
      <c r="G26" s="276">
        <v>0.16464453281282204</v>
      </c>
      <c r="H26" s="281"/>
      <c r="I26" s="35"/>
    </row>
    <row r="27" spans="1:9" x14ac:dyDescent="0.25">
      <c r="A27" s="56"/>
      <c r="B27" s="36" t="s">
        <v>43</v>
      </c>
      <c r="C27" s="37" t="s">
        <v>95</v>
      </c>
      <c r="D27" s="279">
        <v>0.15269583580809079</v>
      </c>
      <c r="E27" s="275">
        <v>0.17034053830171969</v>
      </c>
      <c r="F27" s="276">
        <v>0.17745880837847053</v>
      </c>
      <c r="G27" s="276">
        <v>0.16464453281282204</v>
      </c>
      <c r="H27" s="281"/>
      <c r="I27" s="35"/>
    </row>
    <row r="28" spans="1:9" x14ac:dyDescent="0.25">
      <c r="A28" s="56"/>
      <c r="B28" s="36" t="s">
        <v>42</v>
      </c>
      <c r="C28" s="41" t="s">
        <v>94</v>
      </c>
      <c r="D28" s="279">
        <v>0.15179781136008338</v>
      </c>
      <c r="E28" s="275">
        <v>0.17034053830171969</v>
      </c>
      <c r="F28" s="276">
        <v>0.17745880837847053</v>
      </c>
      <c r="G28" s="276">
        <v>0.16464453281282204</v>
      </c>
      <c r="H28" s="281"/>
      <c r="I28" s="35"/>
    </row>
    <row r="29" spans="1:9" x14ac:dyDescent="0.25">
      <c r="A29" s="56"/>
      <c r="B29" s="36" t="s">
        <v>45</v>
      </c>
      <c r="C29" s="37" t="s">
        <v>98</v>
      </c>
      <c r="D29" s="279">
        <v>0.1501190476190476</v>
      </c>
      <c r="E29" s="275">
        <v>0.17034053830171969</v>
      </c>
      <c r="F29" s="276">
        <v>0.17745880837847053</v>
      </c>
      <c r="G29" s="276">
        <v>0.16464453281282204</v>
      </c>
      <c r="H29" s="281"/>
      <c r="I29" s="35"/>
    </row>
    <row r="30" spans="1:9" x14ac:dyDescent="0.25">
      <c r="A30" s="56"/>
      <c r="B30" s="36" t="s">
        <v>50</v>
      </c>
      <c r="C30" s="37" t="s">
        <v>104</v>
      </c>
      <c r="D30" s="279">
        <v>0.14878957169459964</v>
      </c>
      <c r="E30" s="275">
        <v>0.17034053830171969</v>
      </c>
      <c r="F30" s="276">
        <v>0.17745880837847053</v>
      </c>
      <c r="G30" s="276">
        <v>0.16464453281282204</v>
      </c>
      <c r="H30" s="281"/>
      <c r="I30" s="35"/>
    </row>
    <row r="31" spans="1:9" x14ac:dyDescent="0.25">
      <c r="A31" s="56"/>
      <c r="B31" s="36" t="s">
        <v>44</v>
      </c>
      <c r="C31" s="37" t="s">
        <v>96</v>
      </c>
      <c r="D31" s="279">
        <v>0.14742249386786763</v>
      </c>
      <c r="E31" s="275">
        <v>0.17034053830171969</v>
      </c>
      <c r="F31" s="276">
        <v>0.17745880837847053</v>
      </c>
      <c r="G31" s="276">
        <v>0.16464453281282204</v>
      </c>
      <c r="H31" s="281"/>
      <c r="I31" s="35"/>
    </row>
    <row r="32" spans="1:9" x14ac:dyDescent="0.25">
      <c r="A32" s="56"/>
      <c r="B32" s="36" t="s">
        <v>20</v>
      </c>
      <c r="C32" s="39" t="s">
        <v>68</v>
      </c>
      <c r="D32" s="279">
        <v>0.14621080139372825</v>
      </c>
      <c r="E32" s="275">
        <v>0.17034053830171969</v>
      </c>
      <c r="F32" s="276">
        <v>0.17745880837847053</v>
      </c>
      <c r="G32" s="276">
        <v>0.16464453281282204</v>
      </c>
      <c r="H32" s="281"/>
      <c r="I32" s="35"/>
    </row>
    <row r="33" spans="1:9" x14ac:dyDescent="0.25">
      <c r="A33" s="56"/>
      <c r="B33" s="36" t="s">
        <v>23</v>
      </c>
      <c r="C33" s="37" t="s">
        <v>71</v>
      </c>
      <c r="D33" s="279">
        <v>0.14480000000000001</v>
      </c>
      <c r="E33" s="275">
        <v>0.17034053830171969</v>
      </c>
      <c r="F33" s="276">
        <v>0.17745880837847053</v>
      </c>
      <c r="G33" s="276">
        <v>0.16464453281282204</v>
      </c>
      <c r="H33" s="281"/>
      <c r="I33" s="35"/>
    </row>
    <row r="34" spans="1:9" x14ac:dyDescent="0.25">
      <c r="A34" s="56"/>
      <c r="B34" s="36" t="s">
        <v>19</v>
      </c>
      <c r="C34" s="37" t="s">
        <v>67</v>
      </c>
      <c r="D34" s="279">
        <v>0.14379758588672237</v>
      </c>
      <c r="E34" s="275">
        <v>0.17034053830171969</v>
      </c>
      <c r="F34" s="276">
        <v>0.17745880837847053</v>
      </c>
      <c r="G34" s="276">
        <v>0.16464453281282204</v>
      </c>
      <c r="H34" s="281"/>
      <c r="I34" s="35"/>
    </row>
    <row r="35" spans="1:9" x14ac:dyDescent="0.25">
      <c r="A35" s="56"/>
      <c r="B35" s="36" t="s">
        <v>25</v>
      </c>
      <c r="C35" s="37" t="s">
        <v>74</v>
      </c>
      <c r="D35" s="279">
        <v>0.13595505617977527</v>
      </c>
      <c r="E35" s="275">
        <v>0.17034053830171969</v>
      </c>
      <c r="F35" s="276">
        <v>0.17745880837847053</v>
      </c>
      <c r="G35" s="276">
        <v>0.16464453281282204</v>
      </c>
      <c r="H35" s="281"/>
      <c r="I35" s="35"/>
    </row>
    <row r="36" spans="1:9" ht="11.25" customHeight="1" x14ac:dyDescent="0.25">
      <c r="A36" s="56"/>
      <c r="B36" s="36" t="s">
        <v>51</v>
      </c>
      <c r="C36" s="37" t="s">
        <v>105</v>
      </c>
      <c r="D36" s="279">
        <v>0.12851452068876895</v>
      </c>
      <c r="E36" s="275">
        <v>0.17034053830171969</v>
      </c>
      <c r="F36" s="276">
        <v>0.17745880837847053</v>
      </c>
      <c r="G36" s="276">
        <v>0.16464453281282204</v>
      </c>
      <c r="H36" s="281"/>
      <c r="I36" s="35"/>
    </row>
    <row r="37" spans="1:9" ht="15" customHeight="1" x14ac:dyDescent="0.25">
      <c r="A37" s="56"/>
      <c r="B37" s="36" t="s">
        <v>41</v>
      </c>
      <c r="C37" s="37" t="s">
        <v>93</v>
      </c>
      <c r="D37" s="279">
        <v>0.12776278049603509</v>
      </c>
      <c r="E37" s="275">
        <v>0.17034053830171969</v>
      </c>
      <c r="F37" s="276">
        <v>0.17745880837847053</v>
      </c>
      <c r="G37" s="276">
        <v>0.16464453281282204</v>
      </c>
      <c r="H37" s="281"/>
      <c r="I37" s="35"/>
    </row>
    <row r="38" spans="1:9" x14ac:dyDescent="0.25">
      <c r="A38" s="56"/>
      <c r="B38" s="36" t="s">
        <v>53</v>
      </c>
      <c r="C38" s="37" t="s">
        <v>107</v>
      </c>
      <c r="D38" s="279">
        <v>0.11998389323515878</v>
      </c>
      <c r="E38" s="275">
        <v>0.17034053830171969</v>
      </c>
      <c r="F38" s="276">
        <v>0.17745880837847053</v>
      </c>
      <c r="G38" s="276">
        <v>0.16464453281282204</v>
      </c>
      <c r="H38" s="281"/>
      <c r="I38" s="35"/>
    </row>
    <row r="39" spans="1:9" x14ac:dyDescent="0.25">
      <c r="A39" s="56"/>
      <c r="B39" s="36" t="s">
        <v>37</v>
      </c>
      <c r="C39" s="37" t="s">
        <v>89</v>
      </c>
      <c r="D39" s="279">
        <v>0.11424369747899159</v>
      </c>
      <c r="E39" s="275">
        <v>0.17034053830171969</v>
      </c>
      <c r="F39" s="276">
        <v>0.17745880837847053</v>
      </c>
      <c r="G39" s="276">
        <v>0.16464453281282204</v>
      </c>
      <c r="H39" s="281"/>
      <c r="I39" s="35"/>
    </row>
    <row r="40" spans="1:9" x14ac:dyDescent="0.25">
      <c r="A40" s="56"/>
      <c r="B40" s="36" t="s">
        <v>26</v>
      </c>
      <c r="C40" s="37" t="s">
        <v>75</v>
      </c>
      <c r="D40" s="279">
        <v>0.11186065658124934</v>
      </c>
      <c r="E40" s="275">
        <v>0.17034053830171969</v>
      </c>
      <c r="F40" s="276">
        <v>0.17745880837847053</v>
      </c>
      <c r="G40" s="276">
        <v>0.16464453281282204</v>
      </c>
      <c r="H40" s="281"/>
      <c r="I40" s="35"/>
    </row>
  </sheetData>
  <sortState ref="B3:G40">
    <sortCondition descending="1" ref="D3:D40"/>
  </sortState>
  <pageMargins left="0.19685039370078741" right="0.19685039370078741" top="0" bottom="0.39370078740157483" header="0.31496062992125984" footer="0.15748031496062992"/>
  <pageSetup paperSize="9" scale="94" orientation="portrait" verticalDpi="0" r:id="rId1"/>
  <headerFooter>
    <oddFooter>&amp;CChirurgie Ambulatoire - Bilan PMSI 2016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rgb="FF92D050"/>
  </sheetPr>
  <dimension ref="A1:L52"/>
  <sheetViews>
    <sheetView zoomScaleNormal="100" workbookViewId="0">
      <selection activeCell="J20" sqref="J20"/>
    </sheetView>
  </sheetViews>
  <sheetFormatPr baseColWidth="10" defaultRowHeight="15" x14ac:dyDescent="0.25"/>
  <sheetData>
    <row r="1" spans="1:12" ht="23.25" x14ac:dyDescent="0.35">
      <c r="A1" s="7"/>
      <c r="B1" s="574" t="s">
        <v>1</v>
      </c>
      <c r="C1" s="574"/>
      <c r="D1" s="574"/>
      <c r="E1" s="574"/>
      <c r="F1" s="574"/>
      <c r="G1" s="574"/>
      <c r="H1" s="3"/>
    </row>
    <row r="2" spans="1:12" ht="23.25" x14ac:dyDescent="0.35">
      <c r="A2" s="7"/>
      <c r="B2" s="574" t="s">
        <v>112</v>
      </c>
      <c r="C2" s="574"/>
      <c r="D2" s="574"/>
      <c r="E2" s="574"/>
      <c r="F2" s="574"/>
      <c r="G2" s="574"/>
      <c r="H2" s="3"/>
    </row>
    <row r="3" spans="1:12" x14ac:dyDescent="0.25">
      <c r="A3" s="1"/>
      <c r="B3" s="1"/>
      <c r="C3" s="1"/>
      <c r="D3" s="1"/>
      <c r="E3" s="1"/>
      <c r="F3" s="1"/>
      <c r="G3" s="1"/>
      <c r="H3" s="1"/>
    </row>
    <row r="4" spans="1:12" x14ac:dyDescent="0.25">
      <c r="A4" s="6" t="s">
        <v>2</v>
      </c>
      <c r="B4" s="4"/>
      <c r="C4" s="4"/>
      <c r="D4" s="4"/>
      <c r="E4" s="4"/>
      <c r="F4" s="4"/>
      <c r="G4" s="4"/>
      <c r="H4" s="4"/>
    </row>
    <row r="5" spans="1:12" x14ac:dyDescent="0.25">
      <c r="A5" s="5" t="s">
        <v>205</v>
      </c>
      <c r="B5" s="5"/>
      <c r="C5" s="5"/>
      <c r="D5" s="5"/>
      <c r="E5" s="5"/>
      <c r="F5" s="2"/>
      <c r="G5" s="2"/>
      <c r="H5" s="2"/>
    </row>
    <row r="6" spans="1:12" x14ac:dyDescent="0.25">
      <c r="A6" s="5"/>
      <c r="B6" s="5" t="s">
        <v>294</v>
      </c>
      <c r="C6" s="2"/>
      <c r="D6" s="2"/>
      <c r="E6" s="2"/>
      <c r="F6" s="2"/>
      <c r="G6" s="2"/>
      <c r="H6" s="2"/>
    </row>
    <row r="7" spans="1:12" x14ac:dyDescent="0.25">
      <c r="A7" s="5"/>
      <c r="B7" s="5"/>
      <c r="C7" s="2"/>
      <c r="D7" s="2"/>
      <c r="E7" s="2"/>
      <c r="F7" s="2"/>
      <c r="G7" s="2"/>
      <c r="H7" s="2"/>
    </row>
    <row r="8" spans="1:12" x14ac:dyDescent="0.25">
      <c r="A8" s="6" t="s">
        <v>3</v>
      </c>
      <c r="B8" s="2"/>
      <c r="C8" s="2"/>
      <c r="D8" s="2"/>
      <c r="E8" s="2"/>
      <c r="F8" s="2"/>
      <c r="G8" s="2"/>
      <c r="H8" s="2"/>
    </row>
    <row r="9" spans="1:12" x14ac:dyDescent="0.25">
      <c r="A9" s="575" t="s">
        <v>113</v>
      </c>
      <c r="B9" s="575"/>
      <c r="C9" s="575"/>
      <c r="D9" s="575"/>
      <c r="E9" s="575"/>
      <c r="F9" s="575"/>
      <c r="G9" s="575"/>
      <c r="H9" s="575"/>
    </row>
    <row r="10" spans="1:12" ht="31.5" customHeight="1" x14ac:dyDescent="0.25">
      <c r="A10" s="576" t="s">
        <v>5</v>
      </c>
      <c r="B10" s="576"/>
      <c r="C10" s="576"/>
      <c r="D10" s="576"/>
      <c r="E10" s="576"/>
      <c r="F10" s="576"/>
      <c r="G10" s="576"/>
      <c r="H10" s="576"/>
    </row>
    <row r="11" spans="1:12" ht="11.25" customHeight="1" x14ac:dyDescent="0.25">
      <c r="A11" s="363"/>
      <c r="B11" s="363"/>
      <c r="C11" s="363"/>
      <c r="D11" s="363"/>
      <c r="E11" s="363"/>
      <c r="F11" s="363"/>
      <c r="G11" s="363"/>
      <c r="H11" s="363"/>
    </row>
    <row r="12" spans="1:12" x14ac:dyDescent="0.25">
      <c r="A12" s="364" t="s">
        <v>233</v>
      </c>
      <c r="B12" s="363"/>
      <c r="C12" s="363"/>
      <c r="D12" s="363"/>
      <c r="E12" s="363"/>
      <c r="F12" s="363"/>
      <c r="G12" s="363"/>
      <c r="H12" s="363"/>
    </row>
    <row r="13" spans="1:12" ht="36" customHeight="1" x14ac:dyDescent="0.25">
      <c r="A13" s="576" t="s">
        <v>4</v>
      </c>
      <c r="B13" s="576"/>
      <c r="C13" s="576"/>
      <c r="D13" s="576"/>
      <c r="E13" s="576"/>
      <c r="F13" s="576"/>
      <c r="G13" s="576"/>
      <c r="H13" s="576"/>
    </row>
    <row r="14" spans="1:12" ht="36" customHeight="1" x14ac:dyDescent="0.25">
      <c r="A14" s="577" t="s">
        <v>206</v>
      </c>
      <c r="B14" s="577"/>
      <c r="C14" s="577"/>
      <c r="D14" s="577"/>
      <c r="E14" s="577"/>
      <c r="F14" s="577"/>
      <c r="G14" s="577"/>
      <c r="H14" s="577"/>
    </row>
    <row r="15" spans="1:12" ht="36" customHeight="1" x14ac:dyDescent="0.25"/>
    <row r="16" spans="1:1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579"/>
      <c r="B17" s="580"/>
      <c r="C17" s="580"/>
      <c r="D17" s="580"/>
      <c r="E17" s="580"/>
      <c r="F17" s="580"/>
      <c r="G17" s="580"/>
      <c r="H17" s="580"/>
      <c r="I17" s="8"/>
      <c r="J17" s="8"/>
      <c r="K17" s="8"/>
      <c r="L17" s="2"/>
    </row>
    <row r="24" spans="1:12" x14ac:dyDescent="0.25">
      <c r="A24" s="6"/>
      <c r="B24" s="1"/>
      <c r="C24" s="1"/>
      <c r="D24" s="1"/>
      <c r="E24" s="1"/>
      <c r="F24" s="1"/>
      <c r="G24" s="1"/>
      <c r="H24" s="1"/>
    </row>
    <row r="25" spans="1:12" x14ac:dyDescent="0.25">
      <c r="A25" s="11"/>
      <c r="B25" s="581"/>
      <c r="C25" s="581"/>
      <c r="D25" s="581"/>
      <c r="E25" s="581"/>
      <c r="F25" s="581"/>
      <c r="G25" s="581"/>
      <c r="H25" s="581"/>
    </row>
    <row r="26" spans="1:12" x14ac:dyDescent="0.25">
      <c r="A26" s="10"/>
      <c r="B26" s="582"/>
      <c r="C26" s="582"/>
      <c r="D26" s="582"/>
      <c r="E26" s="582"/>
      <c r="F26" s="582"/>
      <c r="G26" s="582"/>
      <c r="H26" s="582"/>
    </row>
    <row r="27" spans="1:12" x14ac:dyDescent="0.25">
      <c r="A27" s="10"/>
      <c r="B27" s="578"/>
      <c r="C27" s="578"/>
      <c r="D27" s="578"/>
      <c r="E27" s="578"/>
      <c r="F27" s="578"/>
      <c r="G27" s="578"/>
      <c r="H27" s="578"/>
    </row>
    <row r="28" spans="1:12" x14ac:dyDescent="0.25">
      <c r="A28" s="10"/>
      <c r="B28" s="578"/>
      <c r="C28" s="578"/>
      <c r="D28" s="578"/>
      <c r="E28" s="578"/>
      <c r="F28" s="578"/>
      <c r="G28" s="578"/>
      <c r="H28" s="578"/>
    </row>
    <row r="29" spans="1:12" x14ac:dyDescent="0.25">
      <c r="A29" s="10"/>
      <c r="B29" s="578"/>
      <c r="C29" s="578"/>
      <c r="D29" s="578"/>
      <c r="E29" s="578"/>
      <c r="F29" s="578"/>
      <c r="G29" s="578"/>
      <c r="H29" s="578"/>
    </row>
    <row r="30" spans="1:12" x14ac:dyDescent="0.25">
      <c r="A30" s="10"/>
      <c r="B30" s="578"/>
      <c r="C30" s="578"/>
      <c r="D30" s="578"/>
      <c r="E30" s="578"/>
      <c r="F30" s="578"/>
      <c r="G30" s="578"/>
      <c r="H30" s="578"/>
    </row>
    <row r="31" spans="1:12" x14ac:dyDescent="0.25">
      <c r="A31" s="10"/>
      <c r="B31" s="578"/>
      <c r="C31" s="578"/>
      <c r="D31" s="578"/>
      <c r="E31" s="578"/>
      <c r="F31" s="578"/>
      <c r="G31" s="578"/>
      <c r="H31" s="578"/>
    </row>
    <row r="32" spans="1:12" x14ac:dyDescent="0.25">
      <c r="A32" s="10"/>
      <c r="B32" s="578"/>
      <c r="C32" s="578"/>
      <c r="D32" s="578"/>
      <c r="E32" s="578"/>
      <c r="F32" s="578"/>
      <c r="G32" s="578"/>
      <c r="H32" s="578"/>
    </row>
    <row r="33" spans="1:8" x14ac:dyDescent="0.25">
      <c r="A33" s="10"/>
      <c r="B33" s="578"/>
      <c r="C33" s="578"/>
      <c r="D33" s="578"/>
      <c r="E33" s="578"/>
      <c r="F33" s="578"/>
      <c r="G33" s="578"/>
      <c r="H33" s="578"/>
    </row>
    <row r="34" spans="1:8" x14ac:dyDescent="0.25">
      <c r="A34" s="10"/>
      <c r="B34" s="578"/>
      <c r="C34" s="578"/>
      <c r="D34" s="578"/>
      <c r="E34" s="578"/>
      <c r="F34" s="578"/>
      <c r="G34" s="578"/>
      <c r="H34" s="578"/>
    </row>
    <row r="35" spans="1:8" x14ac:dyDescent="0.25">
      <c r="A35" s="10"/>
      <c r="B35" s="578"/>
      <c r="C35" s="578"/>
      <c r="D35" s="578"/>
      <c r="E35" s="578"/>
      <c r="F35" s="578"/>
      <c r="G35" s="578"/>
      <c r="H35" s="578"/>
    </row>
    <row r="36" spans="1:8" x14ac:dyDescent="0.25">
      <c r="A36" s="10"/>
      <c r="B36" s="578"/>
      <c r="C36" s="578"/>
      <c r="D36" s="578"/>
      <c r="E36" s="578"/>
      <c r="F36" s="578"/>
      <c r="G36" s="578"/>
      <c r="H36" s="578"/>
    </row>
    <row r="37" spans="1:8" x14ac:dyDescent="0.25">
      <c r="A37" s="10"/>
      <c r="B37" s="578"/>
      <c r="C37" s="578"/>
      <c r="D37" s="578"/>
      <c r="E37" s="578"/>
      <c r="F37" s="578"/>
      <c r="G37" s="578"/>
      <c r="H37" s="578"/>
    </row>
    <row r="38" spans="1:8" ht="11.25" customHeight="1" x14ac:dyDescent="0.25">
      <c r="A38" s="10"/>
      <c r="B38" s="578"/>
      <c r="C38" s="578"/>
      <c r="D38" s="578"/>
      <c r="E38" s="578"/>
      <c r="F38" s="578"/>
      <c r="G38" s="578"/>
      <c r="H38" s="578"/>
    </row>
    <row r="39" spans="1:8" ht="15" customHeight="1" x14ac:dyDescent="0.25">
      <c r="A39" s="10"/>
      <c r="B39" s="578"/>
      <c r="C39" s="578"/>
      <c r="D39" s="578"/>
      <c r="E39" s="578"/>
      <c r="F39" s="578"/>
      <c r="G39" s="578"/>
      <c r="H39" s="578"/>
    </row>
    <row r="40" spans="1:8" x14ac:dyDescent="0.25">
      <c r="A40" s="10"/>
      <c r="B40" s="578"/>
      <c r="C40" s="578"/>
      <c r="D40" s="578"/>
      <c r="E40" s="578"/>
      <c r="F40" s="578"/>
      <c r="G40" s="578"/>
      <c r="H40" s="578"/>
    </row>
    <row r="41" spans="1:8" x14ac:dyDescent="0.25">
      <c r="A41" s="10"/>
      <c r="B41" s="578"/>
      <c r="C41" s="578"/>
      <c r="D41" s="578"/>
      <c r="E41" s="578"/>
      <c r="F41" s="578"/>
      <c r="G41" s="578"/>
      <c r="H41" s="578"/>
    </row>
    <row r="42" spans="1:8" x14ac:dyDescent="0.25">
      <c r="A42" s="9"/>
      <c r="B42" s="12"/>
      <c r="C42" s="12"/>
      <c r="D42" s="12"/>
      <c r="E42" s="12"/>
      <c r="F42" s="12"/>
      <c r="G42" s="12"/>
      <c r="H42" s="12"/>
    </row>
    <row r="43" spans="1:8" x14ac:dyDescent="0.25">
      <c r="A43" s="9"/>
      <c r="B43" s="9"/>
      <c r="C43" s="9"/>
      <c r="D43" s="9"/>
      <c r="E43" s="9"/>
      <c r="F43" s="9"/>
      <c r="G43" s="9"/>
      <c r="H43" s="9"/>
    </row>
    <row r="44" spans="1:8" x14ac:dyDescent="0.25">
      <c r="A44" s="9"/>
      <c r="B44" s="9"/>
      <c r="C44" s="9"/>
      <c r="D44" s="9"/>
      <c r="E44" s="9"/>
      <c r="F44" s="9"/>
      <c r="G44" s="9"/>
      <c r="H44" s="9"/>
    </row>
    <row r="45" spans="1:8" x14ac:dyDescent="0.25">
      <c r="A45" s="9"/>
      <c r="B45" s="9"/>
      <c r="C45" s="9"/>
      <c r="D45" s="9"/>
      <c r="E45" s="9"/>
      <c r="F45" s="9"/>
      <c r="G45" s="9"/>
      <c r="H45" s="9"/>
    </row>
    <row r="46" spans="1:8" x14ac:dyDescent="0.25">
      <c r="A46" s="9"/>
      <c r="B46" s="9"/>
      <c r="C46" s="9"/>
      <c r="D46" s="9"/>
      <c r="E46" s="9"/>
      <c r="F46" s="9"/>
      <c r="G46" s="9"/>
      <c r="H46" s="9"/>
    </row>
    <row r="47" spans="1:8" x14ac:dyDescent="0.25">
      <c r="A47" s="9"/>
      <c r="B47" s="9"/>
      <c r="C47" s="9"/>
      <c r="D47" s="9"/>
      <c r="E47" s="9"/>
      <c r="F47" s="9"/>
      <c r="G47" s="9"/>
      <c r="H47" s="9"/>
    </row>
    <row r="48" spans="1:8" x14ac:dyDescent="0.25">
      <c r="A48" s="9"/>
      <c r="B48" s="9"/>
      <c r="C48" s="9"/>
      <c r="D48" s="9"/>
      <c r="E48" s="9"/>
      <c r="F48" s="9"/>
      <c r="G48" s="9"/>
      <c r="H48" s="9"/>
    </row>
    <row r="49" spans="1:8" x14ac:dyDescent="0.25">
      <c r="A49" s="9"/>
      <c r="B49" s="9"/>
      <c r="C49" s="9"/>
      <c r="D49" s="9"/>
      <c r="E49" s="9"/>
      <c r="F49" s="9"/>
      <c r="G49" s="9"/>
      <c r="H49" s="9"/>
    </row>
    <row r="50" spans="1:8" x14ac:dyDescent="0.25">
      <c r="A50" s="9"/>
      <c r="B50" s="9"/>
      <c r="C50" s="9"/>
      <c r="D50" s="9"/>
      <c r="E50" s="9"/>
      <c r="F50" s="9"/>
      <c r="G50" s="9"/>
      <c r="H50" s="9"/>
    </row>
    <row r="51" spans="1:8" x14ac:dyDescent="0.25">
      <c r="A51" s="9"/>
      <c r="B51" s="9"/>
      <c r="C51" s="9"/>
      <c r="D51" s="9"/>
      <c r="E51" s="9"/>
      <c r="F51" s="9"/>
      <c r="G51" s="9"/>
      <c r="H51" s="9"/>
    </row>
    <row r="52" spans="1:8" x14ac:dyDescent="0.25">
      <c r="A52" s="9"/>
      <c r="B52" s="9"/>
      <c r="C52" s="9"/>
      <c r="D52" s="9"/>
      <c r="E52" s="9"/>
      <c r="F52" s="9"/>
      <c r="G52" s="9"/>
      <c r="H52" s="9"/>
    </row>
  </sheetData>
  <mergeCells count="24">
    <mergeCell ref="B40:H40"/>
    <mergeCell ref="B41:H41"/>
    <mergeCell ref="B34:H34"/>
    <mergeCell ref="B35:H35"/>
    <mergeCell ref="B36:H36"/>
    <mergeCell ref="B37:H37"/>
    <mergeCell ref="B38:H38"/>
    <mergeCell ref="B39:H39"/>
    <mergeCell ref="A14:H14"/>
    <mergeCell ref="B33:H33"/>
    <mergeCell ref="A17:H17"/>
    <mergeCell ref="B25:H25"/>
    <mergeCell ref="B26:H26"/>
    <mergeCell ref="B27:H27"/>
    <mergeCell ref="B28:H28"/>
    <mergeCell ref="B29:H29"/>
    <mergeCell ref="B30:H30"/>
    <mergeCell ref="B31:H31"/>
    <mergeCell ref="B32:H32"/>
    <mergeCell ref="B1:G1"/>
    <mergeCell ref="B2:G2"/>
    <mergeCell ref="A9:H9"/>
    <mergeCell ref="A10:H10"/>
    <mergeCell ref="A13:H13"/>
  </mergeCells>
  <pageMargins left="0.19685039370078741" right="0.19685039370078741" top="0.53" bottom="0.39370078740157483" header="0.31496062992125984" footer="0.15748031496062992"/>
  <pageSetup paperSize="9" scale="94" orientation="portrait" r:id="rId1"/>
  <headerFooter>
    <oddFooter>&amp;CChirurgie Ambulatoire - Bilan PMSI 2016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rgb="FF00B050"/>
    <pageSetUpPr fitToPage="1"/>
  </sheetPr>
  <dimension ref="A1:U99"/>
  <sheetViews>
    <sheetView zoomScaleNormal="100" workbookViewId="0">
      <selection activeCell="J2" sqref="J2"/>
    </sheetView>
  </sheetViews>
  <sheetFormatPr baseColWidth="10" defaultRowHeight="15" x14ac:dyDescent="0.25"/>
  <cols>
    <col min="3" max="3" width="23.140625" customWidth="1"/>
    <col min="4" max="4" width="5" bestFit="1" customWidth="1"/>
    <col min="5" max="10" width="8.7109375" customWidth="1"/>
    <col min="11" max="11" width="10.85546875" customWidth="1"/>
    <col min="12" max="20" width="8.7109375" customWidth="1"/>
  </cols>
  <sheetData>
    <row r="1" spans="1:20" x14ac:dyDescent="0.25">
      <c r="A1" s="21"/>
    </row>
    <row r="2" spans="1:20" s="34" customFormat="1" x14ac:dyDescent="0.25">
      <c r="E2" s="34" t="e">
        <f>HLOOKUP(CONCATENATE("AP_SejChir_",RIGHT(E7,2)),VARIABLE_BDD!$1:$2,2,FALSE)</f>
        <v>#REF!</v>
      </c>
      <c r="F2" s="34" t="e">
        <f>HLOOKUP(CONCATENATE("AP_SejChir_",RIGHT(F7,2)),VARIABLE_BDD!$1:$2,2,FALSE)</f>
        <v>#REF!</v>
      </c>
      <c r="G2" s="34" t="e">
        <f>HLOOKUP(CONCATENATE("AP_SejChirAmbu_",RIGHT(G7,2)),VARIABLE_BDD!$1:$2,2,FALSE)</f>
        <v>#REF!</v>
      </c>
      <c r="H2" s="34" t="e">
        <f>HLOOKUP(CONCATENATE("AP_TxChirAmbu_",RIGHT(H7,2)),VARIABLE_BDD!$1:$2,2,FALSE)</f>
        <v>#N/A</v>
      </c>
      <c r="I2" s="34" t="e">
        <f>HLOOKUP(CONCATENATE("AP_TxChirAmbu_",RIGHT(I7,2)),VARIABLE_BDD!$1:$2,2,FALSE)</f>
        <v>#N/A</v>
      </c>
      <c r="J2" s="34" t="e">
        <f>HLOOKUP(CONCATENATE("AP_TxChirAmbu_",RIGHT(J7,2)),VARIABLE_BDD!$1:$2,2,FALSE)</f>
        <v>#N/A</v>
      </c>
      <c r="K2" s="34" t="e">
        <f>HLOOKUP(CONCATENATE("AP_TxChirAmbu_",RIGHT(K7,2)),VARIABLE_BDD!$1:$2,2,FALSE)</f>
        <v>#N/A</v>
      </c>
      <c r="L2" s="34" t="e">
        <f>HLOOKUP(CONCATENATE("AP_TxChirAmbu_",RIGHT(L7,2)),VARIABLE_BDD!$1:$2,2,FALSE)</f>
        <v>#N/A</v>
      </c>
      <c r="M2" s="34" t="e">
        <f>HLOOKUP(CONCATENATE("AP_TxChirAmbu_",RIGHT(M7,2)),VARIABLE_BDD!$1:$2,2,FALSE)</f>
        <v>#N/A</v>
      </c>
      <c r="N2" s="34">
        <v>108</v>
      </c>
      <c r="O2" s="34">
        <v>160</v>
      </c>
    </row>
    <row r="3" spans="1:20" s="34" customFormat="1" x14ac:dyDescent="0.25"/>
    <row r="4" spans="1:20" s="327" customFormat="1" ht="43.5" customHeight="1" x14ac:dyDescent="0.25">
      <c r="B4" s="583" t="s">
        <v>207</v>
      </c>
      <c r="C4" s="583"/>
      <c r="D4" s="583"/>
      <c r="E4" s="583"/>
      <c r="F4" s="583"/>
      <c r="G4" s="583"/>
      <c r="H4" s="583"/>
      <c r="I4" s="583"/>
      <c r="J4" s="583"/>
      <c r="K4" s="583"/>
      <c r="L4" s="583"/>
      <c r="M4" s="583"/>
      <c r="N4" s="583"/>
      <c r="O4" s="583"/>
      <c r="P4" s="583"/>
      <c r="Q4" s="583"/>
      <c r="R4" s="583"/>
      <c r="S4" s="583"/>
      <c r="T4" s="583"/>
    </row>
    <row r="5" spans="1:20" ht="3.75" customHeight="1" thickBot="1" x14ac:dyDescent="0.3"/>
    <row r="6" spans="1:20" ht="49.5" customHeight="1" x14ac:dyDescent="0.25">
      <c r="A6" s="21"/>
      <c r="B6" s="617" t="s">
        <v>6</v>
      </c>
      <c r="C6" s="618"/>
      <c r="D6" s="618"/>
      <c r="E6" s="325" t="s">
        <v>172</v>
      </c>
      <c r="F6" s="15" t="s">
        <v>199</v>
      </c>
      <c r="G6" s="172" t="s">
        <v>171</v>
      </c>
      <c r="H6" s="326"/>
      <c r="I6" s="326"/>
      <c r="J6" s="326"/>
      <c r="K6" s="326"/>
      <c r="L6" s="614" t="s">
        <v>169</v>
      </c>
      <c r="M6" s="615"/>
      <c r="N6" s="615"/>
      <c r="O6" s="615"/>
      <c r="P6" s="615"/>
      <c r="Q6" s="615"/>
      <c r="R6" s="615"/>
      <c r="S6" s="615"/>
      <c r="T6" s="616"/>
    </row>
    <row r="7" spans="1:20" ht="21.75" thickBot="1" x14ac:dyDescent="0.3">
      <c r="A7" s="21"/>
      <c r="B7" s="619"/>
      <c r="C7" s="620"/>
      <c r="D7" s="620"/>
      <c r="E7" s="14" t="e">
        <f>#REF!</f>
        <v>#REF!</v>
      </c>
      <c r="F7" s="16" t="e">
        <f>CONCATENATE(E7," / ",#REF!)</f>
        <v>#REF!</v>
      </c>
      <c r="G7" s="173" t="e">
        <f>E7</f>
        <v>#REF!</v>
      </c>
      <c r="H7" s="18" t="s">
        <v>7</v>
      </c>
      <c r="I7" s="18">
        <v>2018</v>
      </c>
      <c r="J7" s="18">
        <v>2017</v>
      </c>
      <c r="K7" s="18">
        <v>2016</v>
      </c>
      <c r="L7" s="18">
        <v>2015</v>
      </c>
      <c r="M7" s="18">
        <v>2014</v>
      </c>
      <c r="N7" s="140" t="s">
        <v>222</v>
      </c>
      <c r="O7" s="140" t="s">
        <v>114</v>
      </c>
      <c r="P7" s="140" t="s">
        <v>115</v>
      </c>
      <c r="Q7" s="140" t="s">
        <v>116</v>
      </c>
      <c r="R7" s="140" t="s">
        <v>117</v>
      </c>
      <c r="S7" s="140" t="s">
        <v>118</v>
      </c>
      <c r="T7" s="141" t="s">
        <v>119</v>
      </c>
    </row>
    <row r="8" spans="1:20" ht="16.5" thickBot="1" x14ac:dyDescent="0.3">
      <c r="A8" s="20"/>
      <c r="B8" s="621" t="s">
        <v>56</v>
      </c>
      <c r="C8" s="621"/>
      <c r="D8" s="621"/>
    </row>
    <row r="9" spans="1:20" x14ac:dyDescent="0.25">
      <c r="A9" s="139" t="s">
        <v>134</v>
      </c>
      <c r="B9" s="209" t="s">
        <v>155</v>
      </c>
      <c r="C9" s="27"/>
      <c r="D9" s="27"/>
      <c r="E9" s="19" t="e">
        <f>IF(ISNA(VLOOKUP($A9,#REF!,E$2,FALSE))=TRUE,"-",VLOOKUP($A9,#REF!,E$2,FALSE))</f>
        <v>#REF!</v>
      </c>
      <c r="F9" s="29" t="e">
        <f>IF(ISNA(VLOOKUP($A9,#REF!,F$2,FALSE))=TRUE,"-",E9/VLOOKUP($A9,#REF!,F$2,FALSE)-1)</f>
        <v>#REF!</v>
      </c>
      <c r="G9" s="210" t="e">
        <f>IF(ISNA(VLOOKUP($A9,#REF!,G$2,FALSE))=TRUE,"-",VLOOKUP($A9,#REF!,G$2,FALSE))</f>
        <v>#REF!</v>
      </c>
      <c r="H9" s="211" t="e">
        <f>IF(ISNA(VLOOKUP($A9,#REF!,H$2,FALSE))=TRUE,"-",VLOOKUP($A9,#REF!,H$2,FALSE))</f>
        <v>#REF!</v>
      </c>
      <c r="I9" s="211" t="e">
        <f>IF(ISNA(VLOOKUP($A9,#REF!,I$2,FALSE))=TRUE,"-",VLOOKUP($A9,#REF!,I$2,FALSE))</f>
        <v>#REF!</v>
      </c>
      <c r="J9" s="211" t="e">
        <f>IF(ISNA(VLOOKUP($A9,#REF!,J$2,FALSE))=TRUE,"-",VLOOKUP($A9,#REF!,J$2,FALSE))</f>
        <v>#REF!</v>
      </c>
      <c r="K9" s="211" t="e">
        <f>IF(ISNA(VLOOKUP($A9,#REF!,K$2,FALSE))=TRUE,"-",VLOOKUP($A9,#REF!,K$2,FALSE))</f>
        <v>#REF!</v>
      </c>
      <c r="L9" s="212" t="e">
        <f>IF(ISNA(VLOOKUP($A9,#REF!,L$2,FALSE))=TRUE,"-",VLOOKUP($A9,#REF!,L$2,FALSE))</f>
        <v>#REF!</v>
      </c>
      <c r="M9" s="213" t="e">
        <f>IF(ISNA(VLOOKUP($A9,#REF!,M$2,FALSE))=TRUE,"-",VLOOKUP($A9,#REF!,M$2,FALSE))</f>
        <v>#REF!</v>
      </c>
      <c r="N9" s="238">
        <v>0.45480452827553702</v>
      </c>
      <c r="O9" s="238">
        <v>0.43142585112967269</v>
      </c>
      <c r="P9" s="603" t="s">
        <v>200</v>
      </c>
      <c r="Q9" s="604"/>
      <c r="R9" s="604"/>
      <c r="S9" s="604"/>
      <c r="T9" s="605"/>
    </row>
    <row r="10" spans="1:20" x14ac:dyDescent="0.25">
      <c r="A10" s="24" t="s">
        <v>135</v>
      </c>
      <c r="B10" s="22" t="s">
        <v>156</v>
      </c>
      <c r="C10" s="23"/>
      <c r="D10" s="23"/>
      <c r="E10" s="30" t="e">
        <f>IF(ISNA(VLOOKUP($A10,#REF!,E$2,FALSE))=TRUE,"-",VLOOKUP($A10,#REF!,E$2,FALSE))</f>
        <v>#REF!</v>
      </c>
      <c r="F10" s="25" t="e">
        <f>IF(ISNA(VLOOKUP($A10,#REF!,F$2,FALSE))=TRUE,"-",E10/VLOOKUP($A10,#REF!,F$2,FALSE)-1)</f>
        <v>#REF!</v>
      </c>
      <c r="G10" s="174" t="e">
        <f>IF(ISNA(VLOOKUP($A10,#REF!,G$2,FALSE))=TRUE,"-",VLOOKUP($A10,#REF!,G$2,FALSE))</f>
        <v>#REF!</v>
      </c>
      <c r="H10" s="26" t="e">
        <f>IF(ISNA(VLOOKUP($A10,#REF!,H$2,FALSE))=TRUE,"-",VLOOKUP($A10,#REF!,H$2,FALSE))</f>
        <v>#REF!</v>
      </c>
      <c r="I10" s="26" t="e">
        <f>IF(ISNA(VLOOKUP($A10,#REF!,I$2,FALSE))=TRUE,"-",VLOOKUP($A10,#REF!,I$2,FALSE))</f>
        <v>#REF!</v>
      </c>
      <c r="J10" s="26" t="e">
        <f>IF(ISNA(VLOOKUP($A10,#REF!,J$2,FALSE))=TRUE,"-",VLOOKUP($A10,#REF!,J$2,FALSE))</f>
        <v>#REF!</v>
      </c>
      <c r="K10" s="26" t="e">
        <f>IF(ISNA(VLOOKUP($A10,#REF!,K$2,FALSE))=TRUE,"-",VLOOKUP($A10,#REF!,K$2,FALSE))</f>
        <v>#REF!</v>
      </c>
      <c r="L10" s="28" t="e">
        <f>IF(ISNA(VLOOKUP($A10,#REF!,L$2,FALSE))=TRUE,"-",VLOOKUP($A10,#REF!,L$2,FALSE))</f>
        <v>#REF!</v>
      </c>
      <c r="M10" s="31" t="e">
        <f>IF(ISNA(VLOOKUP($A10,#REF!,M$2,FALSE))=TRUE,"-",VLOOKUP($A10,#REF!,M$2,FALSE))</f>
        <v>#REF!</v>
      </c>
      <c r="N10" s="239">
        <v>0.42126700324081218</v>
      </c>
      <c r="O10" s="239">
        <v>0.40485204985294354</v>
      </c>
      <c r="P10" s="606"/>
      <c r="Q10" s="607"/>
      <c r="R10" s="607"/>
      <c r="S10" s="607"/>
      <c r="T10" s="608"/>
    </row>
    <row r="11" spans="1:20" x14ac:dyDescent="0.25">
      <c r="A11" s="24" t="s">
        <v>136</v>
      </c>
      <c r="B11" s="22" t="s">
        <v>157</v>
      </c>
      <c r="C11" s="23"/>
      <c r="D11" s="23"/>
      <c r="E11" s="30" t="e">
        <f>IF(ISNA(VLOOKUP($A11,#REF!,E$2,FALSE))=TRUE,"-",VLOOKUP($A11,#REF!,E$2,FALSE))</f>
        <v>#REF!</v>
      </c>
      <c r="F11" s="25" t="e">
        <f>IF(ISNA(VLOOKUP($A11,#REF!,F$2,FALSE))=TRUE,"-",E11/VLOOKUP($A11,#REF!,F$2,FALSE)-1)</f>
        <v>#REF!</v>
      </c>
      <c r="G11" s="174" t="e">
        <f>IF(ISNA(VLOOKUP($A11,#REF!,G$2,FALSE))=TRUE,"-",VLOOKUP($A11,#REF!,G$2,FALSE))</f>
        <v>#REF!</v>
      </c>
      <c r="H11" s="26" t="e">
        <f>IF(ISNA(VLOOKUP($A11,#REF!,H$2,FALSE))=TRUE,"-",VLOOKUP($A11,#REF!,H$2,FALSE))</f>
        <v>#REF!</v>
      </c>
      <c r="I11" s="26" t="e">
        <f>IF(ISNA(VLOOKUP($A11,#REF!,I$2,FALSE))=TRUE,"-",VLOOKUP($A11,#REF!,I$2,FALSE))</f>
        <v>#REF!</v>
      </c>
      <c r="J11" s="26" t="e">
        <f>IF(ISNA(VLOOKUP($A11,#REF!,J$2,FALSE))=TRUE,"-",VLOOKUP($A11,#REF!,J$2,FALSE))</f>
        <v>#REF!</v>
      </c>
      <c r="K11" s="26" t="e">
        <f>IF(ISNA(VLOOKUP($A11,#REF!,K$2,FALSE))=TRUE,"-",VLOOKUP($A11,#REF!,K$2,FALSE))</f>
        <v>#REF!</v>
      </c>
      <c r="L11" s="28" t="e">
        <f>IF(ISNA(VLOOKUP($A11,#REF!,L$2,FALSE))=TRUE,"-",VLOOKUP($A11,#REF!,L$2,FALSE))</f>
        <v>#REF!</v>
      </c>
      <c r="M11" s="31" t="e">
        <f>IF(ISNA(VLOOKUP($A11,#REF!,M$2,FALSE))=TRUE,"-",VLOOKUP($A11,#REF!,M$2,FALSE))</f>
        <v>#REF!</v>
      </c>
      <c r="N11" s="239">
        <v>0.40036657560187455</v>
      </c>
      <c r="O11" s="239">
        <v>0.38499727342131096</v>
      </c>
      <c r="P11" s="606"/>
      <c r="Q11" s="607"/>
      <c r="R11" s="607"/>
      <c r="S11" s="607"/>
      <c r="T11" s="608"/>
    </row>
    <row r="12" spans="1:20" x14ac:dyDescent="0.25">
      <c r="A12" s="24" t="s">
        <v>137</v>
      </c>
      <c r="B12" s="22" t="s">
        <v>158</v>
      </c>
      <c r="C12" s="23"/>
      <c r="D12" s="23"/>
      <c r="E12" s="30" t="e">
        <f>IF(ISNA(VLOOKUP($A12,#REF!,E$2,FALSE))=TRUE,"-",VLOOKUP($A12,#REF!,E$2,FALSE))</f>
        <v>#REF!</v>
      </c>
      <c r="F12" s="25" t="e">
        <f>IF(ISNA(VLOOKUP($A12,#REF!,F$2,FALSE))=TRUE,"-",E12/VLOOKUP($A12,#REF!,F$2,FALSE)-1)</f>
        <v>#REF!</v>
      </c>
      <c r="G12" s="174" t="e">
        <f>IF(ISNA(VLOOKUP($A12,#REF!,G$2,FALSE))=TRUE,"-",VLOOKUP($A12,#REF!,G$2,FALSE))</f>
        <v>#REF!</v>
      </c>
      <c r="H12" s="26" t="e">
        <f>IF(ISNA(VLOOKUP($A12,#REF!,H$2,FALSE))=TRUE,"-",VLOOKUP($A12,#REF!,H$2,FALSE))</f>
        <v>#REF!</v>
      </c>
      <c r="I12" s="26" t="e">
        <f>IF(ISNA(VLOOKUP($A12,#REF!,I$2,FALSE))=TRUE,"-",VLOOKUP($A12,#REF!,I$2,FALSE))</f>
        <v>#REF!</v>
      </c>
      <c r="J12" s="26" t="e">
        <f>IF(ISNA(VLOOKUP($A12,#REF!,J$2,FALSE))=TRUE,"-",VLOOKUP($A12,#REF!,J$2,FALSE))</f>
        <v>#REF!</v>
      </c>
      <c r="K12" s="26" t="e">
        <f>IF(ISNA(VLOOKUP($A12,#REF!,K$2,FALSE))=TRUE,"-",VLOOKUP($A12,#REF!,K$2,FALSE))</f>
        <v>#REF!</v>
      </c>
      <c r="L12" s="28" t="e">
        <f>IF(ISNA(VLOOKUP($A12,#REF!,L$2,FALSE))=TRUE,"-",VLOOKUP($A12,#REF!,L$2,FALSE))</f>
        <v>#REF!</v>
      </c>
      <c r="M12" s="31" t="e">
        <f>IF(ISNA(VLOOKUP($A12,#REF!,M$2,FALSE))=TRUE,"-",VLOOKUP($A12,#REF!,M$2,FALSE))</f>
        <v>#REF!</v>
      </c>
      <c r="N12" s="239">
        <v>0.41791230305478727</v>
      </c>
      <c r="O12" s="239">
        <v>0.40236739434616031</v>
      </c>
      <c r="P12" s="606"/>
      <c r="Q12" s="607"/>
      <c r="R12" s="607"/>
      <c r="S12" s="607"/>
      <c r="T12" s="608"/>
    </row>
    <row r="13" spans="1:20" x14ac:dyDescent="0.25">
      <c r="A13" s="24" t="s">
        <v>138</v>
      </c>
      <c r="B13" s="22" t="s">
        <v>159</v>
      </c>
      <c r="C13" s="23"/>
      <c r="D13" s="23"/>
      <c r="E13" s="30" t="e">
        <f>IF(ISNA(VLOOKUP($A13,#REF!,E$2,FALSE))=TRUE,"-",VLOOKUP($A13,#REF!,E$2,FALSE))</f>
        <v>#REF!</v>
      </c>
      <c r="F13" s="25" t="e">
        <f>IF(ISNA(VLOOKUP($A13,#REF!,F$2,FALSE))=TRUE,"-",E13/VLOOKUP($A13,#REF!,F$2,FALSE)-1)</f>
        <v>#REF!</v>
      </c>
      <c r="G13" s="174" t="e">
        <f>IF(ISNA(VLOOKUP($A13,#REF!,G$2,FALSE))=TRUE,"-",VLOOKUP($A13,#REF!,G$2,FALSE))</f>
        <v>#REF!</v>
      </c>
      <c r="H13" s="26" t="e">
        <f>IF(ISNA(VLOOKUP($A13,#REF!,H$2,FALSE))=TRUE,"-",VLOOKUP($A13,#REF!,H$2,FALSE))</f>
        <v>#REF!</v>
      </c>
      <c r="I13" s="26" t="e">
        <f>IF(ISNA(VLOOKUP($A13,#REF!,I$2,FALSE))=TRUE,"-",VLOOKUP($A13,#REF!,I$2,FALSE))</f>
        <v>#REF!</v>
      </c>
      <c r="J13" s="26" t="e">
        <f>IF(ISNA(VLOOKUP($A13,#REF!,J$2,FALSE))=TRUE,"-",VLOOKUP($A13,#REF!,J$2,FALSE))</f>
        <v>#REF!</v>
      </c>
      <c r="K13" s="26" t="e">
        <f>IF(ISNA(VLOOKUP($A13,#REF!,K$2,FALSE))=TRUE,"-",VLOOKUP($A13,#REF!,K$2,FALSE))</f>
        <v>#REF!</v>
      </c>
      <c r="L13" s="28" t="e">
        <f>IF(ISNA(VLOOKUP($A13,#REF!,L$2,FALSE))=TRUE,"-",VLOOKUP($A13,#REF!,L$2,FALSE))</f>
        <v>#REF!</v>
      </c>
      <c r="M13" s="31" t="e">
        <f>IF(ISNA(VLOOKUP($A13,#REF!,M$2,FALSE))=TRUE,"-",VLOOKUP($A13,#REF!,M$2,FALSE))</f>
        <v>#REF!</v>
      </c>
      <c r="N13" s="239">
        <v>0.43078160856099024</v>
      </c>
      <c r="O13" s="239">
        <v>0.41516662304438495</v>
      </c>
      <c r="P13" s="606"/>
      <c r="Q13" s="607"/>
      <c r="R13" s="607"/>
      <c r="S13" s="607"/>
      <c r="T13" s="608"/>
    </row>
    <row r="14" spans="1:20" x14ac:dyDescent="0.25">
      <c r="A14" s="24" t="s">
        <v>139</v>
      </c>
      <c r="B14" s="22" t="s">
        <v>162</v>
      </c>
      <c r="C14" s="23"/>
      <c r="D14" s="23"/>
      <c r="E14" s="30" t="e">
        <f>IF(ISNA(VLOOKUP($A14,#REF!,E$2,FALSE))=TRUE,"-",VLOOKUP($A14,#REF!,E$2,FALSE))</f>
        <v>#REF!</v>
      </c>
      <c r="F14" s="25" t="e">
        <f>IF(ISNA(VLOOKUP($A14,#REF!,F$2,FALSE))=TRUE,"-",E14/VLOOKUP($A14,#REF!,F$2,FALSE)-1)</f>
        <v>#REF!</v>
      </c>
      <c r="G14" s="174" t="e">
        <f>IF(ISNA(VLOOKUP($A14,#REF!,G$2,FALSE))=TRUE,"-",VLOOKUP($A14,#REF!,G$2,FALSE))</f>
        <v>#REF!</v>
      </c>
      <c r="H14" s="26" t="e">
        <f>IF(ISNA(VLOOKUP($A14,#REF!,H$2,FALSE))=TRUE,"-",VLOOKUP($A14,#REF!,H$2,FALSE))</f>
        <v>#REF!</v>
      </c>
      <c r="I14" s="26" t="e">
        <f>IF(ISNA(VLOOKUP($A14,#REF!,I$2,FALSE))=TRUE,"-",VLOOKUP($A14,#REF!,I$2,FALSE))</f>
        <v>#REF!</v>
      </c>
      <c r="J14" s="26" t="e">
        <f>IF(ISNA(VLOOKUP($A14,#REF!,J$2,FALSE))=TRUE,"-",VLOOKUP($A14,#REF!,J$2,FALSE))</f>
        <v>#REF!</v>
      </c>
      <c r="K14" s="26" t="e">
        <f>IF(ISNA(VLOOKUP($A14,#REF!,K$2,FALSE))=TRUE,"-",VLOOKUP($A14,#REF!,K$2,FALSE))</f>
        <v>#REF!</v>
      </c>
      <c r="L14" s="28" t="e">
        <f>IF(ISNA(VLOOKUP($A14,#REF!,L$2,FALSE))=TRUE,"-",VLOOKUP($A14,#REF!,L$2,FALSE))</f>
        <v>#REF!</v>
      </c>
      <c r="M14" s="31" t="e">
        <f>IF(ISNA(VLOOKUP($A14,#REF!,M$2,FALSE))=TRUE,"-",VLOOKUP($A14,#REF!,M$2,FALSE))</f>
        <v>#REF!</v>
      </c>
      <c r="N14" s="239">
        <v>0.4133940376167527</v>
      </c>
      <c r="O14" s="239">
        <v>0.39984248616432522</v>
      </c>
      <c r="P14" s="606"/>
      <c r="Q14" s="607"/>
      <c r="R14" s="607"/>
      <c r="S14" s="607"/>
      <c r="T14" s="608"/>
    </row>
    <row r="15" spans="1:20" x14ac:dyDescent="0.25">
      <c r="A15" s="24" t="s">
        <v>140</v>
      </c>
      <c r="B15" s="22" t="s">
        <v>160</v>
      </c>
      <c r="C15" s="23"/>
      <c r="D15" s="23"/>
      <c r="E15" s="30" t="e">
        <f>IF(ISNA(VLOOKUP($A15,#REF!,E$2,FALSE))=TRUE,"-",VLOOKUP($A15,#REF!,E$2,FALSE))</f>
        <v>#REF!</v>
      </c>
      <c r="F15" s="25" t="e">
        <f>IF(ISNA(VLOOKUP($A15,#REF!,F$2,FALSE))=TRUE,"-",E15/VLOOKUP($A15,#REF!,F$2,FALSE)-1)</f>
        <v>#REF!</v>
      </c>
      <c r="G15" s="174" t="e">
        <f>IF(ISNA(VLOOKUP($A15,#REF!,G$2,FALSE))=TRUE,"-",VLOOKUP($A15,#REF!,G$2,FALSE))</f>
        <v>#REF!</v>
      </c>
      <c r="H15" s="26" t="e">
        <f>IF(ISNA(VLOOKUP($A15,#REF!,H$2,FALSE))=TRUE,"-",VLOOKUP($A15,#REF!,H$2,FALSE))</f>
        <v>#REF!</v>
      </c>
      <c r="I15" s="26" t="e">
        <f>IF(ISNA(VLOOKUP($A15,#REF!,I$2,FALSE))=TRUE,"-",VLOOKUP($A15,#REF!,I$2,FALSE))</f>
        <v>#REF!</v>
      </c>
      <c r="J15" s="26" t="e">
        <f>IF(ISNA(VLOOKUP($A15,#REF!,J$2,FALSE))=TRUE,"-",VLOOKUP($A15,#REF!,J$2,FALSE))</f>
        <v>#REF!</v>
      </c>
      <c r="K15" s="26" t="e">
        <f>IF(ISNA(VLOOKUP($A15,#REF!,K$2,FALSE))=TRUE,"-",VLOOKUP($A15,#REF!,K$2,FALSE))</f>
        <v>#REF!</v>
      </c>
      <c r="L15" s="28" t="e">
        <f>IF(ISNA(VLOOKUP($A15,#REF!,L$2,FALSE))=TRUE,"-",VLOOKUP($A15,#REF!,L$2,FALSE))</f>
        <v>#REF!</v>
      </c>
      <c r="M15" s="31" t="e">
        <f>IF(ISNA(VLOOKUP($A15,#REF!,M$2,FALSE))=TRUE,"-",VLOOKUP($A15,#REF!,M$2,FALSE))</f>
        <v>#REF!</v>
      </c>
      <c r="N15" s="239">
        <v>0.43172047285024984</v>
      </c>
      <c r="O15" s="239">
        <v>0.41101048795001488</v>
      </c>
      <c r="P15" s="606"/>
      <c r="Q15" s="607"/>
      <c r="R15" s="607"/>
      <c r="S15" s="607"/>
      <c r="T15" s="608"/>
    </row>
    <row r="16" spans="1:20" x14ac:dyDescent="0.25">
      <c r="A16" s="24" t="s">
        <v>141</v>
      </c>
      <c r="B16" s="220" t="s">
        <v>8</v>
      </c>
      <c r="C16" s="221"/>
      <c r="D16" s="221"/>
      <c r="E16" s="229" t="e">
        <f>IF(ISNA(VLOOKUP($A16,#REF!,E$2,FALSE))=TRUE,"-",VLOOKUP($A16,#REF!,E$2,FALSE))</f>
        <v>#REF!</v>
      </c>
      <c r="F16" s="230" t="e">
        <f>IF(ISNA(VLOOKUP($A16,#REF!,F$2,FALSE))=TRUE,"-",E16/VLOOKUP($A16,#REF!,F$2,FALSE)-1)</f>
        <v>#REF!</v>
      </c>
      <c r="G16" s="231" t="e">
        <f>IF(ISNA(VLOOKUP($A16,#REF!,G$2,FALSE))=TRUE,"-",VLOOKUP($A16,#REF!,G$2,FALSE))</f>
        <v>#REF!</v>
      </c>
      <c r="H16" s="222" t="e">
        <f>IF(ISNA(VLOOKUP($A16,#REF!,H$2,FALSE))=TRUE,"-",VLOOKUP($A16,#REF!,H$2,FALSE))</f>
        <v>#REF!</v>
      </c>
      <c r="I16" s="222" t="e">
        <f>IF(ISNA(VLOOKUP($A16,#REF!,I$2,FALSE))=TRUE,"-",VLOOKUP($A16,#REF!,I$2,FALSE))</f>
        <v>#REF!</v>
      </c>
      <c r="J16" s="222" t="e">
        <f>IF(ISNA(VLOOKUP($A16,#REF!,J$2,FALSE))=TRUE,"-",VLOOKUP($A16,#REF!,J$2,FALSE))</f>
        <v>#REF!</v>
      </c>
      <c r="K16" s="222" t="e">
        <f>IF(ISNA(VLOOKUP($A16,#REF!,K$2,FALSE))=TRUE,"-",VLOOKUP($A16,#REF!,K$2,FALSE))</f>
        <v>#REF!</v>
      </c>
      <c r="L16" s="223" t="e">
        <f>IF(ISNA(VLOOKUP($A16,#REF!,L$2,FALSE))=TRUE,"-",VLOOKUP($A16,#REF!,L$2,FALSE))</f>
        <v>#REF!</v>
      </c>
      <c r="M16" s="224" t="e">
        <f>IF(ISNA(VLOOKUP($A16,#REF!,M$2,FALSE))=TRUE,"-",VLOOKUP($A16,#REF!,M$2,FALSE))</f>
        <v>#REF!</v>
      </c>
      <c r="N16" s="240">
        <v>0.425380972349929</v>
      </c>
      <c r="O16" s="240">
        <v>0.40258187348355567</v>
      </c>
      <c r="P16" s="606"/>
      <c r="Q16" s="607"/>
      <c r="R16" s="607"/>
      <c r="S16" s="607"/>
      <c r="T16" s="608"/>
    </row>
    <row r="17" spans="1:21" x14ac:dyDescent="0.25">
      <c r="A17" s="24" t="s">
        <v>142</v>
      </c>
      <c r="B17" s="22" t="s">
        <v>163</v>
      </c>
      <c r="C17" s="23"/>
      <c r="D17" s="23"/>
      <c r="E17" s="30" t="e">
        <f>IF(ISNA(VLOOKUP($A17,#REF!,E$2,FALSE))=TRUE,"-",VLOOKUP($A17,#REF!,E$2,FALSE))</f>
        <v>#REF!</v>
      </c>
      <c r="F17" s="25" t="e">
        <f>IF(ISNA(VLOOKUP($A17,#REF!,F$2,FALSE))=TRUE,"-",E17/VLOOKUP($A17,#REF!,F$2,FALSE)-1)</f>
        <v>#REF!</v>
      </c>
      <c r="G17" s="174" t="e">
        <f>IF(ISNA(VLOOKUP($A17,#REF!,G$2,FALSE))=TRUE,"-",VLOOKUP($A17,#REF!,G$2,FALSE))</f>
        <v>#REF!</v>
      </c>
      <c r="H17" s="26" t="e">
        <f>IF(ISNA(VLOOKUP($A17,#REF!,H$2,FALSE))=TRUE,"-",VLOOKUP($A17,#REF!,H$2,FALSE))</f>
        <v>#REF!</v>
      </c>
      <c r="I17" s="26" t="e">
        <f>IF(ISNA(VLOOKUP($A17,#REF!,I$2,FALSE))=TRUE,"-",VLOOKUP($A17,#REF!,I$2,FALSE))</f>
        <v>#REF!</v>
      </c>
      <c r="J17" s="26" t="e">
        <f>IF(ISNA(VLOOKUP($A17,#REF!,J$2,FALSE))=TRUE,"-",VLOOKUP($A17,#REF!,J$2,FALSE))</f>
        <v>#REF!</v>
      </c>
      <c r="K17" s="26" t="e">
        <f>IF(ISNA(VLOOKUP($A17,#REF!,K$2,FALSE))=TRUE,"-",VLOOKUP($A17,#REF!,K$2,FALSE))</f>
        <v>#REF!</v>
      </c>
      <c r="L17" s="28" t="e">
        <f>IF(ISNA(VLOOKUP($A17,#REF!,L$2,FALSE))=TRUE,"-",VLOOKUP($A17,#REF!,L$2,FALSE))</f>
        <v>#REF!</v>
      </c>
      <c r="M17" s="31" t="e">
        <f>IF(ISNA(VLOOKUP($A17,#REF!,M$2,FALSE))=TRUE,"-",VLOOKUP($A17,#REF!,M$2,FALSE))</f>
        <v>#REF!</v>
      </c>
      <c r="N17" s="239">
        <v>0.42193467630347659</v>
      </c>
      <c r="O17" s="239">
        <v>0.40100430826504124</v>
      </c>
      <c r="P17" s="606"/>
      <c r="Q17" s="607"/>
      <c r="R17" s="607"/>
      <c r="S17" s="607"/>
      <c r="T17" s="608"/>
    </row>
    <row r="18" spans="1:21" x14ac:dyDescent="0.25">
      <c r="A18" s="24" t="s">
        <v>143</v>
      </c>
      <c r="B18" s="22" t="s">
        <v>164</v>
      </c>
      <c r="C18" s="23"/>
      <c r="D18" s="23"/>
      <c r="E18" s="30" t="e">
        <f>IF(ISNA(VLOOKUP($A18,#REF!,E$2,FALSE))=TRUE,"-",VLOOKUP($A18,#REF!,E$2,FALSE))</f>
        <v>#REF!</v>
      </c>
      <c r="F18" s="25" t="e">
        <f>IF(ISNA(VLOOKUP($A18,#REF!,F$2,FALSE))=TRUE,"-",E18/VLOOKUP($A18,#REF!,F$2,FALSE)-1)</f>
        <v>#REF!</v>
      </c>
      <c r="G18" s="174" t="e">
        <f>IF(ISNA(VLOOKUP($A18,#REF!,G$2,FALSE))=TRUE,"-",VLOOKUP($A18,#REF!,G$2,FALSE))</f>
        <v>#REF!</v>
      </c>
      <c r="H18" s="26" t="e">
        <f>IF(ISNA(VLOOKUP($A18,#REF!,H$2,FALSE))=TRUE,"-",VLOOKUP($A18,#REF!,H$2,FALSE))</f>
        <v>#REF!</v>
      </c>
      <c r="I18" s="26" t="e">
        <f>IF(ISNA(VLOOKUP($A18,#REF!,I$2,FALSE))=TRUE,"-",VLOOKUP($A18,#REF!,I$2,FALSE))</f>
        <v>#REF!</v>
      </c>
      <c r="J18" s="26" t="e">
        <f>IF(ISNA(VLOOKUP($A18,#REF!,J$2,FALSE))=TRUE,"-",VLOOKUP($A18,#REF!,J$2,FALSE))</f>
        <v>#REF!</v>
      </c>
      <c r="K18" s="26" t="e">
        <f>IF(ISNA(VLOOKUP($A18,#REF!,K$2,FALSE))=TRUE,"-",VLOOKUP($A18,#REF!,K$2,FALSE))</f>
        <v>#REF!</v>
      </c>
      <c r="L18" s="28" t="e">
        <f>IF(ISNA(VLOOKUP($A18,#REF!,L$2,FALSE))=TRUE,"-",VLOOKUP($A18,#REF!,L$2,FALSE))</f>
        <v>#REF!</v>
      </c>
      <c r="M18" s="31" t="e">
        <f>IF(ISNA(VLOOKUP($A18,#REF!,M$2,FALSE))=TRUE,"-",VLOOKUP($A18,#REF!,M$2,FALSE))</f>
        <v>#REF!</v>
      </c>
      <c r="N18" s="239">
        <v>0.40854344697084077</v>
      </c>
      <c r="O18" s="239">
        <v>0.39139103941268172</v>
      </c>
      <c r="P18" s="606"/>
      <c r="Q18" s="607"/>
      <c r="R18" s="607"/>
      <c r="S18" s="607"/>
      <c r="T18" s="608"/>
    </row>
    <row r="19" spans="1:21" x14ac:dyDescent="0.25">
      <c r="A19" s="24" t="s">
        <v>144</v>
      </c>
      <c r="B19" s="22" t="s">
        <v>161</v>
      </c>
      <c r="C19" s="23"/>
      <c r="D19" s="23"/>
      <c r="E19" s="30" t="e">
        <f>IF(ISNA(VLOOKUP($A19,#REF!,E$2,FALSE))=TRUE,"-",VLOOKUP($A19,#REF!,E$2,FALSE))</f>
        <v>#REF!</v>
      </c>
      <c r="F19" s="25" t="e">
        <f>IF(ISNA(VLOOKUP($A19,#REF!,F$2,FALSE))=TRUE,"-",E19/VLOOKUP($A19,#REF!,F$2,FALSE)-1)</f>
        <v>#REF!</v>
      </c>
      <c r="G19" s="174" t="e">
        <f>IF(ISNA(VLOOKUP($A19,#REF!,G$2,FALSE))=TRUE,"-",VLOOKUP($A19,#REF!,G$2,FALSE))</f>
        <v>#REF!</v>
      </c>
      <c r="H19" s="26" t="e">
        <f>IF(ISNA(VLOOKUP($A19,#REF!,H$2,FALSE))=TRUE,"-",VLOOKUP($A19,#REF!,H$2,FALSE))</f>
        <v>#REF!</v>
      </c>
      <c r="I19" s="26" t="e">
        <f>IF(ISNA(VLOOKUP($A19,#REF!,I$2,FALSE))=TRUE,"-",VLOOKUP($A19,#REF!,I$2,FALSE))</f>
        <v>#REF!</v>
      </c>
      <c r="J19" s="26" t="e">
        <f>IF(ISNA(VLOOKUP($A19,#REF!,J$2,FALSE))=TRUE,"-",VLOOKUP($A19,#REF!,J$2,FALSE))</f>
        <v>#REF!</v>
      </c>
      <c r="K19" s="26" t="e">
        <f>IF(ISNA(VLOOKUP($A19,#REF!,K$2,FALSE))=TRUE,"-",VLOOKUP($A19,#REF!,K$2,FALSE))</f>
        <v>#REF!</v>
      </c>
      <c r="L19" s="28" t="e">
        <f>IF(ISNA(VLOOKUP($A19,#REF!,L$2,FALSE))=TRUE,"-",VLOOKUP($A19,#REF!,L$2,FALSE))</f>
        <v>#REF!</v>
      </c>
      <c r="M19" s="31" t="e">
        <f>IF(ISNA(VLOOKUP($A19,#REF!,M$2,FALSE))=TRUE,"-",VLOOKUP($A19,#REF!,M$2,FALSE))</f>
        <v>#REF!</v>
      </c>
      <c r="N19" s="239">
        <v>0.40797886361267938</v>
      </c>
      <c r="O19" s="239">
        <v>0.38431840374519355</v>
      </c>
      <c r="P19" s="606"/>
      <c r="Q19" s="607"/>
      <c r="R19" s="607"/>
      <c r="S19" s="607"/>
      <c r="T19" s="608"/>
    </row>
    <row r="20" spans="1:21" x14ac:dyDescent="0.25">
      <c r="A20" s="24" t="s">
        <v>145</v>
      </c>
      <c r="B20" s="22" t="s">
        <v>9</v>
      </c>
      <c r="C20" s="23"/>
      <c r="D20" s="23"/>
      <c r="E20" s="30" t="e">
        <f>IF(ISNA(VLOOKUP($A20,#REF!,E$2,FALSE))=TRUE,"-",VLOOKUP($A20,#REF!,E$2,FALSE))</f>
        <v>#REF!</v>
      </c>
      <c r="F20" s="25" t="e">
        <f>IF(ISNA(VLOOKUP($A20,#REF!,F$2,FALSE))=TRUE,"-",E20/VLOOKUP($A20,#REF!,F$2,FALSE)-1)</f>
        <v>#REF!</v>
      </c>
      <c r="G20" s="174" t="e">
        <f>IF(ISNA(VLOOKUP($A20,#REF!,G$2,FALSE))=TRUE,"-",VLOOKUP($A20,#REF!,G$2,FALSE))</f>
        <v>#REF!</v>
      </c>
      <c r="H20" s="26" t="e">
        <f>IF(ISNA(VLOOKUP($A20,#REF!,H$2,FALSE))=TRUE,"-",VLOOKUP($A20,#REF!,H$2,FALSE))</f>
        <v>#REF!</v>
      </c>
      <c r="I20" s="26" t="e">
        <f>IF(ISNA(VLOOKUP($A20,#REF!,I$2,FALSE))=TRUE,"-",VLOOKUP($A20,#REF!,I$2,FALSE))</f>
        <v>#REF!</v>
      </c>
      <c r="J20" s="26" t="e">
        <f>IF(ISNA(VLOOKUP($A20,#REF!,J$2,FALSE))=TRUE,"-",VLOOKUP($A20,#REF!,J$2,FALSE))</f>
        <v>#REF!</v>
      </c>
      <c r="K20" s="26" t="e">
        <f>IF(ISNA(VLOOKUP($A20,#REF!,K$2,FALSE))=TRUE,"-",VLOOKUP($A20,#REF!,K$2,FALSE))</f>
        <v>#REF!</v>
      </c>
      <c r="L20" s="28" t="e">
        <f>IF(ISNA(VLOOKUP($A20,#REF!,L$2,FALSE))=TRUE,"-",VLOOKUP($A20,#REF!,L$2,FALSE))</f>
        <v>#REF!</v>
      </c>
      <c r="M20" s="31" t="e">
        <f>IF(ISNA(VLOOKUP($A20,#REF!,M$2,FALSE))=TRUE,"-",VLOOKUP($A20,#REF!,M$2,FALSE))</f>
        <v>#REF!</v>
      </c>
      <c r="N20" s="239">
        <v>0.44521316770082664</v>
      </c>
      <c r="O20" s="239">
        <v>0.43120162304929971</v>
      </c>
      <c r="P20" s="606"/>
      <c r="Q20" s="607"/>
      <c r="R20" s="607"/>
      <c r="S20" s="607"/>
      <c r="T20" s="608"/>
    </row>
    <row r="21" spans="1:21" ht="15.75" thickBot="1" x14ac:dyDescent="0.3">
      <c r="A21" s="24" t="s">
        <v>146</v>
      </c>
      <c r="B21" s="214" t="s">
        <v>10</v>
      </c>
      <c r="C21" s="215"/>
      <c r="D21" s="215"/>
      <c r="E21" s="226" t="e">
        <f>IF(ISNA(VLOOKUP($A21,#REF!,E$2,FALSE))=TRUE,"-",VLOOKUP($A21,#REF!,E$2,FALSE))</f>
        <v>#REF!</v>
      </c>
      <c r="F21" s="227" t="e">
        <f>IF(ISNA(VLOOKUP($A21,#REF!,F$2,FALSE))=TRUE,"-",E21/VLOOKUP($A21,#REF!,F$2,FALSE)-1)</f>
        <v>#REF!</v>
      </c>
      <c r="G21" s="228" t="e">
        <f>IF(ISNA(VLOOKUP($A21,#REF!,G$2,FALSE))=TRUE,"-",VLOOKUP($A21,#REF!,G$2,FALSE))</f>
        <v>#REF!</v>
      </c>
      <c r="H21" s="216" t="e">
        <f>IF(ISNA(VLOOKUP($A21,#REF!,H$2,FALSE))=TRUE,"-",VLOOKUP($A21,#REF!,H$2,FALSE))</f>
        <v>#REF!</v>
      </c>
      <c r="I21" s="216" t="e">
        <f>IF(ISNA(VLOOKUP($A21,#REF!,I$2,FALSE))=TRUE,"-",VLOOKUP($A21,#REF!,I$2,FALSE))</f>
        <v>#REF!</v>
      </c>
      <c r="J21" s="216" t="e">
        <f>IF(ISNA(VLOOKUP($A21,#REF!,J$2,FALSE))=TRUE,"-",VLOOKUP($A21,#REF!,J$2,FALSE))</f>
        <v>#REF!</v>
      </c>
      <c r="K21" s="216" t="e">
        <f>IF(ISNA(VLOOKUP($A21,#REF!,K$2,FALSE))=TRUE,"-",VLOOKUP($A21,#REF!,K$2,FALSE))</f>
        <v>#REF!</v>
      </c>
      <c r="L21" s="217" t="e">
        <f>IF(ISNA(VLOOKUP($A21,#REF!,L$2,FALSE))=TRUE,"-",VLOOKUP($A21,#REF!,L$2,FALSE))</f>
        <v>#REF!</v>
      </c>
      <c r="M21" s="218" t="e">
        <f>IF(ISNA(VLOOKUP($A21,#REF!,M$2,FALSE))=TRUE,"-",VLOOKUP($A21,#REF!,M$2,FALSE))</f>
        <v>#REF!</v>
      </c>
      <c r="N21" s="241">
        <v>0.47725996631106121</v>
      </c>
      <c r="O21" s="241">
        <v>0.44171207675469237</v>
      </c>
      <c r="P21" s="609"/>
      <c r="Q21" s="610"/>
      <c r="R21" s="610"/>
      <c r="S21" s="610"/>
      <c r="T21" s="611"/>
    </row>
    <row r="22" spans="1:21" ht="16.5" thickBot="1" x14ac:dyDescent="0.3">
      <c r="A22" s="54"/>
      <c r="B22" s="594" t="s">
        <v>11</v>
      </c>
      <c r="C22" s="594"/>
      <c r="D22" s="594"/>
      <c r="E22" s="60"/>
      <c r="F22" s="61"/>
      <c r="G22" s="60"/>
      <c r="H22" s="60"/>
      <c r="I22" s="60"/>
      <c r="J22" s="60"/>
      <c r="K22" s="60"/>
      <c r="L22" s="58"/>
      <c r="M22" s="58"/>
      <c r="N22" s="58"/>
      <c r="O22" s="58"/>
    </row>
    <row r="23" spans="1:21" ht="15.75" thickBot="1" x14ac:dyDescent="0.3">
      <c r="A23" s="139" t="s">
        <v>11</v>
      </c>
      <c r="B23" s="232" t="s">
        <v>165</v>
      </c>
      <c r="C23" s="43"/>
      <c r="D23" s="43"/>
      <c r="E23" s="263" t="e">
        <f>IF(ISNA(VLOOKUP($A23,#REF!,E$2,FALSE))=TRUE,"-",VLOOKUP($A23,#REF!,E$2,FALSE))</f>
        <v>#REF!</v>
      </c>
      <c r="F23" s="251" t="e">
        <f>IF(ISNA(VLOOKUP($A23,#REF!,F$2,FALSE))=TRUE,"-",E23/VLOOKUP($A23,#REF!,F$2,FALSE)-1)</f>
        <v>#REF!</v>
      </c>
      <c r="G23" s="252" t="e">
        <f>IF(ISNA(VLOOKUP($A23,#REF!,G$2,FALSE))=TRUE,"-",VLOOKUP($A23,#REF!,G$2,FALSE))</f>
        <v>#REF!</v>
      </c>
      <c r="H23" s="253" t="e">
        <f>IF(ISNA(VLOOKUP($A23,#REF!,H$2,FALSE))=TRUE,"-",VLOOKUP($A23,#REF!,H$2,FALSE))</f>
        <v>#REF!</v>
      </c>
      <c r="I23" s="253" t="e">
        <f>IF(ISNA(VLOOKUP($A23,#REF!,I$2,FALSE))=TRUE,"-",VLOOKUP($A23,#REF!,I$2,FALSE))</f>
        <v>#REF!</v>
      </c>
      <c r="J23" s="253" t="e">
        <f>IF(ISNA(VLOOKUP($A23,#REF!,J$2,FALSE))=TRUE,"-",VLOOKUP($A23,#REF!,J$2,FALSE))</f>
        <v>#REF!</v>
      </c>
      <c r="K23" s="253" t="e">
        <f>IF(ISNA(VLOOKUP($A23,#REF!,K$2,FALSE))=TRUE,"-",VLOOKUP($A23,#REF!,K$2,FALSE))</f>
        <v>#REF!</v>
      </c>
      <c r="L23" s="254" t="e">
        <f>IF(ISNA(VLOOKUP($A23,#REF!,L$2,FALSE))=TRUE,"-",VLOOKUP($A23,#REF!,L$2,FALSE))</f>
        <v>#REF!</v>
      </c>
      <c r="M23" s="255" t="e">
        <f>IF(ISNA(VLOOKUP($A23,#REF!,M$2,FALSE))=TRUE,"-",VLOOKUP($A23,#REF!,M$2,FALSE))</f>
        <v>#REF!</v>
      </c>
      <c r="N23" s="256">
        <v>0.42667862834850634</v>
      </c>
      <c r="O23" s="256">
        <v>0.40770913588557134</v>
      </c>
      <c r="P23" s="152">
        <v>0.39506757085203259</v>
      </c>
      <c r="Q23" s="151">
        <v>0.37795349767854314</v>
      </c>
      <c r="R23" s="151">
        <v>0.36205976652279243</v>
      </c>
      <c r="S23" s="152">
        <v>0.33629717669594056</v>
      </c>
      <c r="T23" s="153">
        <v>0.32294951895442575</v>
      </c>
    </row>
    <row r="24" spans="1:21" x14ac:dyDescent="0.25">
      <c r="A24" s="139" t="s">
        <v>131</v>
      </c>
      <c r="B24" s="622" t="s">
        <v>57</v>
      </c>
      <c r="C24" s="623"/>
      <c r="D24" s="623"/>
      <c r="E24" s="264" t="e">
        <f>IF(ISNA(VLOOKUP($A24,#REF!,E$2,FALSE))=TRUE,"-",VLOOKUP($A24,#REF!,E$2,FALSE))</f>
        <v>#REF!</v>
      </c>
      <c r="F24" s="243" t="e">
        <f>IF(ISNA(VLOOKUP($A24,#REF!,F$2,FALSE))=TRUE,"-",E24/VLOOKUP($A24,#REF!,F$2,FALSE)-1)</f>
        <v>#REF!</v>
      </c>
      <c r="G24" s="244" t="e">
        <f>IF(ISNA(VLOOKUP($A24,#REF!,G$2,FALSE))=TRUE,"-",VLOOKUP($A24,#REF!,G$2,FALSE))</f>
        <v>#REF!</v>
      </c>
      <c r="H24" s="245" t="e">
        <f>IF(ISNA(VLOOKUP($A24,#REF!,H$2,FALSE))=TRUE,"-",VLOOKUP($A24,#REF!,H$2,FALSE))</f>
        <v>#REF!</v>
      </c>
      <c r="I24" s="245" t="e">
        <f>IF(ISNA(VLOOKUP($A24,#REF!,I$2,FALSE))=TRUE,"-",VLOOKUP($A24,#REF!,I$2,FALSE))</f>
        <v>#REF!</v>
      </c>
      <c r="J24" s="245" t="e">
        <f>IF(ISNA(VLOOKUP($A24,#REF!,J$2,FALSE))=TRUE,"-",VLOOKUP($A24,#REF!,J$2,FALSE))</f>
        <v>#REF!</v>
      </c>
      <c r="K24" s="245" t="e">
        <f>IF(ISNA(VLOOKUP($A24,#REF!,K$2,FALSE))=TRUE,"-",VLOOKUP($A24,#REF!,K$2,FALSE))</f>
        <v>#REF!</v>
      </c>
      <c r="L24" s="246" t="e">
        <f>IF(ISNA(VLOOKUP($A24,#REF!,L$2,FALSE))=TRUE,"-",VLOOKUP($A24,#REF!,L$2,FALSE))</f>
        <v>#REF!</v>
      </c>
      <c r="M24" s="247" t="e">
        <f>IF(ISNA(VLOOKUP($A24,#REF!,M$2,FALSE))=TRUE,"-",VLOOKUP($A24,#REF!,M$2,FALSE))</f>
        <v>#REF!</v>
      </c>
      <c r="N24" s="248">
        <v>0.31507662685781618</v>
      </c>
      <c r="O24" s="248">
        <v>0.29634926987192028</v>
      </c>
      <c r="P24" s="249">
        <v>0.28072329144170577</v>
      </c>
      <c r="Q24" s="250">
        <v>0.26400014162497892</v>
      </c>
      <c r="R24" s="588" t="s">
        <v>120</v>
      </c>
      <c r="S24" s="589"/>
      <c r="T24" s="590"/>
    </row>
    <row r="25" spans="1:21" ht="15.75" thickBot="1" x14ac:dyDescent="0.3">
      <c r="A25" s="139" t="s">
        <v>132</v>
      </c>
      <c r="B25" s="601" t="s">
        <v>58</v>
      </c>
      <c r="C25" s="602"/>
      <c r="D25" s="602"/>
      <c r="E25" s="265" t="e">
        <f>IF(ISNA(VLOOKUP($A25,#REF!,E$2,FALSE))=TRUE,"-",VLOOKUP($A25,#REF!,E$2,FALSE))</f>
        <v>#REF!</v>
      </c>
      <c r="F25" s="98" t="e">
        <f>IF(ISNA(VLOOKUP($A25,#REF!,F$2,FALSE))=TRUE,"-",E25/VLOOKUP($A25,#REF!,F$2,FALSE)-1)</f>
        <v>#REF!</v>
      </c>
      <c r="G25" s="177" t="e">
        <f>IF(ISNA(VLOOKUP($A25,#REF!,G$2,FALSE))=TRUE,"-",VLOOKUP($A25,#REF!,G$2,FALSE))</f>
        <v>#REF!</v>
      </c>
      <c r="H25" s="81" t="e">
        <f>IF(ISNA(VLOOKUP($A25,#REF!,H$2,FALSE))=TRUE,"-",VLOOKUP($A25,#REF!,H$2,FALSE))</f>
        <v>#REF!</v>
      </c>
      <c r="I25" s="81" t="e">
        <f>IF(ISNA(VLOOKUP($A25,#REF!,I$2,FALSE))=TRUE,"-",VLOOKUP($A25,#REF!,I$2,FALSE))</f>
        <v>#REF!</v>
      </c>
      <c r="J25" s="81" t="e">
        <f>IF(ISNA(VLOOKUP($A25,#REF!,J$2,FALSE))=TRUE,"-",VLOOKUP($A25,#REF!,J$2,FALSE))</f>
        <v>#REF!</v>
      </c>
      <c r="K25" s="81" t="e">
        <f>IF(ISNA(VLOOKUP($A25,#REF!,K$2,FALSE))=TRUE,"-",VLOOKUP($A25,#REF!,K$2,FALSE))</f>
        <v>#REF!</v>
      </c>
      <c r="L25" s="99" t="e">
        <f>IF(ISNA(VLOOKUP($A25,#REF!,L$2,FALSE))=TRUE,"-",VLOOKUP($A25,#REF!,L$2,FALSE))</f>
        <v>#REF!</v>
      </c>
      <c r="M25" s="118" t="e">
        <f>IF(ISNA(VLOOKUP($A25,#REF!,M$2,FALSE))=TRUE,"-",VLOOKUP($A25,#REF!,M$2,FALSE))</f>
        <v>#REF!</v>
      </c>
      <c r="N25" s="242">
        <v>0.51028242363842957</v>
      </c>
      <c r="O25" s="242">
        <v>0.48946427101002948</v>
      </c>
      <c r="P25" s="161">
        <v>0.47787143091014278</v>
      </c>
      <c r="Q25" s="155">
        <v>0.45972804903448483</v>
      </c>
      <c r="R25" s="591" t="s">
        <v>120</v>
      </c>
      <c r="S25" s="592"/>
      <c r="T25" s="593"/>
    </row>
    <row r="26" spans="1:21" x14ac:dyDescent="0.25">
      <c r="A26" s="54"/>
      <c r="B26" s="52"/>
      <c r="C26" s="52"/>
      <c r="D26" s="52"/>
      <c r="E26" s="62"/>
      <c r="F26" s="63"/>
      <c r="G26" s="62"/>
      <c r="H26" s="62"/>
      <c r="I26" s="62"/>
      <c r="J26" s="62"/>
      <c r="K26" s="62"/>
      <c r="L26" s="64"/>
      <c r="M26" s="64"/>
      <c r="N26" s="64"/>
      <c r="O26" s="64"/>
    </row>
    <row r="27" spans="1:21" ht="16.5" thickBot="1" x14ac:dyDescent="0.3">
      <c r="A27" s="55"/>
      <c r="B27" s="594" t="s">
        <v>8</v>
      </c>
      <c r="C27" s="594"/>
      <c r="D27" s="594"/>
      <c r="E27" s="65"/>
      <c r="F27" s="66"/>
      <c r="G27" s="65"/>
      <c r="H27" s="65"/>
      <c r="I27" s="65"/>
      <c r="J27" s="65"/>
      <c r="K27" s="65"/>
      <c r="L27" s="67"/>
      <c r="M27" s="67"/>
      <c r="N27" s="67"/>
      <c r="O27" s="67"/>
      <c r="U27" s="236"/>
    </row>
    <row r="28" spans="1:21" ht="15.75" thickBot="1" x14ac:dyDescent="0.3">
      <c r="A28" s="24" t="s">
        <v>141</v>
      </c>
      <c r="B28" s="44" t="s">
        <v>8</v>
      </c>
      <c r="C28" s="45"/>
      <c r="D28" s="45"/>
      <c r="E28" s="68" t="e">
        <f>IF(ISNA(VLOOKUP($A28,#REF!,E$2,FALSE))=TRUE,"-",VLOOKUP($A28,#REF!,E$2,FALSE))</f>
        <v>#REF!</v>
      </c>
      <c r="F28" s="76" t="e">
        <f>IF(ISNA(VLOOKUP($A28,#REF!,F$2,FALSE))=TRUE,"-",E28/VLOOKUP($A28,#REF!,F$2,FALSE)-1)</f>
        <v>#REF!</v>
      </c>
      <c r="G28" s="178" t="e">
        <f>IF(ISNA(VLOOKUP($A28,#REF!,G$2,FALSE))=TRUE,"-",VLOOKUP($A28,#REF!,G$2,FALSE))</f>
        <v>#REF!</v>
      </c>
      <c r="H28" s="132" t="e">
        <f>IF(ISNA(VLOOKUP($A28,#REF!,H$2,FALSE))=TRUE,"-",VLOOKUP($A28,#REF!,H$2,FALSE))</f>
        <v>#REF!</v>
      </c>
      <c r="I28" s="132" t="e">
        <f>IF(ISNA(VLOOKUP($A28,#REF!,I$2,FALSE))=TRUE,"-",VLOOKUP($A28,#REF!,I$2,FALSE))</f>
        <v>#REF!</v>
      </c>
      <c r="J28" s="132" t="e">
        <f>IF(ISNA(VLOOKUP($A28,#REF!,J$2,FALSE))=TRUE,"-",VLOOKUP($A28,#REF!,J$2,FALSE))</f>
        <v>#REF!</v>
      </c>
      <c r="K28" s="132" t="e">
        <f>IF(ISNA(VLOOKUP($A28,#REF!,K$2,FALSE))=TRUE,"-",VLOOKUP($A28,#REF!,K$2,FALSE))</f>
        <v>#REF!</v>
      </c>
      <c r="L28" s="104" t="e">
        <f>IF(ISNA(VLOOKUP($A28,#REF!,L$2,FALSE))=TRUE,"-",VLOOKUP($A28,#REF!,L$2,FALSE))</f>
        <v>#REF!</v>
      </c>
      <c r="M28" s="120" t="e">
        <f>IF(ISNA(VLOOKUP($A28,#REF!,M$2,FALSE))=TRUE,"-",VLOOKUP($A28,#REF!,M$2,FALSE))</f>
        <v>#REF!</v>
      </c>
      <c r="N28" s="257">
        <v>0.425380972349929</v>
      </c>
      <c r="O28" s="257">
        <v>0.40258187348355567</v>
      </c>
      <c r="P28" s="152">
        <v>0.37965403722044161</v>
      </c>
      <c r="Q28" s="151">
        <v>0.36170064997936896</v>
      </c>
      <c r="R28" s="151">
        <v>0.35168352166457256</v>
      </c>
      <c r="S28" s="152">
        <v>0.31686688120229811</v>
      </c>
      <c r="T28" s="153">
        <v>0.31192331033799431</v>
      </c>
    </row>
    <row r="29" spans="1:21" x14ac:dyDescent="0.25">
      <c r="A29" s="139" t="s">
        <v>130</v>
      </c>
      <c r="B29" s="77" t="s">
        <v>59</v>
      </c>
      <c r="C29" s="78"/>
      <c r="D29" s="49"/>
      <c r="E29" s="101" t="e">
        <f>IF(ISNA(VLOOKUP($A29,#REF!,E$2,FALSE))=TRUE,"-",VLOOKUP($A29,#REF!,E$2,FALSE))</f>
        <v>#REF!</v>
      </c>
      <c r="F29" s="91" t="e">
        <f>IF(ISNA(VLOOKUP($A29,#REF!,F$2,FALSE))=TRUE,"-",E29/VLOOKUP($A29,#REF!,F$2,FALSE)-1)</f>
        <v>#REF!</v>
      </c>
      <c r="G29" s="179" t="e">
        <f>IF(ISNA(VLOOKUP($A29,#REF!,G$2,FALSE))=TRUE,"-",VLOOKUP($A29,#REF!,G$2,FALSE))</f>
        <v>#REF!</v>
      </c>
      <c r="H29" s="133" t="e">
        <f>IF(ISNA(VLOOKUP($A29,#REF!,H$2,FALSE))=TRUE,"-",VLOOKUP($A29,#REF!,H$2,FALSE))</f>
        <v>#REF!</v>
      </c>
      <c r="I29" s="133" t="e">
        <f>IF(ISNA(VLOOKUP($A29,#REF!,I$2,FALSE))=TRUE,"-",VLOOKUP($A29,#REF!,I$2,FALSE))</f>
        <v>#REF!</v>
      </c>
      <c r="J29" s="133" t="e">
        <f>IF(ISNA(VLOOKUP($A29,#REF!,J$2,FALSE))=TRUE,"-",VLOOKUP($A29,#REF!,J$2,FALSE))</f>
        <v>#REF!</v>
      </c>
      <c r="K29" s="133" t="e">
        <f>IF(ISNA(VLOOKUP($A29,#REF!,K$2,FALSE))=TRUE,"-",VLOOKUP($A29,#REF!,K$2,FALSE))</f>
        <v>#REF!</v>
      </c>
      <c r="L29" s="105" t="e">
        <f>IF(ISNA(VLOOKUP($A29,#REF!,L$2,FALSE))=TRUE,"-",VLOOKUP($A29,#REF!,L$2,FALSE))</f>
        <v>#REF!</v>
      </c>
      <c r="M29" s="121" t="e">
        <f>IF(ISNA(VLOOKUP($A29,#REF!,M$2,FALSE))=TRUE,"-",VLOOKUP($A29,#REF!,M$2,FALSE))</f>
        <v>#REF!</v>
      </c>
      <c r="N29" s="258">
        <v>0.31649416428099536</v>
      </c>
      <c r="O29" s="258">
        <v>0.30005971958534999</v>
      </c>
      <c r="P29" s="156">
        <v>0.27979068209390334</v>
      </c>
      <c r="Q29" s="154">
        <v>0.2644521419351244</v>
      </c>
      <c r="R29" s="154">
        <v>0.25089144030617005</v>
      </c>
      <c r="S29" s="156">
        <v>0.23028143379887733</v>
      </c>
      <c r="T29" s="157">
        <v>0.22342333792056185</v>
      </c>
    </row>
    <row r="30" spans="1:21" ht="15.75" thickBot="1" x14ac:dyDescent="0.3">
      <c r="A30" s="139" t="s">
        <v>12</v>
      </c>
      <c r="B30" s="79" t="s">
        <v>60</v>
      </c>
      <c r="C30" s="80"/>
      <c r="D30" s="50"/>
      <c r="E30" s="103" t="e">
        <f>IF(ISNA(VLOOKUP($A30,#REF!,E$2,FALSE))=TRUE,"-",VLOOKUP($A30,#REF!,E$2,FALSE))</f>
        <v>#REF!</v>
      </c>
      <c r="F30" s="93" t="e">
        <f>IF(ISNA(VLOOKUP($A30,#REF!,F$2,FALSE))=TRUE,"-",E30/VLOOKUP($A30,#REF!,F$2,FALSE)-1)</f>
        <v>#REF!</v>
      </c>
      <c r="G30" s="181" t="e">
        <f>IF(ISNA(VLOOKUP($A30,#REF!,G$2,FALSE))=TRUE,"-",VLOOKUP($A30,#REF!,G$2,FALSE))</f>
        <v>#REF!</v>
      </c>
      <c r="H30" s="135" t="e">
        <f>IF(ISNA(VLOOKUP($A30,#REF!,H$2,FALSE))=TRUE,"-",VLOOKUP($A30,#REF!,H$2,FALSE))</f>
        <v>#REF!</v>
      </c>
      <c r="I30" s="135" t="e">
        <f>IF(ISNA(VLOOKUP($A30,#REF!,I$2,FALSE))=TRUE,"-",VLOOKUP($A30,#REF!,I$2,FALSE))</f>
        <v>#REF!</v>
      </c>
      <c r="J30" s="135" t="e">
        <f>IF(ISNA(VLOOKUP($A30,#REF!,J$2,FALSE))=TRUE,"-",VLOOKUP($A30,#REF!,J$2,FALSE))</f>
        <v>#REF!</v>
      </c>
      <c r="K30" s="135" t="e">
        <f>IF(ISNA(VLOOKUP($A30,#REF!,K$2,FALSE))=TRUE,"-",VLOOKUP($A30,#REF!,K$2,FALSE))</f>
        <v>#REF!</v>
      </c>
      <c r="L30" s="107" t="e">
        <f>IF(ISNA(VLOOKUP($A30,#REF!,L$2,FALSE))=TRUE,"-",VLOOKUP($A30,#REF!,L$2,FALSE))</f>
        <v>#REF!</v>
      </c>
      <c r="M30" s="129" t="e">
        <f>IF(ISNA(VLOOKUP($A30,#REF!,M$2,FALSE))=TRUE,"-",VLOOKUP($A30,#REF!,M$2,FALSE))</f>
        <v>#REF!</v>
      </c>
      <c r="N30" s="259">
        <v>0.50981543967978582</v>
      </c>
      <c r="O30" s="259">
        <v>0.48124136610452312</v>
      </c>
      <c r="P30" s="161">
        <v>0.45701681173244307</v>
      </c>
      <c r="Q30" s="155">
        <v>0.43808627656936117</v>
      </c>
      <c r="R30" s="155">
        <v>0.43037993134561142</v>
      </c>
      <c r="S30" s="161">
        <v>0.38482009953540125</v>
      </c>
      <c r="T30" s="162">
        <v>0.38005816247497404</v>
      </c>
    </row>
    <row r="31" spans="1:21" ht="15.75" thickBot="1" x14ac:dyDescent="0.3">
      <c r="A31" s="82"/>
      <c r="B31" s="53"/>
      <c r="C31" s="53"/>
      <c r="D31" s="53"/>
      <c r="E31" s="69"/>
      <c r="F31" s="75"/>
      <c r="G31" s="69"/>
      <c r="H31" s="69"/>
      <c r="I31" s="69"/>
      <c r="J31" s="69"/>
      <c r="K31" s="69"/>
      <c r="L31" s="70"/>
      <c r="M31" s="88"/>
      <c r="N31" s="88"/>
      <c r="O31" s="88"/>
    </row>
    <row r="32" spans="1:21" x14ac:dyDescent="0.25">
      <c r="A32" s="139" t="s">
        <v>15</v>
      </c>
      <c r="B32" s="595" t="s">
        <v>15</v>
      </c>
      <c r="C32" s="596"/>
      <c r="D32" s="596"/>
      <c r="E32" s="101" t="e">
        <f>IF(ISNA(VLOOKUP($A32,#REF!,E$2,FALSE))=TRUE,"-",VLOOKUP($A32,#REF!,E$2,FALSE))</f>
        <v>#REF!</v>
      </c>
      <c r="F32" s="91" t="e">
        <f>IF(ISNA(VLOOKUP($A32,#REF!,F$2,FALSE))=TRUE,"-",E32/VLOOKUP($A32,#REF!,F$2,FALSE)-1)</f>
        <v>#REF!</v>
      </c>
      <c r="G32" s="179" t="e">
        <f>IF(ISNA(VLOOKUP($A32,#REF!,G$2,FALSE))=TRUE,"-",VLOOKUP($A32,#REF!,G$2,FALSE))</f>
        <v>#REF!</v>
      </c>
      <c r="H32" s="133" t="e">
        <f>IF(ISNA(VLOOKUP($A32,#REF!,H$2,FALSE))=TRUE,"-",VLOOKUP($A32,#REF!,H$2,FALSE))</f>
        <v>#REF!</v>
      </c>
      <c r="I32" s="133" t="e">
        <f>IF(ISNA(VLOOKUP($A32,#REF!,I$2,FALSE))=TRUE,"-",VLOOKUP($A32,#REF!,I$2,FALSE))</f>
        <v>#REF!</v>
      </c>
      <c r="J32" s="133" t="e">
        <f>IF(ISNA(VLOOKUP($A32,#REF!,J$2,FALSE))=TRUE,"-",VLOOKUP($A32,#REF!,J$2,FALSE))</f>
        <v>#REF!</v>
      </c>
      <c r="K32" s="133" t="e">
        <f>IF(ISNA(VLOOKUP($A32,#REF!,K$2,FALSE))=TRUE,"-",VLOOKUP($A32,#REF!,K$2,FALSE))</f>
        <v>#REF!</v>
      </c>
      <c r="L32" s="105" t="e">
        <f>IF(ISNA(VLOOKUP($A32,#REF!,L$2,FALSE))=TRUE,"-",VLOOKUP($A32,#REF!,L$2,FALSE))</f>
        <v>#REF!</v>
      </c>
      <c r="M32" s="121" t="e">
        <f>IF(ISNA(VLOOKUP($A32,#REF!,M$2,FALSE))=TRUE,"-",VLOOKUP($A32,#REF!,M$2,FALSE))</f>
        <v>#REF!</v>
      </c>
      <c r="N32" s="260">
        <v>0.26031247416714887</v>
      </c>
      <c r="O32" s="260">
        <v>0.23610992937973282</v>
      </c>
      <c r="P32" s="164">
        <v>0.2187731389189497</v>
      </c>
      <c r="Q32" s="163">
        <v>0.20897040869716876</v>
      </c>
      <c r="R32" s="163">
        <v>0.19597151455558534</v>
      </c>
      <c r="S32" s="164">
        <v>0.1641845703125</v>
      </c>
      <c r="T32" s="165">
        <v>0.1465023649489669</v>
      </c>
    </row>
    <row r="33" spans="1:20" x14ac:dyDescent="0.25">
      <c r="A33" s="139" t="s">
        <v>127</v>
      </c>
      <c r="B33" s="597" t="s">
        <v>223</v>
      </c>
      <c r="C33" s="598"/>
      <c r="D33" s="598"/>
      <c r="E33" s="102" t="e">
        <f>IF(ISNA(VLOOKUP($A33,#REF!,E$2,FALSE))=TRUE,"-",VLOOKUP($A33,#REF!,E$2,FALSE))</f>
        <v>#REF!</v>
      </c>
      <c r="F33" s="92" t="e">
        <f>IF(ISNA(VLOOKUP($A33,#REF!,F$2,FALSE))=TRUE,"-",E33/VLOOKUP($A33,#REF!,F$2,FALSE)-1)</f>
        <v>#REF!</v>
      </c>
      <c r="G33" s="180" t="e">
        <f>IF(ISNA(VLOOKUP($A33,#REF!,G$2,FALSE))=TRUE,"-",VLOOKUP($A33,#REF!,G$2,FALSE))</f>
        <v>#REF!</v>
      </c>
      <c r="H33" s="134" t="e">
        <f>IF(ISNA(VLOOKUP($A33,#REF!,H$2,FALSE))=TRUE,"-",VLOOKUP($A33,#REF!,H$2,FALSE))</f>
        <v>#REF!</v>
      </c>
      <c r="I33" s="134" t="e">
        <f>IF(ISNA(VLOOKUP($A33,#REF!,I$2,FALSE))=TRUE,"-",VLOOKUP($A33,#REF!,I$2,FALSE))</f>
        <v>#REF!</v>
      </c>
      <c r="J33" s="134" t="e">
        <f>IF(ISNA(VLOOKUP($A33,#REF!,J$2,FALSE))=TRUE,"-",VLOOKUP($A33,#REF!,J$2,FALSE))</f>
        <v>#REF!</v>
      </c>
      <c r="K33" s="134" t="e">
        <f>IF(ISNA(VLOOKUP($A33,#REF!,K$2,FALSE))=TRUE,"-",VLOOKUP($A33,#REF!,K$2,FALSE))</f>
        <v>#REF!</v>
      </c>
      <c r="L33" s="106" t="e">
        <f>IF(ISNA(VLOOKUP($A33,#REF!,L$2,FALSE))=TRUE,"-",VLOOKUP($A33,#REF!,L$2,FALSE))</f>
        <v>#REF!</v>
      </c>
      <c r="M33" s="122" t="e">
        <f>IF(ISNA(VLOOKUP($A33,#REF!,M$2,FALSE))=TRUE,"-",VLOOKUP($A33,#REF!,M$2,FALSE))</f>
        <v>#REF!</v>
      </c>
      <c r="N33" s="261">
        <v>0.32486640059527838</v>
      </c>
      <c r="O33" s="261">
        <v>0.31155887950318856</v>
      </c>
      <c r="P33" s="143">
        <v>0.27380952380952384</v>
      </c>
      <c r="Q33" s="142">
        <v>0.25987375492239984</v>
      </c>
      <c r="R33" s="142">
        <v>0.25087047854737993</v>
      </c>
      <c r="S33" s="143">
        <v>0.2121292062375425</v>
      </c>
      <c r="T33" s="144">
        <v>0.20143928582273099</v>
      </c>
    </row>
    <row r="34" spans="1:20" x14ac:dyDescent="0.25">
      <c r="A34" s="139" t="s">
        <v>128</v>
      </c>
      <c r="B34" s="597" t="s">
        <v>61</v>
      </c>
      <c r="C34" s="598"/>
      <c r="D34" s="598"/>
      <c r="E34" s="102" t="e">
        <f>IF(ISNA(VLOOKUP($A34,#REF!,E$2,FALSE))=TRUE,"-",VLOOKUP($A34,#REF!,E$2,FALSE))</f>
        <v>#REF!</v>
      </c>
      <c r="F34" s="92" t="e">
        <f>IF(ISNA(VLOOKUP($A34,#REF!,F$2,FALSE))=TRUE,"-",E34/VLOOKUP($A34,#REF!,F$2,FALSE)-1)</f>
        <v>#REF!</v>
      </c>
      <c r="G34" s="180" t="e">
        <f>IF(ISNA(VLOOKUP($A34,#REF!,G$2,FALSE))=TRUE,"-",VLOOKUP($A34,#REF!,G$2,FALSE))</f>
        <v>#REF!</v>
      </c>
      <c r="H34" s="134" t="e">
        <f>IF(ISNA(VLOOKUP($A34,#REF!,H$2,FALSE))=TRUE,"-",VLOOKUP($A34,#REF!,H$2,FALSE))</f>
        <v>#REF!</v>
      </c>
      <c r="I34" s="134" t="e">
        <f>IF(ISNA(VLOOKUP($A34,#REF!,I$2,FALSE))=TRUE,"-",VLOOKUP($A34,#REF!,I$2,FALSE))</f>
        <v>#REF!</v>
      </c>
      <c r="J34" s="134" t="e">
        <f>IF(ISNA(VLOOKUP($A34,#REF!,J$2,FALSE))=TRUE,"-",VLOOKUP($A34,#REF!,J$2,FALSE))</f>
        <v>#REF!</v>
      </c>
      <c r="K34" s="134" t="e">
        <f>IF(ISNA(VLOOKUP($A34,#REF!,K$2,FALSE))=TRUE,"-",VLOOKUP($A34,#REF!,K$2,FALSE))</f>
        <v>#REF!</v>
      </c>
      <c r="L34" s="106" t="e">
        <f>IF(ISNA(VLOOKUP($A34,#REF!,L$2,FALSE))=TRUE,"-",VLOOKUP($A34,#REF!,L$2,FALSE))</f>
        <v>#REF!</v>
      </c>
      <c r="M34" s="122" t="e">
        <f>IF(ISNA(VLOOKUP($A34,#REF!,M$2,FALSE))=TRUE,"-",VLOOKUP($A34,#REF!,M$2,FALSE))</f>
        <v>#REF!</v>
      </c>
      <c r="N34" s="261">
        <v>0</v>
      </c>
      <c r="O34" s="261">
        <v>0</v>
      </c>
      <c r="P34" s="143">
        <v>0.34842189262816103</v>
      </c>
      <c r="Q34" s="142">
        <v>0.33042041285046075</v>
      </c>
      <c r="R34" s="142">
        <v>0.30854664988110225</v>
      </c>
      <c r="S34" s="143">
        <v>0.3104857384150162</v>
      </c>
      <c r="T34" s="144">
        <v>0.30702574337468103</v>
      </c>
    </row>
    <row r="35" spans="1:20" x14ac:dyDescent="0.25">
      <c r="A35" s="139" t="s">
        <v>129</v>
      </c>
      <c r="B35" s="597" t="s">
        <v>16</v>
      </c>
      <c r="C35" s="598"/>
      <c r="D35" s="598"/>
      <c r="E35" s="102" t="e">
        <f>IF(ISNA(VLOOKUP($A35,#REF!,E$2,FALSE))=TRUE,"-",VLOOKUP($A35,#REF!,E$2,FALSE))</f>
        <v>#REF!</v>
      </c>
      <c r="F35" s="92" t="e">
        <f>IF(ISNA(VLOOKUP($A35,#REF!,F$2,FALSE))=TRUE,"-",E35/VLOOKUP($A35,#REF!,F$2,FALSE)-1)</f>
        <v>#REF!</v>
      </c>
      <c r="G35" s="180" t="e">
        <f>IF(ISNA(VLOOKUP($A35,#REF!,G$2,FALSE))=TRUE,"-",VLOOKUP($A35,#REF!,G$2,FALSE))</f>
        <v>#REF!</v>
      </c>
      <c r="H35" s="134" t="e">
        <f>IF(ISNA(VLOOKUP($A35,#REF!,H$2,FALSE))=TRUE,"-",VLOOKUP($A35,#REF!,H$2,FALSE))</f>
        <v>#REF!</v>
      </c>
      <c r="I35" s="134" t="e">
        <f>IF(ISNA(VLOOKUP($A35,#REF!,I$2,FALSE))=TRUE,"-",VLOOKUP($A35,#REF!,I$2,FALSE))</f>
        <v>#REF!</v>
      </c>
      <c r="J35" s="134" t="e">
        <f>IF(ISNA(VLOOKUP($A35,#REF!,J$2,FALSE))=TRUE,"-",VLOOKUP($A35,#REF!,J$2,FALSE))</f>
        <v>#REF!</v>
      </c>
      <c r="K35" s="134" t="e">
        <f>IF(ISNA(VLOOKUP($A35,#REF!,K$2,FALSE))=TRUE,"-",VLOOKUP($A35,#REF!,K$2,FALSE))</f>
        <v>#REF!</v>
      </c>
      <c r="L35" s="106" t="e">
        <f>IF(ISNA(VLOOKUP($A35,#REF!,L$2,FALSE))=TRUE,"-",VLOOKUP($A35,#REF!,L$2,FALSE))</f>
        <v>#REF!</v>
      </c>
      <c r="M35" s="122" t="e">
        <f>IF(ISNA(VLOOKUP($A35,#REF!,M$2,FALSE))=TRUE,"-",VLOOKUP($A35,#REF!,M$2,FALSE))</f>
        <v>#REF!</v>
      </c>
      <c r="N35" s="261">
        <v>0.34744268077601409</v>
      </c>
      <c r="O35" s="261">
        <v>0.31512981199641898</v>
      </c>
      <c r="P35" s="143">
        <v>0.15948670944087992</v>
      </c>
      <c r="Q35" s="142">
        <v>4.042553191489362E-2</v>
      </c>
      <c r="R35" s="142">
        <v>3.8585209003215437E-2</v>
      </c>
      <c r="S35" s="143">
        <v>3.2418952618453865E-2</v>
      </c>
      <c r="T35" s="144">
        <v>6.4606741573033713E-2</v>
      </c>
    </row>
    <row r="36" spans="1:20" x14ac:dyDescent="0.25">
      <c r="A36" s="139" t="s">
        <v>133</v>
      </c>
      <c r="B36" s="234" t="s">
        <v>13</v>
      </c>
      <c r="C36" s="235"/>
      <c r="D36" s="235"/>
      <c r="E36" s="102" t="e">
        <f>IF(ISNA(VLOOKUP($A36,#REF!,E$2,FALSE))=TRUE,"-",VLOOKUP($A36,#REF!,E$2,FALSE))</f>
        <v>#REF!</v>
      </c>
      <c r="F36" s="92" t="e">
        <f>IF(ISNA(VLOOKUP($A36,#REF!,F$2,FALSE))=TRUE,"-",E36/VLOOKUP($A36,#REF!,F$2,FALSE)-1)</f>
        <v>#REF!</v>
      </c>
      <c r="G36" s="180" t="e">
        <f>IF(ISNA(VLOOKUP($A36,#REF!,G$2,FALSE))=TRUE,"-",VLOOKUP($A36,#REF!,G$2,FALSE))</f>
        <v>#REF!</v>
      </c>
      <c r="H36" s="134" t="e">
        <f>IF(ISNA(VLOOKUP($A36,#REF!,H$2,FALSE))=TRUE,"-",VLOOKUP($A36,#REF!,H$2,FALSE))</f>
        <v>#REF!</v>
      </c>
      <c r="I36" s="134" t="e">
        <f>IF(ISNA(VLOOKUP($A36,#REF!,I$2,FALSE))=TRUE,"-",VLOOKUP($A36,#REF!,I$2,FALSE))</f>
        <v>#REF!</v>
      </c>
      <c r="J36" s="134" t="e">
        <f>IF(ISNA(VLOOKUP($A36,#REF!,J$2,FALSE))=TRUE,"-",VLOOKUP($A36,#REF!,J$2,FALSE))</f>
        <v>#REF!</v>
      </c>
      <c r="K36" s="134" t="e">
        <f>IF(ISNA(VLOOKUP($A36,#REF!,K$2,FALSE))=TRUE,"-",VLOOKUP($A36,#REF!,K$2,FALSE))</f>
        <v>#REF!</v>
      </c>
      <c r="L36" s="106" t="e">
        <f>IF(ISNA(VLOOKUP($A36,#REF!,L$2,FALSE))=TRUE,"-",VLOOKUP($A36,#REF!,L$2,FALSE))</f>
        <v>#REF!</v>
      </c>
      <c r="M36" s="122" t="e">
        <f>IF(ISNA(VLOOKUP($A36,#REF!,M$2,FALSE))=TRUE,"-",VLOOKUP($A36,#REF!,M$2,FALSE))</f>
        <v>#REF!</v>
      </c>
      <c r="N36" s="261">
        <v>0.40541018387553041</v>
      </c>
      <c r="O36" s="261">
        <v>0.39743589743589741</v>
      </c>
      <c r="P36" s="159">
        <v>0.36217208503582637</v>
      </c>
      <c r="Q36" s="158">
        <v>0.32944847790090437</v>
      </c>
      <c r="R36" s="158">
        <v>0.3012816299704239</v>
      </c>
      <c r="S36" s="159">
        <v>0.33885612035257473</v>
      </c>
      <c r="T36" s="160">
        <v>0.34317890619731606</v>
      </c>
    </row>
    <row r="37" spans="1:20" ht="15.75" thickBot="1" x14ac:dyDescent="0.3">
      <c r="A37" s="139" t="s">
        <v>12</v>
      </c>
      <c r="B37" s="599" t="s">
        <v>62</v>
      </c>
      <c r="C37" s="600"/>
      <c r="D37" s="600"/>
      <c r="E37" s="103" t="e">
        <f>IF(ISNA(VLOOKUP($A37,#REF!,E$2,FALSE))=TRUE,"-",VLOOKUP($A37,#REF!,E$2,FALSE))</f>
        <v>#REF!</v>
      </c>
      <c r="F37" s="93" t="e">
        <f>IF(ISNA(VLOOKUP($A37,#REF!,F$2,FALSE))=TRUE,"-",E37/VLOOKUP($A37,#REF!,F$2,FALSE)-1)</f>
        <v>#REF!</v>
      </c>
      <c r="G37" s="181" t="e">
        <f>IF(ISNA(VLOOKUP($A37,#REF!,G$2,FALSE))=TRUE,"-",VLOOKUP($A37,#REF!,G$2,FALSE))</f>
        <v>#REF!</v>
      </c>
      <c r="H37" s="135" t="e">
        <f>IF(ISNA(VLOOKUP($A37,#REF!,H$2,FALSE))=TRUE,"-",VLOOKUP($A37,#REF!,H$2,FALSE))</f>
        <v>#REF!</v>
      </c>
      <c r="I37" s="135" t="e">
        <f>IF(ISNA(VLOOKUP($A37,#REF!,I$2,FALSE))=TRUE,"-",VLOOKUP($A37,#REF!,I$2,FALSE))</f>
        <v>#REF!</v>
      </c>
      <c r="J37" s="135" t="e">
        <f>IF(ISNA(VLOOKUP($A37,#REF!,J$2,FALSE))=TRUE,"-",VLOOKUP($A37,#REF!,J$2,FALSE))</f>
        <v>#REF!</v>
      </c>
      <c r="K37" s="135" t="e">
        <f>IF(ISNA(VLOOKUP($A37,#REF!,K$2,FALSE))=TRUE,"-",VLOOKUP($A37,#REF!,K$2,FALSE))</f>
        <v>#REF!</v>
      </c>
      <c r="L37" s="107" t="e">
        <f>IF(ISNA(VLOOKUP($A37,#REF!,L$2,FALSE))=TRUE,"-",VLOOKUP($A37,#REF!,L$2,FALSE))</f>
        <v>#REF!</v>
      </c>
      <c r="M37" s="129" t="e">
        <f>IF(ISNA(VLOOKUP($A37,#REF!,M$2,FALSE))=TRUE,"-",VLOOKUP($A37,#REF!,M$2,FALSE))</f>
        <v>#REF!</v>
      </c>
      <c r="N37" s="259">
        <v>0.50981543967978582</v>
      </c>
      <c r="O37" s="259">
        <v>0.48124136610452312</v>
      </c>
      <c r="P37" s="149">
        <v>0.45701681173244307</v>
      </c>
      <c r="Q37" s="148">
        <v>0.43808627656936117</v>
      </c>
      <c r="R37" s="148">
        <v>0.43037993134561142</v>
      </c>
      <c r="S37" s="149">
        <v>0.38482009953540125</v>
      </c>
      <c r="T37" s="150">
        <v>0.38005816247497404</v>
      </c>
    </row>
    <row r="38" spans="1:20" ht="11.25" customHeight="1" x14ac:dyDescent="0.25">
      <c r="A38" s="139"/>
      <c r="B38" s="51"/>
      <c r="C38" s="51"/>
      <c r="D38" s="51"/>
      <c r="E38" s="71"/>
      <c r="F38" s="72"/>
      <c r="G38" s="71"/>
      <c r="H38" s="71"/>
      <c r="I38" s="71"/>
      <c r="J38" s="71"/>
      <c r="K38" s="71"/>
      <c r="L38" s="58"/>
      <c r="M38" s="58"/>
      <c r="N38" s="58"/>
      <c r="O38" s="58"/>
    </row>
    <row r="39" spans="1:20" ht="15" customHeight="1" thickBot="1" x14ac:dyDescent="0.3">
      <c r="A39" s="55"/>
      <c r="B39" s="594" t="s">
        <v>63</v>
      </c>
      <c r="C39" s="594"/>
      <c r="D39" s="594"/>
      <c r="E39" s="65"/>
      <c r="F39" s="66"/>
      <c r="G39" s="65"/>
      <c r="H39" s="65"/>
      <c r="I39" s="65"/>
      <c r="J39" s="65"/>
      <c r="K39" s="65"/>
      <c r="L39" s="67"/>
      <c r="M39" s="67"/>
      <c r="N39" s="67"/>
      <c r="O39" s="67"/>
      <c r="P39" s="237"/>
      <c r="Q39" s="237"/>
      <c r="R39" s="237"/>
      <c r="S39" s="237"/>
      <c r="T39" s="237"/>
    </row>
    <row r="40" spans="1:20" x14ac:dyDescent="0.25">
      <c r="A40" s="56" t="s">
        <v>17</v>
      </c>
      <c r="B40" s="46" t="s">
        <v>17</v>
      </c>
      <c r="C40" s="47" t="s">
        <v>64</v>
      </c>
      <c r="D40" s="48" t="s">
        <v>65</v>
      </c>
      <c r="E40" s="101" t="e">
        <f>IF(ISNA(VLOOKUP($A40,#REF!,E$2,FALSE))=TRUE,"-",VLOOKUP($A40,#REF!,E$2,FALSE))</f>
        <v>#REF!</v>
      </c>
      <c r="F40" s="91" t="e">
        <f>IF(ISNA(VLOOKUP($A40,#REF!,F$2,FALSE))=TRUE,"-",E40/VLOOKUP($A40,#REF!,F$2,FALSE)-1)</f>
        <v>#REF!</v>
      </c>
      <c r="G40" s="179" t="e">
        <f>IF(ISNA(VLOOKUP($A40,#REF!,G$2,FALSE))=TRUE,"-",VLOOKUP($A40,#REF!,G$2,FALSE))</f>
        <v>#REF!</v>
      </c>
      <c r="H40" s="133" t="e">
        <f>IF(ISNA(VLOOKUP($A40,#REF!,H$2,FALSE))=TRUE,"-",VLOOKUP($A40,#REF!,H$2,FALSE))</f>
        <v>#REF!</v>
      </c>
      <c r="I40" s="133" t="e">
        <f>IF(ISNA(VLOOKUP($A40,#REF!,I$2,FALSE))=TRUE,"-",VLOOKUP($A40,#REF!,I$2,FALSE))</f>
        <v>#REF!</v>
      </c>
      <c r="J40" s="133" t="e">
        <f>IF(ISNA(VLOOKUP($A40,#REF!,J$2,FALSE))=TRUE,"-",VLOOKUP($A40,#REF!,J$2,FALSE))</f>
        <v>#REF!</v>
      </c>
      <c r="K40" s="133" t="e">
        <f>IF(ISNA(VLOOKUP($A40,#REF!,K$2,FALSE))=TRUE,"-",VLOOKUP($A40,#REF!,K$2,FALSE))</f>
        <v>#REF!</v>
      </c>
      <c r="L40" s="108" t="e">
        <f>IF(ISNA(VLOOKUP($A40,#REF!,L$2,FALSE))=TRUE,"-",VLOOKUP($A40,#REF!,L$2,FALSE))</f>
        <v>#REF!</v>
      </c>
      <c r="M40" s="121" t="e">
        <f>IF(ISNA(VLOOKUP($A40,#REF!,M$2,FALSE))=TRUE,"-",VLOOKUP($A40,#REF!,M$2,FALSE))</f>
        <v>#REF!</v>
      </c>
      <c r="N40" s="260">
        <v>0.25378614043139053</v>
      </c>
      <c r="O40" s="260">
        <v>0.21628498727735368</v>
      </c>
      <c r="P40" s="164">
        <v>0.2147117296222664</v>
      </c>
      <c r="Q40" s="163">
        <v>0.18836236933797909</v>
      </c>
      <c r="R40" s="163">
        <v>0.17583853637287644</v>
      </c>
      <c r="S40" s="164">
        <v>0.16051458226737811</v>
      </c>
      <c r="T40" s="165">
        <v>0.16178471675141445</v>
      </c>
    </row>
    <row r="41" spans="1:20" x14ac:dyDescent="0.25">
      <c r="A41" s="56" t="s">
        <v>18</v>
      </c>
      <c r="B41" s="36" t="s">
        <v>18</v>
      </c>
      <c r="C41" s="37" t="s">
        <v>66</v>
      </c>
      <c r="D41" s="38" t="s">
        <v>65</v>
      </c>
      <c r="E41" s="102" t="e">
        <f>IF(ISNA(VLOOKUP($A41,#REF!,E$2,FALSE))=TRUE,"-",VLOOKUP($A41,#REF!,E$2,FALSE))</f>
        <v>#REF!</v>
      </c>
      <c r="F41" s="92" t="e">
        <f>IF(ISNA(VLOOKUP($A41,#REF!,F$2,FALSE))=TRUE,"-",E41/VLOOKUP($A41,#REF!,F$2,FALSE)-1)</f>
        <v>#REF!</v>
      </c>
      <c r="G41" s="180" t="e">
        <f>IF(ISNA(VLOOKUP($A41,#REF!,G$2,FALSE))=TRUE,"-",VLOOKUP($A41,#REF!,G$2,FALSE))</f>
        <v>#REF!</v>
      </c>
      <c r="H41" s="134" t="e">
        <f>IF(ISNA(VLOOKUP($A41,#REF!,H$2,FALSE))=TRUE,"-",VLOOKUP($A41,#REF!,H$2,FALSE))</f>
        <v>#REF!</v>
      </c>
      <c r="I41" s="134" t="e">
        <f>IF(ISNA(VLOOKUP($A41,#REF!,I$2,FALSE))=TRUE,"-",VLOOKUP($A41,#REF!,I$2,FALSE))</f>
        <v>#REF!</v>
      </c>
      <c r="J41" s="134" t="e">
        <f>IF(ISNA(VLOOKUP($A41,#REF!,J$2,FALSE))=TRUE,"-",VLOOKUP($A41,#REF!,J$2,FALSE))</f>
        <v>#REF!</v>
      </c>
      <c r="K41" s="134" t="e">
        <f>IF(ISNA(VLOOKUP($A41,#REF!,K$2,FALSE))=TRUE,"-",VLOOKUP($A41,#REF!,K$2,FALSE))</f>
        <v>#REF!</v>
      </c>
      <c r="L41" s="109" t="e">
        <f>IF(ISNA(VLOOKUP($A41,#REF!,L$2,FALSE))=TRUE,"-",VLOOKUP($A41,#REF!,L$2,FALSE))</f>
        <v>#REF!</v>
      </c>
      <c r="M41" s="122" t="e">
        <f>IF(ISNA(VLOOKUP($A41,#REF!,M$2,FALSE))=TRUE,"-",VLOOKUP($A41,#REF!,M$2,FALSE))</f>
        <v>#REF!</v>
      </c>
      <c r="N41" s="261">
        <v>0.36583811344805611</v>
      </c>
      <c r="O41" s="261">
        <v>0.34228187919463088</v>
      </c>
      <c r="P41" s="143">
        <v>0.32676923076923076</v>
      </c>
      <c r="Q41" s="142">
        <v>0.34846547314578002</v>
      </c>
      <c r="R41" s="142">
        <v>0.29367564182842831</v>
      </c>
      <c r="S41" s="143">
        <v>0.28767123287671231</v>
      </c>
      <c r="T41" s="144">
        <v>0.30017953321364454</v>
      </c>
    </row>
    <row r="42" spans="1:20" x14ac:dyDescent="0.25">
      <c r="A42" s="56" t="s">
        <v>19</v>
      </c>
      <c r="B42" s="36" t="s">
        <v>19</v>
      </c>
      <c r="C42" s="37" t="s">
        <v>67</v>
      </c>
      <c r="D42" s="38" t="s">
        <v>14</v>
      </c>
      <c r="E42" s="102" t="e">
        <f>IF(ISNA(VLOOKUP($A42,#REF!,E$2,FALSE))=TRUE,"-",VLOOKUP($A42,#REF!,E$2,FALSE))</f>
        <v>#REF!</v>
      </c>
      <c r="F42" s="92" t="e">
        <f>IF(ISNA(VLOOKUP($A42,#REF!,F$2,FALSE))=TRUE,"-",E42/VLOOKUP($A42,#REF!,F$2,FALSE)-1)</f>
        <v>#REF!</v>
      </c>
      <c r="G42" s="180" t="e">
        <f>IF(ISNA(VLOOKUP($A42,#REF!,G$2,FALSE))=TRUE,"-",VLOOKUP($A42,#REF!,G$2,FALSE))</f>
        <v>#REF!</v>
      </c>
      <c r="H42" s="134" t="e">
        <f>IF(ISNA(VLOOKUP($A42,#REF!,H$2,FALSE))=TRUE,"-",VLOOKUP($A42,#REF!,H$2,FALSE))</f>
        <v>#REF!</v>
      </c>
      <c r="I42" s="134" t="e">
        <f>IF(ISNA(VLOOKUP($A42,#REF!,I$2,FALSE))=TRUE,"-",VLOOKUP($A42,#REF!,I$2,FALSE))</f>
        <v>#REF!</v>
      </c>
      <c r="J42" s="134" t="e">
        <f>IF(ISNA(VLOOKUP($A42,#REF!,J$2,FALSE))=TRUE,"-",VLOOKUP($A42,#REF!,J$2,FALSE))</f>
        <v>#REF!</v>
      </c>
      <c r="K42" s="134" t="e">
        <f>IF(ISNA(VLOOKUP($A42,#REF!,K$2,FALSE))=TRUE,"-",VLOOKUP($A42,#REF!,K$2,FALSE))</f>
        <v>#REF!</v>
      </c>
      <c r="L42" s="109" t="e">
        <f>IF(ISNA(VLOOKUP($A42,#REF!,L$2,FALSE))=TRUE,"-",VLOOKUP($A42,#REF!,L$2,FALSE))</f>
        <v>#REF!</v>
      </c>
      <c r="M42" s="122" t="e">
        <f>IF(ISNA(VLOOKUP($A42,#REF!,M$2,FALSE))=TRUE,"-",VLOOKUP($A42,#REF!,M$2,FALSE))</f>
        <v>#REF!</v>
      </c>
      <c r="N42" s="261">
        <v>0.60349175557710966</v>
      </c>
      <c r="O42" s="261">
        <v>0.59309736248651823</v>
      </c>
      <c r="P42" s="143">
        <v>0.57056538627535602</v>
      </c>
      <c r="Q42" s="142">
        <v>0.55749652938454419</v>
      </c>
      <c r="R42" s="142">
        <v>0.54337376974135954</v>
      </c>
      <c r="S42" s="143">
        <v>0.53459339633648351</v>
      </c>
      <c r="T42" s="144">
        <v>0.52530484514945508</v>
      </c>
    </row>
    <row r="43" spans="1:20" x14ac:dyDescent="0.25">
      <c r="A43" s="56" t="s">
        <v>20</v>
      </c>
      <c r="B43" s="36" t="s">
        <v>20</v>
      </c>
      <c r="C43" s="39" t="s">
        <v>68</v>
      </c>
      <c r="D43" s="40" t="s">
        <v>65</v>
      </c>
      <c r="E43" s="102" t="e">
        <f>IF(ISNA(VLOOKUP($A43,#REF!,E$2,FALSE))=TRUE,"-",VLOOKUP($A43,#REF!,E$2,FALSE))</f>
        <v>#REF!</v>
      </c>
      <c r="F43" s="92" t="e">
        <f>IF(ISNA(VLOOKUP($A43,#REF!,F$2,FALSE))=TRUE,"-",E43/VLOOKUP($A43,#REF!,F$2,FALSE)-1)</f>
        <v>#REF!</v>
      </c>
      <c r="G43" s="180" t="e">
        <f>IF(ISNA(VLOOKUP($A43,#REF!,G$2,FALSE))=TRUE,"-",VLOOKUP($A43,#REF!,G$2,FALSE))</f>
        <v>#REF!</v>
      </c>
      <c r="H43" s="134" t="e">
        <f>IF(ISNA(VLOOKUP($A43,#REF!,H$2,FALSE))=TRUE,"-",VLOOKUP($A43,#REF!,H$2,FALSE))</f>
        <v>#REF!</v>
      </c>
      <c r="I43" s="134" t="e">
        <f>IF(ISNA(VLOOKUP($A43,#REF!,I$2,FALSE))=TRUE,"-",VLOOKUP($A43,#REF!,I$2,FALSE))</f>
        <v>#REF!</v>
      </c>
      <c r="J43" s="134" t="e">
        <f>IF(ISNA(VLOOKUP($A43,#REF!,J$2,FALSE))=TRUE,"-",VLOOKUP($A43,#REF!,J$2,FALSE))</f>
        <v>#REF!</v>
      </c>
      <c r="K43" s="134" t="e">
        <f>IF(ISNA(VLOOKUP($A43,#REF!,K$2,FALSE))=TRUE,"-",VLOOKUP($A43,#REF!,K$2,FALSE))</f>
        <v>#REF!</v>
      </c>
      <c r="L43" s="109" t="e">
        <f>IF(ISNA(VLOOKUP($A43,#REF!,L$2,FALSE))=TRUE,"-",VLOOKUP($A43,#REF!,L$2,FALSE))</f>
        <v>#REF!</v>
      </c>
      <c r="M43" s="122" t="e">
        <f>IF(ISNA(VLOOKUP($A43,#REF!,M$2,FALSE))=TRUE,"-",VLOOKUP($A43,#REF!,M$2,FALSE))</f>
        <v>#REF!</v>
      </c>
      <c r="N43" s="261">
        <v>0.34352941176470586</v>
      </c>
      <c r="O43" s="261">
        <v>0.30146750524109017</v>
      </c>
      <c r="P43" s="143">
        <v>0.27697189483227563</v>
      </c>
      <c r="Q43" s="142">
        <v>0.22751070918610186</v>
      </c>
      <c r="R43" s="142">
        <v>0.24205607476635513</v>
      </c>
      <c r="S43" s="143" t="s">
        <v>121</v>
      </c>
      <c r="T43" s="144" t="s">
        <v>121</v>
      </c>
    </row>
    <row r="44" spans="1:20" x14ac:dyDescent="0.25">
      <c r="A44" s="56" t="s">
        <v>21</v>
      </c>
      <c r="B44" s="36" t="s">
        <v>21</v>
      </c>
      <c r="C44" s="37" t="s">
        <v>69</v>
      </c>
      <c r="D44" s="38" t="s">
        <v>14</v>
      </c>
      <c r="E44" s="102" t="e">
        <f>IF(ISNA(VLOOKUP($A44,#REF!,E$2,FALSE))=TRUE,"-",VLOOKUP($A44,#REF!,E$2,FALSE))</f>
        <v>#REF!</v>
      </c>
      <c r="F44" s="92" t="e">
        <f>IF(ISNA(VLOOKUP($A44,#REF!,F$2,FALSE))=TRUE,"-",E44/VLOOKUP($A44,#REF!,F$2,FALSE)-1)</f>
        <v>#REF!</v>
      </c>
      <c r="G44" s="180" t="e">
        <f>IF(ISNA(VLOOKUP($A44,#REF!,G$2,FALSE))=TRUE,"-",VLOOKUP($A44,#REF!,G$2,FALSE))</f>
        <v>#REF!</v>
      </c>
      <c r="H44" s="134" t="e">
        <f>IF(ISNA(VLOOKUP($A44,#REF!,H$2,FALSE))=TRUE,"-",VLOOKUP($A44,#REF!,H$2,FALSE))</f>
        <v>#REF!</v>
      </c>
      <c r="I44" s="134" t="e">
        <f>IF(ISNA(VLOOKUP($A44,#REF!,I$2,FALSE))=TRUE,"-",VLOOKUP($A44,#REF!,I$2,FALSE))</f>
        <v>#REF!</v>
      </c>
      <c r="J44" s="134" t="e">
        <f>IF(ISNA(VLOOKUP($A44,#REF!,J$2,FALSE))=TRUE,"-",VLOOKUP($A44,#REF!,J$2,FALSE))</f>
        <v>#REF!</v>
      </c>
      <c r="K44" s="134" t="e">
        <f>IF(ISNA(VLOOKUP($A44,#REF!,K$2,FALSE))=TRUE,"-",VLOOKUP($A44,#REF!,K$2,FALSE))</f>
        <v>#REF!</v>
      </c>
      <c r="L44" s="109" t="e">
        <f>IF(ISNA(VLOOKUP($A44,#REF!,L$2,FALSE))=TRUE,"-",VLOOKUP($A44,#REF!,L$2,FALSE))</f>
        <v>#REF!</v>
      </c>
      <c r="M44" s="122" t="e">
        <f>IF(ISNA(VLOOKUP($A44,#REF!,M$2,FALSE))=TRUE,"-",VLOOKUP($A44,#REF!,M$2,FALSE))</f>
        <v>#REF!</v>
      </c>
      <c r="N44" s="261">
        <v>0.38169014084507041</v>
      </c>
      <c r="O44" s="261">
        <v>0.35446009389671362</v>
      </c>
      <c r="P44" s="143">
        <v>0.36326109391124872</v>
      </c>
      <c r="Q44" s="142">
        <v>0.33234019501625134</v>
      </c>
      <c r="R44" s="142">
        <v>0.3516137496720021</v>
      </c>
      <c r="S44" s="143">
        <v>0.32718636490639841</v>
      </c>
      <c r="T44" s="144">
        <v>0.37934534382136514</v>
      </c>
    </row>
    <row r="45" spans="1:20" x14ac:dyDescent="0.25">
      <c r="A45" s="56" t="s">
        <v>22</v>
      </c>
      <c r="B45" s="36" t="s">
        <v>22</v>
      </c>
      <c r="C45" s="37" t="s">
        <v>70</v>
      </c>
      <c r="D45" s="38" t="s">
        <v>14</v>
      </c>
      <c r="E45" s="102" t="e">
        <f>IF(ISNA(VLOOKUP($A45,#REF!,E$2,FALSE))=TRUE,"-",VLOOKUP($A45,#REF!,E$2,FALSE))</f>
        <v>#REF!</v>
      </c>
      <c r="F45" s="92" t="e">
        <f>IF(ISNA(VLOOKUP($A45,#REF!,F$2,FALSE))=TRUE,"-",E45/VLOOKUP($A45,#REF!,F$2,FALSE)-1)</f>
        <v>#REF!</v>
      </c>
      <c r="G45" s="180" t="e">
        <f>IF(ISNA(VLOOKUP($A45,#REF!,G$2,FALSE))=TRUE,"-",VLOOKUP($A45,#REF!,G$2,FALSE))</f>
        <v>#REF!</v>
      </c>
      <c r="H45" s="134" t="e">
        <f>IF(ISNA(VLOOKUP($A45,#REF!,H$2,FALSE))=TRUE,"-",VLOOKUP($A45,#REF!,H$2,FALSE))</f>
        <v>#REF!</v>
      </c>
      <c r="I45" s="134" t="e">
        <f>IF(ISNA(VLOOKUP($A45,#REF!,I$2,FALSE))=TRUE,"-",VLOOKUP($A45,#REF!,I$2,FALSE))</f>
        <v>#REF!</v>
      </c>
      <c r="J45" s="134" t="e">
        <f>IF(ISNA(VLOOKUP($A45,#REF!,J$2,FALSE))=TRUE,"-",VLOOKUP($A45,#REF!,J$2,FALSE))</f>
        <v>#REF!</v>
      </c>
      <c r="K45" s="134" t="e">
        <f>IF(ISNA(VLOOKUP($A45,#REF!,K$2,FALSE))=TRUE,"-",VLOOKUP($A45,#REF!,K$2,FALSE))</f>
        <v>#REF!</v>
      </c>
      <c r="L45" s="109" t="e">
        <f>IF(ISNA(VLOOKUP($A45,#REF!,L$2,FALSE))=TRUE,"-",VLOOKUP($A45,#REF!,L$2,FALSE))</f>
        <v>#REF!</v>
      </c>
      <c r="M45" s="122" t="e">
        <f>IF(ISNA(VLOOKUP($A45,#REF!,M$2,FALSE))=TRUE,"-",VLOOKUP($A45,#REF!,M$2,FALSE))</f>
        <v>#REF!</v>
      </c>
      <c r="N45" s="261">
        <v>0.38691689008042895</v>
      </c>
      <c r="O45" s="261">
        <v>0.38294935768128252</v>
      </c>
      <c r="P45" s="143">
        <v>0.38140293637846656</v>
      </c>
      <c r="Q45" s="142">
        <v>0.3737907761529809</v>
      </c>
      <c r="R45" s="142">
        <v>0.37599469496021221</v>
      </c>
      <c r="S45" s="143">
        <v>0.36780348722447637</v>
      </c>
      <c r="T45" s="144">
        <v>0.3487526639087376</v>
      </c>
    </row>
    <row r="46" spans="1:20" x14ac:dyDescent="0.25">
      <c r="A46" s="56" t="s">
        <v>23</v>
      </c>
      <c r="B46" s="36" t="s">
        <v>23</v>
      </c>
      <c r="C46" s="37" t="s">
        <v>71</v>
      </c>
      <c r="D46" s="38" t="s">
        <v>65</v>
      </c>
      <c r="E46" s="102" t="e">
        <f>IF(ISNA(VLOOKUP($A46,#REF!,E$2,FALSE))=TRUE,"-",VLOOKUP($A46,#REF!,E$2,FALSE))</f>
        <v>#REF!</v>
      </c>
      <c r="F46" s="92" t="e">
        <f>IF(ISNA(VLOOKUP($A46,#REF!,F$2,FALSE))=TRUE,"-",E46/VLOOKUP($A46,#REF!,F$2,FALSE)-1)</f>
        <v>#REF!</v>
      </c>
      <c r="G46" s="180" t="e">
        <f>IF(ISNA(VLOOKUP($A46,#REF!,G$2,FALSE))=TRUE,"-",VLOOKUP($A46,#REF!,G$2,FALSE))</f>
        <v>#REF!</v>
      </c>
      <c r="H46" s="134" t="e">
        <f>IF(ISNA(VLOOKUP($A46,#REF!,H$2,FALSE))=TRUE,"-",VLOOKUP($A46,#REF!,H$2,FALSE))</f>
        <v>#REF!</v>
      </c>
      <c r="I46" s="134" t="e">
        <f>IF(ISNA(VLOOKUP($A46,#REF!,I$2,FALSE))=TRUE,"-",VLOOKUP($A46,#REF!,I$2,FALSE))</f>
        <v>#REF!</v>
      </c>
      <c r="J46" s="134" t="e">
        <f>IF(ISNA(VLOOKUP($A46,#REF!,J$2,FALSE))=TRUE,"-",VLOOKUP($A46,#REF!,J$2,FALSE))</f>
        <v>#REF!</v>
      </c>
      <c r="K46" s="134" t="e">
        <f>IF(ISNA(VLOOKUP($A46,#REF!,K$2,FALSE))=TRUE,"-",VLOOKUP($A46,#REF!,K$2,FALSE))</f>
        <v>#REF!</v>
      </c>
      <c r="L46" s="109" t="e">
        <f>IF(ISNA(VLOOKUP($A46,#REF!,L$2,FALSE))=TRUE,"-",VLOOKUP($A46,#REF!,L$2,FALSE))</f>
        <v>#REF!</v>
      </c>
      <c r="M46" s="122" t="e">
        <f>IF(ISNA(VLOOKUP($A46,#REF!,M$2,FALSE))=TRUE,"-",VLOOKUP($A46,#REF!,M$2,FALSE))</f>
        <v>#REF!</v>
      </c>
      <c r="N46" s="261">
        <v>0.22007722007722008</v>
      </c>
      <c r="O46" s="261">
        <v>0.22868642517380169</v>
      </c>
      <c r="P46" s="143">
        <v>0.22258771929824561</v>
      </c>
      <c r="Q46" s="142">
        <v>0.20021186440677965</v>
      </c>
      <c r="R46" s="142">
        <v>0.19052706552706553</v>
      </c>
      <c r="S46" s="143">
        <v>0.1750524109014675</v>
      </c>
      <c r="T46" s="144">
        <v>0.16084656084656085</v>
      </c>
    </row>
    <row r="47" spans="1:20" x14ac:dyDescent="0.25">
      <c r="A47" s="56" t="s">
        <v>24</v>
      </c>
      <c r="B47" s="36" t="s">
        <v>24</v>
      </c>
      <c r="C47" s="37" t="s">
        <v>72</v>
      </c>
      <c r="D47" s="38" t="s">
        <v>14</v>
      </c>
      <c r="E47" s="102" t="e">
        <f>IF(ISNA(VLOOKUP($A47,#REF!,E$2,FALSE))=TRUE,"-",VLOOKUP($A47,#REF!,E$2,FALSE))</f>
        <v>#REF!</v>
      </c>
      <c r="F47" s="92" t="e">
        <f>IF(ISNA(VLOOKUP($A47,#REF!,F$2,FALSE))=TRUE,"-",E47/VLOOKUP($A47,#REF!,F$2,FALSE)-1)</f>
        <v>#REF!</v>
      </c>
      <c r="G47" s="180" t="e">
        <f>IF(ISNA(VLOOKUP($A47,#REF!,G$2,FALSE))=TRUE,"-",VLOOKUP($A47,#REF!,G$2,FALSE))</f>
        <v>#REF!</v>
      </c>
      <c r="H47" s="134" t="e">
        <f>IF(ISNA(VLOOKUP($A47,#REF!,H$2,FALSE))=TRUE,"-",VLOOKUP($A47,#REF!,H$2,FALSE))</f>
        <v>#REF!</v>
      </c>
      <c r="I47" s="134" t="e">
        <f>IF(ISNA(VLOOKUP($A47,#REF!,I$2,FALSE))=TRUE,"-",VLOOKUP($A47,#REF!,I$2,FALSE))</f>
        <v>#REF!</v>
      </c>
      <c r="J47" s="134" t="e">
        <f>IF(ISNA(VLOOKUP($A47,#REF!,J$2,FALSE))=TRUE,"-",VLOOKUP($A47,#REF!,J$2,FALSE))</f>
        <v>#REF!</v>
      </c>
      <c r="K47" s="134" t="e">
        <f>IF(ISNA(VLOOKUP($A47,#REF!,K$2,FALSE))=TRUE,"-",VLOOKUP($A47,#REF!,K$2,FALSE))</f>
        <v>#REF!</v>
      </c>
      <c r="L47" s="109" t="e">
        <f>IF(ISNA(VLOOKUP($A47,#REF!,L$2,FALSE))=TRUE,"-",VLOOKUP($A47,#REF!,L$2,FALSE))</f>
        <v>#REF!</v>
      </c>
      <c r="M47" s="122" t="e">
        <f>IF(ISNA(VLOOKUP($A47,#REF!,M$2,FALSE))=TRUE,"-",VLOOKUP($A47,#REF!,M$2,FALSE))</f>
        <v>#REF!</v>
      </c>
      <c r="N47" s="261">
        <v>0.52855567805953696</v>
      </c>
      <c r="O47" s="261">
        <v>0.48515303791685699</v>
      </c>
      <c r="P47" s="143">
        <v>0.52460338800752893</v>
      </c>
      <c r="Q47" s="142">
        <v>0.5271059216013344</v>
      </c>
      <c r="R47" s="142">
        <v>0.52515424774560993</v>
      </c>
      <c r="S47" s="143">
        <v>0.43189837685250532</v>
      </c>
      <c r="T47" s="144">
        <v>0.41028708133971292</v>
      </c>
    </row>
    <row r="48" spans="1:20" x14ac:dyDescent="0.25">
      <c r="A48" s="57" t="s">
        <v>147</v>
      </c>
      <c r="B48" s="612" t="s">
        <v>73</v>
      </c>
      <c r="C48" s="613"/>
      <c r="D48" s="613"/>
      <c r="E48" s="89" t="e">
        <f>IF(ISNA(VLOOKUP($A48,#REF!,E$2,FALSE))=TRUE,"-",VLOOKUP($A48,#REF!,E$2,FALSE))</f>
        <v>#REF!</v>
      </c>
      <c r="F48" s="94" t="e">
        <f>IF(ISNA(VLOOKUP($A48,#REF!,F$2,FALSE))=TRUE,"-",E48/VLOOKUP($A48,#REF!,F$2,FALSE)-1)</f>
        <v>#REF!</v>
      </c>
      <c r="G48" s="182" t="e">
        <f>IF(ISNA(VLOOKUP($A48,#REF!,G$2,FALSE))=TRUE,"-",VLOOKUP($A48,#REF!,G$2,FALSE))</f>
        <v>#REF!</v>
      </c>
      <c r="H48" s="136" t="e">
        <f>IF(ISNA(VLOOKUP($A48,#REF!,H$2,FALSE))=TRUE,"-",VLOOKUP($A48,#REF!,H$2,FALSE))</f>
        <v>#REF!</v>
      </c>
      <c r="I48" s="136" t="e">
        <f>IF(ISNA(VLOOKUP($A48,#REF!,I$2,FALSE))=TRUE,"-",VLOOKUP($A48,#REF!,I$2,FALSE))</f>
        <v>#REF!</v>
      </c>
      <c r="J48" s="136" t="e">
        <f>IF(ISNA(VLOOKUP($A48,#REF!,J$2,FALSE))=TRUE,"-",VLOOKUP($A48,#REF!,J$2,FALSE))</f>
        <v>#REF!</v>
      </c>
      <c r="K48" s="136" t="e">
        <f>IF(ISNA(VLOOKUP($A48,#REF!,K$2,FALSE))=TRUE,"-",VLOOKUP($A48,#REF!,K$2,FALSE))</f>
        <v>#REF!</v>
      </c>
      <c r="L48" s="110" t="e">
        <f>IF(ISNA(VLOOKUP($A48,#REF!,L$2,FALSE))=TRUE,"-",VLOOKUP($A48,#REF!,L$2,FALSE))</f>
        <v>#REF!</v>
      </c>
      <c r="M48" s="126" t="e">
        <f>IF(ISNA(VLOOKUP($A48,#REF!,M$2,FALSE))=TRUE,"-",VLOOKUP($A48,#REF!,M$2,FALSE))</f>
        <v>#REF!</v>
      </c>
      <c r="N48" s="262">
        <v>0.3914694240245577</v>
      </c>
      <c r="O48" s="262">
        <v>0.36914146043385271</v>
      </c>
      <c r="P48" s="167">
        <v>0.3593209682489783</v>
      </c>
      <c r="Q48" s="166">
        <v>0.34066126560105103</v>
      </c>
      <c r="R48" s="166">
        <v>0.33919358335139821</v>
      </c>
      <c r="S48" s="167">
        <v>0.32298834755482153</v>
      </c>
      <c r="T48" s="168">
        <v>0.32061493281124853</v>
      </c>
    </row>
    <row r="49" spans="1:20" x14ac:dyDescent="0.25">
      <c r="A49" s="56" t="s">
        <v>25</v>
      </c>
      <c r="B49" s="36" t="s">
        <v>25</v>
      </c>
      <c r="C49" s="37" t="s">
        <v>74</v>
      </c>
      <c r="D49" s="38" t="s">
        <v>65</v>
      </c>
      <c r="E49" s="102" t="e">
        <f>IF(ISNA(VLOOKUP($A49,#REF!,E$2,FALSE))=TRUE,"-",VLOOKUP($A49,#REF!,E$2,FALSE))</f>
        <v>#REF!</v>
      </c>
      <c r="F49" s="92" t="e">
        <f>IF(ISNA(VLOOKUP($A49,#REF!,F$2,FALSE))=TRUE,"-",E49/VLOOKUP($A49,#REF!,F$2,FALSE)-1)</f>
        <v>#REF!</v>
      </c>
      <c r="G49" s="180" t="e">
        <f>IF(ISNA(VLOOKUP($A49,#REF!,G$2,FALSE))=TRUE,"-",VLOOKUP($A49,#REF!,G$2,FALSE))</f>
        <v>#REF!</v>
      </c>
      <c r="H49" s="134" t="e">
        <f>IF(ISNA(VLOOKUP($A49,#REF!,H$2,FALSE))=TRUE,"-",VLOOKUP($A49,#REF!,H$2,FALSE))</f>
        <v>#REF!</v>
      </c>
      <c r="I49" s="134" t="e">
        <f>IF(ISNA(VLOOKUP($A49,#REF!,I$2,FALSE))=TRUE,"-",VLOOKUP($A49,#REF!,I$2,FALSE))</f>
        <v>#REF!</v>
      </c>
      <c r="J49" s="134" t="e">
        <f>IF(ISNA(VLOOKUP($A49,#REF!,J$2,FALSE))=TRUE,"-",VLOOKUP($A49,#REF!,J$2,FALSE))</f>
        <v>#REF!</v>
      </c>
      <c r="K49" s="134" t="e">
        <f>IF(ISNA(VLOOKUP($A49,#REF!,K$2,FALSE))=TRUE,"-",VLOOKUP($A49,#REF!,K$2,FALSE))</f>
        <v>#REF!</v>
      </c>
      <c r="L49" s="109" t="e">
        <f>IF(ISNA(VLOOKUP($A49,#REF!,L$2,FALSE))=TRUE,"-",VLOOKUP($A49,#REF!,L$2,FALSE))</f>
        <v>#REF!</v>
      </c>
      <c r="M49" s="122" t="e">
        <f>IF(ISNA(VLOOKUP($A49,#REF!,M$2,FALSE))=TRUE,"-",VLOOKUP($A49,#REF!,M$2,FALSE))</f>
        <v>#REF!</v>
      </c>
      <c r="N49" s="261">
        <v>0.60841423948220064</v>
      </c>
      <c r="O49" s="261">
        <v>0.52960800667222685</v>
      </c>
      <c r="P49" s="143">
        <v>0.47063978965819458</v>
      </c>
      <c r="Q49" s="142">
        <v>0.47399829497016199</v>
      </c>
      <c r="R49" s="142">
        <v>0.43174603174603177</v>
      </c>
      <c r="S49" s="143">
        <v>0.41762452107279696</v>
      </c>
      <c r="T49" s="144">
        <v>0.35432330827067671</v>
      </c>
    </row>
    <row r="50" spans="1:20" x14ac:dyDescent="0.25">
      <c r="A50" s="56" t="s">
        <v>26</v>
      </c>
      <c r="B50" s="36" t="s">
        <v>26</v>
      </c>
      <c r="C50" s="37" t="s">
        <v>75</v>
      </c>
      <c r="D50" s="38" t="s">
        <v>14</v>
      </c>
      <c r="E50" s="102" t="e">
        <f>IF(ISNA(VLOOKUP($A50,#REF!,E$2,FALSE))=TRUE,"-",VLOOKUP($A50,#REF!,E$2,FALSE))</f>
        <v>#REF!</v>
      </c>
      <c r="F50" s="92" t="e">
        <f>IF(ISNA(VLOOKUP($A50,#REF!,F$2,FALSE))=TRUE,"-",E50/VLOOKUP($A50,#REF!,F$2,FALSE)-1)</f>
        <v>#REF!</v>
      </c>
      <c r="G50" s="180" t="e">
        <f>IF(ISNA(VLOOKUP($A50,#REF!,G$2,FALSE))=TRUE,"-",VLOOKUP($A50,#REF!,G$2,FALSE))</f>
        <v>#REF!</v>
      </c>
      <c r="H50" s="134" t="e">
        <f>IF(ISNA(VLOOKUP($A50,#REF!,H$2,FALSE))=TRUE,"-",VLOOKUP($A50,#REF!,H$2,FALSE))</f>
        <v>#REF!</v>
      </c>
      <c r="I50" s="134" t="e">
        <f>IF(ISNA(VLOOKUP($A50,#REF!,I$2,FALSE))=TRUE,"-",VLOOKUP($A50,#REF!,I$2,FALSE))</f>
        <v>#REF!</v>
      </c>
      <c r="J50" s="134" t="e">
        <f>IF(ISNA(VLOOKUP($A50,#REF!,J$2,FALSE))=TRUE,"-",VLOOKUP($A50,#REF!,J$2,FALSE))</f>
        <v>#REF!</v>
      </c>
      <c r="K50" s="134" t="e">
        <f>IF(ISNA(VLOOKUP($A50,#REF!,K$2,FALSE))=TRUE,"-",VLOOKUP($A50,#REF!,K$2,FALSE))</f>
        <v>#REF!</v>
      </c>
      <c r="L50" s="109" t="e">
        <f>IF(ISNA(VLOOKUP($A50,#REF!,L$2,FALSE))=TRUE,"-",VLOOKUP($A50,#REF!,L$2,FALSE))</f>
        <v>#REF!</v>
      </c>
      <c r="M50" s="122" t="e">
        <f>IF(ISNA(VLOOKUP($A50,#REF!,M$2,FALSE))=TRUE,"-",VLOOKUP($A50,#REF!,M$2,FALSE))</f>
        <v>#REF!</v>
      </c>
      <c r="N50" s="261">
        <v>0.63633161108501646</v>
      </c>
      <c r="O50" s="261">
        <v>0.56558150507195093</v>
      </c>
      <c r="P50" s="143">
        <v>0.49507718487905678</v>
      </c>
      <c r="Q50" s="142">
        <v>0.45399084900864262</v>
      </c>
      <c r="R50" s="142">
        <v>0.44066174459939844</v>
      </c>
      <c r="S50" s="143">
        <v>0.41515580736543911</v>
      </c>
      <c r="T50" s="144">
        <v>0.41549493813273342</v>
      </c>
    </row>
    <row r="51" spans="1:20" x14ac:dyDescent="0.25">
      <c r="A51" s="56" t="s">
        <v>27</v>
      </c>
      <c r="B51" s="36" t="s">
        <v>27</v>
      </c>
      <c r="C51" s="37" t="s">
        <v>76</v>
      </c>
      <c r="D51" s="38" t="s">
        <v>14</v>
      </c>
      <c r="E51" s="102" t="e">
        <f>IF(ISNA(VLOOKUP($A51,#REF!,E$2,FALSE))=TRUE,"-",VLOOKUP($A51,#REF!,E$2,FALSE))</f>
        <v>#REF!</v>
      </c>
      <c r="F51" s="92" t="e">
        <f>IF(ISNA(VLOOKUP($A51,#REF!,F$2,FALSE))=TRUE,"-",E51/VLOOKUP($A51,#REF!,F$2,FALSE)-1)</f>
        <v>#REF!</v>
      </c>
      <c r="G51" s="180" t="e">
        <f>IF(ISNA(VLOOKUP($A51,#REF!,G$2,FALSE))=TRUE,"-",VLOOKUP($A51,#REF!,G$2,FALSE))</f>
        <v>#REF!</v>
      </c>
      <c r="H51" s="134" t="e">
        <f>IF(ISNA(VLOOKUP($A51,#REF!,H$2,FALSE))=TRUE,"-",VLOOKUP($A51,#REF!,H$2,FALSE))</f>
        <v>#REF!</v>
      </c>
      <c r="I51" s="134" t="e">
        <f>IF(ISNA(VLOOKUP($A51,#REF!,I$2,FALSE))=TRUE,"-",VLOOKUP($A51,#REF!,I$2,FALSE))</f>
        <v>#REF!</v>
      </c>
      <c r="J51" s="134" t="e">
        <f>IF(ISNA(VLOOKUP($A51,#REF!,J$2,FALSE))=TRUE,"-",VLOOKUP($A51,#REF!,J$2,FALSE))</f>
        <v>#REF!</v>
      </c>
      <c r="K51" s="134" t="e">
        <f>IF(ISNA(VLOOKUP($A51,#REF!,K$2,FALSE))=TRUE,"-",VLOOKUP($A51,#REF!,K$2,FALSE))</f>
        <v>#REF!</v>
      </c>
      <c r="L51" s="109" t="e">
        <f>IF(ISNA(VLOOKUP($A51,#REF!,L$2,FALSE))=TRUE,"-",VLOOKUP($A51,#REF!,L$2,FALSE))</f>
        <v>#REF!</v>
      </c>
      <c r="M51" s="122" t="e">
        <f>IF(ISNA(VLOOKUP($A51,#REF!,M$2,FALSE))=TRUE,"-",VLOOKUP($A51,#REF!,M$2,FALSE))</f>
        <v>#REF!</v>
      </c>
      <c r="N51" s="261">
        <v>0.4372618207480593</v>
      </c>
      <c r="O51" s="261">
        <v>0.41815496172955552</v>
      </c>
      <c r="P51" s="143">
        <v>0.41603760148127045</v>
      </c>
      <c r="Q51" s="142">
        <v>0.43018974794675729</v>
      </c>
      <c r="R51" s="142">
        <v>0.44339749629829051</v>
      </c>
      <c r="S51" s="143">
        <v>0.38588437813800031</v>
      </c>
      <c r="T51" s="144">
        <v>0.34765786928285203</v>
      </c>
    </row>
    <row r="52" spans="1:20" x14ac:dyDescent="0.25">
      <c r="A52" s="56" t="s">
        <v>28</v>
      </c>
      <c r="B52" s="36" t="s">
        <v>28</v>
      </c>
      <c r="C52" s="37" t="s">
        <v>77</v>
      </c>
      <c r="D52" s="40" t="s">
        <v>13</v>
      </c>
      <c r="E52" s="102" t="e">
        <f>IF(ISNA(VLOOKUP($A52,#REF!,E$2,FALSE))=TRUE,"-",VLOOKUP($A52,#REF!,E$2,FALSE))</f>
        <v>#REF!</v>
      </c>
      <c r="F52" s="92" t="e">
        <f>IF(ISNA(VLOOKUP($A52,#REF!,F$2,FALSE))=TRUE,"-",E52/VLOOKUP($A52,#REF!,F$2,FALSE)-1)</f>
        <v>#REF!</v>
      </c>
      <c r="G52" s="180" t="e">
        <f>IF(ISNA(VLOOKUP($A52,#REF!,G$2,FALSE))=TRUE,"-",VLOOKUP($A52,#REF!,G$2,FALSE))</f>
        <v>#REF!</v>
      </c>
      <c r="H52" s="134" t="e">
        <f>IF(ISNA(VLOOKUP($A52,#REF!,H$2,FALSE))=TRUE,"-",VLOOKUP($A52,#REF!,H$2,FALSE))</f>
        <v>#REF!</v>
      </c>
      <c r="I52" s="134" t="e">
        <f>IF(ISNA(VLOOKUP($A52,#REF!,I$2,FALSE))=TRUE,"-",VLOOKUP($A52,#REF!,I$2,FALSE))</f>
        <v>#REF!</v>
      </c>
      <c r="J52" s="134" t="e">
        <f>IF(ISNA(VLOOKUP($A52,#REF!,J$2,FALSE))=TRUE,"-",VLOOKUP($A52,#REF!,J$2,FALSE))</f>
        <v>#REF!</v>
      </c>
      <c r="K52" s="134" t="e">
        <f>IF(ISNA(VLOOKUP($A52,#REF!,K$2,FALSE))=TRUE,"-",VLOOKUP($A52,#REF!,K$2,FALSE))</f>
        <v>#REF!</v>
      </c>
      <c r="L52" s="109" t="e">
        <f>IF(ISNA(VLOOKUP($A52,#REF!,L$2,FALSE))=TRUE,"-",VLOOKUP($A52,#REF!,L$2,FALSE))</f>
        <v>#REF!</v>
      </c>
      <c r="M52" s="122" t="e">
        <f>IF(ISNA(VLOOKUP($A52,#REF!,M$2,FALSE))=TRUE,"-",VLOOKUP($A52,#REF!,M$2,FALSE))</f>
        <v>#REF!</v>
      </c>
      <c r="N52" s="261">
        <v>0.35087719298245612</v>
      </c>
      <c r="O52" s="261">
        <v>0.37623762376237624</v>
      </c>
      <c r="P52" s="143">
        <v>0.349179638199411</v>
      </c>
      <c r="Q52" s="142">
        <v>0.33425088478175385</v>
      </c>
      <c r="R52" s="142">
        <v>0.29224952741020793</v>
      </c>
      <c r="S52" s="143">
        <v>0.31160512434061793</v>
      </c>
      <c r="T52" s="144">
        <v>0.3065119760479042</v>
      </c>
    </row>
    <row r="53" spans="1:20" x14ac:dyDescent="0.25">
      <c r="A53" s="56" t="s">
        <v>29</v>
      </c>
      <c r="B53" s="36" t="s">
        <v>29</v>
      </c>
      <c r="C53" s="37" t="s">
        <v>78</v>
      </c>
      <c r="D53" s="38" t="s">
        <v>65</v>
      </c>
      <c r="E53" s="102" t="e">
        <f>IF(ISNA(VLOOKUP($A53,#REF!,E$2,FALSE))=TRUE,"-",VLOOKUP($A53,#REF!,E$2,FALSE))</f>
        <v>#REF!</v>
      </c>
      <c r="F53" s="92" t="e">
        <f>IF(ISNA(VLOOKUP($A53,#REF!,F$2,FALSE))=TRUE,"-",E53/VLOOKUP($A53,#REF!,F$2,FALSE)-1)</f>
        <v>#REF!</v>
      </c>
      <c r="G53" s="180" t="e">
        <f>IF(ISNA(VLOOKUP($A53,#REF!,G$2,FALSE))=TRUE,"-",VLOOKUP($A53,#REF!,G$2,FALSE))</f>
        <v>#REF!</v>
      </c>
      <c r="H53" s="134" t="e">
        <f>IF(ISNA(VLOOKUP($A53,#REF!,H$2,FALSE))=TRUE,"-",VLOOKUP($A53,#REF!,H$2,FALSE))</f>
        <v>#REF!</v>
      </c>
      <c r="I53" s="134" t="e">
        <f>IF(ISNA(VLOOKUP($A53,#REF!,I$2,FALSE))=TRUE,"-",VLOOKUP($A53,#REF!,I$2,FALSE))</f>
        <v>#REF!</v>
      </c>
      <c r="J53" s="134" t="e">
        <f>IF(ISNA(VLOOKUP($A53,#REF!,J$2,FALSE))=TRUE,"-",VLOOKUP($A53,#REF!,J$2,FALSE))</f>
        <v>#REF!</v>
      </c>
      <c r="K53" s="134" t="e">
        <f>IF(ISNA(VLOOKUP($A53,#REF!,K$2,FALSE))=TRUE,"-",VLOOKUP($A53,#REF!,K$2,FALSE))</f>
        <v>#REF!</v>
      </c>
      <c r="L53" s="109" t="e">
        <f>IF(ISNA(VLOOKUP($A53,#REF!,L$2,FALSE))=TRUE,"-",VLOOKUP($A53,#REF!,L$2,FALSE))</f>
        <v>#REF!</v>
      </c>
      <c r="M53" s="122" t="e">
        <f>IF(ISNA(VLOOKUP($A53,#REF!,M$2,FALSE))=TRUE,"-",VLOOKUP($A53,#REF!,M$2,FALSE))</f>
        <v>#REF!</v>
      </c>
      <c r="N53" s="261">
        <v>0.31657914478619653</v>
      </c>
      <c r="O53" s="261">
        <v>0.30581136868847253</v>
      </c>
      <c r="P53" s="143">
        <v>0.28185762493973965</v>
      </c>
      <c r="Q53" s="142">
        <v>0.25674596838575764</v>
      </c>
      <c r="R53" s="142">
        <v>0.24166926191217689</v>
      </c>
      <c r="S53" s="143">
        <v>0.22733699921445405</v>
      </c>
      <c r="T53" s="144">
        <v>0.25600369458128081</v>
      </c>
    </row>
    <row r="54" spans="1:20" x14ac:dyDescent="0.25">
      <c r="A54" s="57" t="s">
        <v>148</v>
      </c>
      <c r="B54" s="584" t="s">
        <v>79</v>
      </c>
      <c r="C54" s="585"/>
      <c r="D54" s="585"/>
      <c r="E54" s="89" t="e">
        <f>IF(ISNA(VLOOKUP($A54,#REF!,E$2,FALSE))=TRUE,"-",VLOOKUP($A54,#REF!,E$2,FALSE))</f>
        <v>#REF!</v>
      </c>
      <c r="F54" s="94" t="e">
        <f>IF(ISNA(VLOOKUP($A54,#REF!,F$2,FALSE))=TRUE,"-",E54/VLOOKUP($A54,#REF!,F$2,FALSE)-1)</f>
        <v>#REF!</v>
      </c>
      <c r="G54" s="182" t="e">
        <f>IF(ISNA(VLOOKUP($A54,#REF!,G$2,FALSE))=TRUE,"-",VLOOKUP($A54,#REF!,G$2,FALSE))</f>
        <v>#REF!</v>
      </c>
      <c r="H54" s="136" t="e">
        <f>IF(ISNA(VLOOKUP($A54,#REF!,H$2,FALSE))=TRUE,"-",VLOOKUP($A54,#REF!,H$2,FALSE))</f>
        <v>#REF!</v>
      </c>
      <c r="I54" s="136" t="e">
        <f>IF(ISNA(VLOOKUP($A54,#REF!,I$2,FALSE))=TRUE,"-",VLOOKUP($A54,#REF!,I$2,FALSE))</f>
        <v>#REF!</v>
      </c>
      <c r="J54" s="136" t="e">
        <f>IF(ISNA(VLOOKUP($A54,#REF!,J$2,FALSE))=TRUE,"-",VLOOKUP($A54,#REF!,J$2,FALSE))</f>
        <v>#REF!</v>
      </c>
      <c r="K54" s="136" t="e">
        <f>IF(ISNA(VLOOKUP($A54,#REF!,K$2,FALSE))=TRUE,"-",VLOOKUP($A54,#REF!,K$2,FALSE))</f>
        <v>#REF!</v>
      </c>
      <c r="L54" s="110" t="e">
        <f>IF(ISNA(VLOOKUP($A54,#REF!,L$2,FALSE))=TRUE,"-",VLOOKUP($A54,#REF!,L$2,FALSE))</f>
        <v>#REF!</v>
      </c>
      <c r="M54" s="126" t="e">
        <f>IF(ISNA(VLOOKUP($A54,#REF!,M$2,FALSE))=TRUE,"-",VLOOKUP($A54,#REF!,M$2,FALSE))</f>
        <v>#REF!</v>
      </c>
      <c r="N54" s="262">
        <v>0.47429381869755349</v>
      </c>
      <c r="O54" s="262">
        <v>0.44139611665749551</v>
      </c>
      <c r="P54" s="167">
        <v>0.40477810236504064</v>
      </c>
      <c r="Q54" s="166">
        <v>0.38636637359990367</v>
      </c>
      <c r="R54" s="166">
        <v>0.37366188648757825</v>
      </c>
      <c r="S54" s="167">
        <v>0.34577073130239894</v>
      </c>
      <c r="T54" s="168">
        <v>0.33887962247264147</v>
      </c>
    </row>
    <row r="55" spans="1:20" x14ac:dyDescent="0.25">
      <c r="A55" s="56" t="s">
        <v>125</v>
      </c>
      <c r="B55" s="36" t="s">
        <v>125</v>
      </c>
      <c r="C55" s="37" t="s">
        <v>168</v>
      </c>
      <c r="D55" s="38" t="s">
        <v>14</v>
      </c>
      <c r="E55" s="102" t="e">
        <f>IF(ISNA(VLOOKUP($A55,#REF!,E$2,FALSE))=TRUE,"-",VLOOKUP($A55,#REF!,E$2,FALSE))</f>
        <v>#REF!</v>
      </c>
      <c r="F55" s="92" t="e">
        <f>IF(ISNA(VLOOKUP($A55,#REF!,F$2,FALSE))=TRUE,"-",E55/VLOOKUP($A55,#REF!,F$2,FALSE)-1)</f>
        <v>#REF!</v>
      </c>
      <c r="G55" s="180" t="e">
        <f>IF(ISNA(VLOOKUP($A55,#REF!,G$2,FALSE))=TRUE,"-",VLOOKUP($A55,#REF!,G$2,FALSE))</f>
        <v>#REF!</v>
      </c>
      <c r="H55" s="134" t="e">
        <f>IF(ISNA(VLOOKUP($A55,#REF!,H$2,FALSE))=TRUE,"-",VLOOKUP($A55,#REF!,H$2,FALSE))</f>
        <v>#REF!</v>
      </c>
      <c r="I55" s="134" t="e">
        <f>IF(ISNA(VLOOKUP($A55,#REF!,I$2,FALSE))=TRUE,"-",VLOOKUP($A55,#REF!,I$2,FALSE))</f>
        <v>#REF!</v>
      </c>
      <c r="J55" s="134" t="e">
        <f>IF(ISNA(VLOOKUP($A55,#REF!,J$2,FALSE))=TRUE,"-",VLOOKUP($A55,#REF!,J$2,FALSE))</f>
        <v>#REF!</v>
      </c>
      <c r="K55" s="134" t="e">
        <f>IF(ISNA(VLOOKUP($A55,#REF!,K$2,FALSE))=TRUE,"-",VLOOKUP($A55,#REF!,K$2,FALSE))</f>
        <v>#REF!</v>
      </c>
      <c r="L55" s="109" t="e">
        <f>IF(ISNA(VLOOKUP($A55,#REF!,L$2,FALSE))=TRUE,"-",VLOOKUP($A55,#REF!,L$2,FALSE))</f>
        <v>#REF!</v>
      </c>
      <c r="M55" s="122" t="e">
        <f>IF(ISNA(VLOOKUP($A55,#REF!,M$2,FALSE))=TRUE,"-",VLOOKUP($A55,#REF!,M$2,FALSE))</f>
        <v>#REF!</v>
      </c>
      <c r="N55" s="261">
        <v>0</v>
      </c>
      <c r="O55" s="261">
        <v>0</v>
      </c>
      <c r="P55" s="146" t="s">
        <v>121</v>
      </c>
      <c r="Q55" s="145" t="s">
        <v>121</v>
      </c>
      <c r="R55" s="145" t="s">
        <v>121</v>
      </c>
      <c r="S55" s="146" t="s">
        <v>121</v>
      </c>
      <c r="T55" s="147" t="s">
        <v>121</v>
      </c>
    </row>
    <row r="56" spans="1:20" x14ac:dyDescent="0.25">
      <c r="A56" s="56" t="s">
        <v>30</v>
      </c>
      <c r="B56" s="36" t="s">
        <v>30</v>
      </c>
      <c r="C56" s="37" t="s">
        <v>80</v>
      </c>
      <c r="D56" s="38" t="s">
        <v>14</v>
      </c>
      <c r="E56" s="102" t="e">
        <f>IF(ISNA(VLOOKUP($A56,#REF!,E$2,FALSE))=TRUE,"-",VLOOKUP($A56,#REF!,E$2,FALSE))</f>
        <v>#REF!</v>
      </c>
      <c r="F56" s="92" t="e">
        <f>IF(ISNA(VLOOKUP($A56,#REF!,F$2,FALSE))=TRUE,"-",E56/VLOOKUP($A56,#REF!,F$2,FALSE)-1)</f>
        <v>#REF!</v>
      </c>
      <c r="G56" s="180" t="e">
        <f>IF(ISNA(VLOOKUP($A56,#REF!,G$2,FALSE))=TRUE,"-",VLOOKUP($A56,#REF!,G$2,FALSE))</f>
        <v>#REF!</v>
      </c>
      <c r="H56" s="134" t="e">
        <f>IF(ISNA(VLOOKUP($A56,#REF!,H$2,FALSE))=TRUE,"-",VLOOKUP($A56,#REF!,H$2,FALSE))</f>
        <v>#REF!</v>
      </c>
      <c r="I56" s="134" t="e">
        <f>IF(ISNA(VLOOKUP($A56,#REF!,I$2,FALSE))=TRUE,"-",VLOOKUP($A56,#REF!,I$2,FALSE))</f>
        <v>#REF!</v>
      </c>
      <c r="J56" s="134" t="e">
        <f>IF(ISNA(VLOOKUP($A56,#REF!,J$2,FALSE))=TRUE,"-",VLOOKUP($A56,#REF!,J$2,FALSE))</f>
        <v>#REF!</v>
      </c>
      <c r="K56" s="134" t="e">
        <f>IF(ISNA(VLOOKUP($A56,#REF!,K$2,FALSE))=TRUE,"-",VLOOKUP($A56,#REF!,K$2,FALSE))</f>
        <v>#REF!</v>
      </c>
      <c r="L56" s="109" t="e">
        <f>IF(ISNA(VLOOKUP($A56,#REF!,L$2,FALSE))=TRUE,"-",VLOOKUP($A56,#REF!,L$2,FALSE))</f>
        <v>#REF!</v>
      </c>
      <c r="M56" s="122" t="e">
        <f>IF(ISNA(VLOOKUP($A56,#REF!,M$2,FALSE))=TRUE,"-",VLOOKUP($A56,#REF!,M$2,FALSE))</f>
        <v>#REF!</v>
      </c>
      <c r="N56" s="261">
        <v>0.5496709828061983</v>
      </c>
      <c r="O56" s="261">
        <v>0.52974198423836771</v>
      </c>
      <c r="P56" s="143">
        <v>0.51140202702702697</v>
      </c>
      <c r="Q56" s="142">
        <v>0.46342005781632201</v>
      </c>
      <c r="R56" s="142">
        <v>0.46483147285141435</v>
      </c>
      <c r="S56" s="143">
        <v>0.42897693672383203</v>
      </c>
      <c r="T56" s="144">
        <v>0.46303835440325691</v>
      </c>
    </row>
    <row r="57" spans="1:20" x14ac:dyDescent="0.25">
      <c r="A57" s="56" t="s">
        <v>31</v>
      </c>
      <c r="B57" s="36" t="s">
        <v>31</v>
      </c>
      <c r="C57" s="37" t="s">
        <v>81</v>
      </c>
      <c r="D57" s="40" t="s">
        <v>13</v>
      </c>
      <c r="E57" s="102" t="e">
        <f>IF(ISNA(VLOOKUP($A57,#REF!,E$2,FALSE))=TRUE,"-",VLOOKUP($A57,#REF!,E$2,FALSE))</f>
        <v>#REF!</v>
      </c>
      <c r="F57" s="92" t="e">
        <f>IF(ISNA(VLOOKUP($A57,#REF!,F$2,FALSE))=TRUE,"-",E57/VLOOKUP($A57,#REF!,F$2,FALSE)-1)</f>
        <v>#REF!</v>
      </c>
      <c r="G57" s="180" t="e">
        <f>IF(ISNA(VLOOKUP($A57,#REF!,G$2,FALSE))=TRUE,"-",VLOOKUP($A57,#REF!,G$2,FALSE))</f>
        <v>#REF!</v>
      </c>
      <c r="H57" s="134" t="e">
        <f>IF(ISNA(VLOOKUP($A57,#REF!,H$2,FALSE))=TRUE,"-",VLOOKUP($A57,#REF!,H$2,FALSE))</f>
        <v>#REF!</v>
      </c>
      <c r="I57" s="134" t="e">
        <f>IF(ISNA(VLOOKUP($A57,#REF!,I$2,FALSE))=TRUE,"-",VLOOKUP($A57,#REF!,I$2,FALSE))</f>
        <v>#REF!</v>
      </c>
      <c r="J57" s="134" t="e">
        <f>IF(ISNA(VLOOKUP($A57,#REF!,J$2,FALSE))=TRUE,"-",VLOOKUP($A57,#REF!,J$2,FALSE))</f>
        <v>#REF!</v>
      </c>
      <c r="K57" s="134" t="e">
        <f>IF(ISNA(VLOOKUP($A57,#REF!,K$2,FALSE))=TRUE,"-",VLOOKUP($A57,#REF!,K$2,FALSE))</f>
        <v>#REF!</v>
      </c>
      <c r="L57" s="109" t="e">
        <f>IF(ISNA(VLOOKUP($A57,#REF!,L$2,FALSE))=TRUE,"-",VLOOKUP($A57,#REF!,L$2,FALSE))</f>
        <v>#REF!</v>
      </c>
      <c r="M57" s="122" t="e">
        <f>IF(ISNA(VLOOKUP($A57,#REF!,M$2,FALSE))=TRUE,"-",VLOOKUP($A57,#REF!,M$2,FALSE))</f>
        <v>#REF!</v>
      </c>
      <c r="N57" s="261">
        <v>0.36134951168984908</v>
      </c>
      <c r="O57" s="261">
        <v>0.33601474777945367</v>
      </c>
      <c r="P57" s="143">
        <v>0.29735563950350785</v>
      </c>
      <c r="Q57" s="142">
        <v>0.27613104524180965</v>
      </c>
      <c r="R57" s="142">
        <v>0.24493886550410904</v>
      </c>
      <c r="S57" s="143">
        <v>0.30347648261758692</v>
      </c>
      <c r="T57" s="144">
        <v>0.31681380417335475</v>
      </c>
    </row>
    <row r="58" spans="1:20" x14ac:dyDescent="0.25">
      <c r="A58" s="56" t="s">
        <v>32</v>
      </c>
      <c r="B58" s="36" t="s">
        <v>32</v>
      </c>
      <c r="C58" s="37" t="s">
        <v>82</v>
      </c>
      <c r="D58" s="38" t="s">
        <v>65</v>
      </c>
      <c r="E58" s="102" t="e">
        <f>IF(ISNA(VLOOKUP($A58,#REF!,E$2,FALSE))=TRUE,"-",VLOOKUP($A58,#REF!,E$2,FALSE))</f>
        <v>#REF!</v>
      </c>
      <c r="F58" s="92" t="e">
        <f>IF(ISNA(VLOOKUP($A58,#REF!,F$2,FALSE))=TRUE,"-",E58/VLOOKUP($A58,#REF!,F$2,FALSE)-1)</f>
        <v>#REF!</v>
      </c>
      <c r="G58" s="180" t="e">
        <f>IF(ISNA(VLOOKUP($A58,#REF!,G$2,FALSE))=TRUE,"-",VLOOKUP($A58,#REF!,G$2,FALSE))</f>
        <v>#REF!</v>
      </c>
      <c r="H58" s="134" t="e">
        <f>IF(ISNA(VLOOKUP($A58,#REF!,H$2,FALSE))=TRUE,"-",VLOOKUP($A58,#REF!,H$2,FALSE))</f>
        <v>#REF!</v>
      </c>
      <c r="I58" s="134" t="e">
        <f>IF(ISNA(VLOOKUP($A58,#REF!,I$2,FALSE))=TRUE,"-",VLOOKUP($A58,#REF!,I$2,FALSE))</f>
        <v>#REF!</v>
      </c>
      <c r="J58" s="134" t="e">
        <f>IF(ISNA(VLOOKUP($A58,#REF!,J$2,FALSE))=TRUE,"-",VLOOKUP($A58,#REF!,J$2,FALSE))</f>
        <v>#REF!</v>
      </c>
      <c r="K58" s="134" t="e">
        <f>IF(ISNA(VLOOKUP($A58,#REF!,K$2,FALSE))=TRUE,"-",VLOOKUP($A58,#REF!,K$2,FALSE))</f>
        <v>#REF!</v>
      </c>
      <c r="L58" s="109" t="e">
        <f>IF(ISNA(VLOOKUP($A58,#REF!,L$2,FALSE))=TRUE,"-",VLOOKUP($A58,#REF!,L$2,FALSE))</f>
        <v>#REF!</v>
      </c>
      <c r="M58" s="122" t="e">
        <f>IF(ISNA(VLOOKUP($A58,#REF!,M$2,FALSE))=TRUE,"-",VLOOKUP($A58,#REF!,M$2,FALSE))</f>
        <v>#REF!</v>
      </c>
      <c r="N58" s="261">
        <v>0.36067933218192283</v>
      </c>
      <c r="O58" s="261">
        <v>0.33356594556873692</v>
      </c>
      <c r="P58" s="143">
        <v>0.32</v>
      </c>
      <c r="Q58" s="142">
        <v>0.30638813200121101</v>
      </c>
      <c r="R58" s="142">
        <v>0.28795895462562127</v>
      </c>
      <c r="S58" s="143">
        <v>0.21148825065274152</v>
      </c>
      <c r="T58" s="144">
        <v>0.18323310930314821</v>
      </c>
    </row>
    <row r="59" spans="1:20" x14ac:dyDescent="0.25">
      <c r="A59" s="57" t="s">
        <v>149</v>
      </c>
      <c r="B59" s="584" t="s">
        <v>83</v>
      </c>
      <c r="C59" s="585"/>
      <c r="D59" s="585"/>
      <c r="E59" s="89" t="e">
        <f>IF(ISNA(VLOOKUP($A59,#REF!,E$2,FALSE))=TRUE,"-",VLOOKUP($A59,#REF!,E$2,FALSE))</f>
        <v>#REF!</v>
      </c>
      <c r="F59" s="94" t="e">
        <f>IF(ISNA(VLOOKUP($A59,#REF!,F$2,FALSE))=TRUE,"-",E59/VLOOKUP($A59,#REF!,F$2,FALSE)-1)</f>
        <v>#REF!</v>
      </c>
      <c r="G59" s="182" t="e">
        <f>IF(ISNA(VLOOKUP($A59,#REF!,G$2,FALSE))=TRUE,"-",VLOOKUP($A59,#REF!,G$2,FALSE))</f>
        <v>#REF!</v>
      </c>
      <c r="H59" s="136" t="e">
        <f>IF(ISNA(VLOOKUP($A59,#REF!,H$2,FALSE))=TRUE,"-",VLOOKUP($A59,#REF!,H$2,FALSE))</f>
        <v>#REF!</v>
      </c>
      <c r="I59" s="136" t="e">
        <f>IF(ISNA(VLOOKUP($A59,#REF!,I$2,FALSE))=TRUE,"-",VLOOKUP($A59,#REF!,I$2,FALSE))</f>
        <v>#REF!</v>
      </c>
      <c r="J59" s="136" t="e">
        <f>IF(ISNA(VLOOKUP($A59,#REF!,J$2,FALSE))=TRUE,"-",VLOOKUP($A59,#REF!,J$2,FALSE))</f>
        <v>#REF!</v>
      </c>
      <c r="K59" s="136" t="e">
        <f>IF(ISNA(VLOOKUP($A59,#REF!,K$2,FALSE))=TRUE,"-",VLOOKUP($A59,#REF!,K$2,FALSE))</f>
        <v>#REF!</v>
      </c>
      <c r="L59" s="110" t="e">
        <f>IF(ISNA(VLOOKUP($A59,#REF!,L$2,FALSE))=TRUE,"-",VLOOKUP($A59,#REF!,L$2,FALSE))</f>
        <v>#REF!</v>
      </c>
      <c r="M59" s="126" t="e">
        <f>IF(ISNA(VLOOKUP($A59,#REF!,M$2,FALSE))=TRUE,"-",VLOOKUP($A59,#REF!,M$2,FALSE))</f>
        <v>#REF!</v>
      </c>
      <c r="N59" s="262">
        <v>0.43786751988931166</v>
      </c>
      <c r="O59" s="262">
        <v>0.41536057155615091</v>
      </c>
      <c r="P59" s="167">
        <v>0.39612763460757322</v>
      </c>
      <c r="Q59" s="166">
        <v>0.36702204640841335</v>
      </c>
      <c r="R59" s="166">
        <v>0.35724063752811186</v>
      </c>
      <c r="S59" s="167">
        <v>0.32898587933247753</v>
      </c>
      <c r="T59" s="168">
        <v>0.34202453987730064</v>
      </c>
    </row>
    <row r="60" spans="1:20" x14ac:dyDescent="0.25">
      <c r="A60" s="56" t="s">
        <v>33</v>
      </c>
      <c r="B60" s="36" t="s">
        <v>33</v>
      </c>
      <c r="C60" s="37" t="s">
        <v>84</v>
      </c>
      <c r="D60" s="38" t="s">
        <v>65</v>
      </c>
      <c r="E60" s="102" t="e">
        <f>IF(ISNA(VLOOKUP($A60,#REF!,E$2,FALSE))=TRUE,"-",VLOOKUP($A60,#REF!,E$2,FALSE))</f>
        <v>#REF!</v>
      </c>
      <c r="F60" s="92" t="e">
        <f>IF(ISNA(VLOOKUP($A60,#REF!,F$2,FALSE))=TRUE,"-",E60/VLOOKUP($A60,#REF!,F$2,FALSE)-1)</f>
        <v>#REF!</v>
      </c>
      <c r="G60" s="180" t="e">
        <f>IF(ISNA(VLOOKUP($A60,#REF!,G$2,FALSE))=TRUE,"-",VLOOKUP($A60,#REF!,G$2,FALSE))</f>
        <v>#REF!</v>
      </c>
      <c r="H60" s="134" t="e">
        <f>IF(ISNA(VLOOKUP($A60,#REF!,H$2,FALSE))=TRUE,"-",VLOOKUP($A60,#REF!,H$2,FALSE))</f>
        <v>#REF!</v>
      </c>
      <c r="I60" s="134" t="e">
        <f>IF(ISNA(VLOOKUP($A60,#REF!,I$2,FALSE))=TRUE,"-",VLOOKUP($A60,#REF!,I$2,FALSE))</f>
        <v>#REF!</v>
      </c>
      <c r="J60" s="134" t="e">
        <f>IF(ISNA(VLOOKUP($A60,#REF!,J$2,FALSE))=TRUE,"-",VLOOKUP($A60,#REF!,J$2,FALSE))</f>
        <v>#REF!</v>
      </c>
      <c r="K60" s="134" t="e">
        <f>IF(ISNA(VLOOKUP($A60,#REF!,K$2,FALSE))=TRUE,"-",VLOOKUP($A60,#REF!,K$2,FALSE))</f>
        <v>#REF!</v>
      </c>
      <c r="L60" s="109" t="e">
        <f>IF(ISNA(VLOOKUP($A60,#REF!,L$2,FALSE))=TRUE,"-",VLOOKUP($A60,#REF!,L$2,FALSE))</f>
        <v>#REF!</v>
      </c>
      <c r="M60" s="122" t="e">
        <f>IF(ISNA(VLOOKUP($A60,#REF!,M$2,FALSE))=TRUE,"-",VLOOKUP($A60,#REF!,M$2,FALSE))</f>
        <v>#REF!</v>
      </c>
      <c r="N60" s="261">
        <v>0.42428035043804757</v>
      </c>
      <c r="O60" s="261">
        <v>0.36127508854781581</v>
      </c>
      <c r="P60" s="143">
        <v>0.35584647426361204</v>
      </c>
      <c r="Q60" s="142">
        <v>0.34138533178114089</v>
      </c>
      <c r="R60" s="142">
        <v>0.34130184331797236</v>
      </c>
      <c r="S60" s="143">
        <v>0.30177316828370693</v>
      </c>
      <c r="T60" s="144">
        <v>0.29333798395535404</v>
      </c>
    </row>
    <row r="61" spans="1:20" x14ac:dyDescent="0.25">
      <c r="A61" s="56" t="s">
        <v>126</v>
      </c>
      <c r="B61" s="36" t="s">
        <v>126</v>
      </c>
      <c r="C61" s="37" t="s">
        <v>167</v>
      </c>
      <c r="D61" s="40" t="s">
        <v>13</v>
      </c>
      <c r="E61" s="102" t="e">
        <f>IF(ISNA(VLOOKUP($A61,#REF!,E$2,FALSE))=TRUE,"-",VLOOKUP($A61,#REF!,E$2,FALSE))</f>
        <v>#REF!</v>
      </c>
      <c r="F61" s="92" t="e">
        <f>IF(ISNA(VLOOKUP($A61,#REF!,F$2,FALSE))=TRUE,"-",E61/VLOOKUP($A61,#REF!,F$2,FALSE)-1)</f>
        <v>#REF!</v>
      </c>
      <c r="G61" s="180" t="e">
        <f>IF(ISNA(VLOOKUP($A61,#REF!,G$2,FALSE))=TRUE,"-",VLOOKUP($A61,#REF!,G$2,FALSE))</f>
        <v>#REF!</v>
      </c>
      <c r="H61" s="134" t="e">
        <f>IF(ISNA(VLOOKUP($A61,#REF!,H$2,FALSE))=TRUE,"-",VLOOKUP($A61,#REF!,H$2,FALSE))</f>
        <v>#REF!</v>
      </c>
      <c r="I61" s="134" t="e">
        <f>IF(ISNA(VLOOKUP($A61,#REF!,I$2,FALSE))=TRUE,"-",VLOOKUP($A61,#REF!,I$2,FALSE))</f>
        <v>#REF!</v>
      </c>
      <c r="J61" s="134" t="e">
        <f>IF(ISNA(VLOOKUP($A61,#REF!,J$2,FALSE))=TRUE,"-",VLOOKUP($A61,#REF!,J$2,FALSE))</f>
        <v>#REF!</v>
      </c>
      <c r="K61" s="134" t="e">
        <f>IF(ISNA(VLOOKUP($A61,#REF!,K$2,FALSE))=TRUE,"-",VLOOKUP($A61,#REF!,K$2,FALSE))</f>
        <v>#REF!</v>
      </c>
      <c r="L61" s="109" t="e">
        <f>IF(ISNA(VLOOKUP($A61,#REF!,L$2,FALSE))=TRUE,"-",VLOOKUP($A61,#REF!,L$2,FALSE))</f>
        <v>#REF!</v>
      </c>
      <c r="M61" s="122" t="e">
        <f>IF(ISNA(VLOOKUP($A61,#REF!,M$2,FALSE))=TRUE,"-",VLOOKUP($A61,#REF!,M$2,FALSE))</f>
        <v>#REF!</v>
      </c>
      <c r="N61" s="261">
        <v>0</v>
      </c>
      <c r="O61" s="261">
        <v>0</v>
      </c>
      <c r="P61" s="143" t="s">
        <v>121</v>
      </c>
      <c r="Q61" s="142" t="s">
        <v>121</v>
      </c>
      <c r="R61" s="142" t="s">
        <v>121</v>
      </c>
      <c r="S61" s="143" t="s">
        <v>121</v>
      </c>
      <c r="T61" s="144" t="s">
        <v>121</v>
      </c>
    </row>
    <row r="62" spans="1:20" x14ac:dyDescent="0.25">
      <c r="A62" s="56" t="s">
        <v>34</v>
      </c>
      <c r="B62" s="36" t="s">
        <v>34</v>
      </c>
      <c r="C62" s="37" t="s">
        <v>85</v>
      </c>
      <c r="D62" s="38" t="s">
        <v>14</v>
      </c>
      <c r="E62" s="102" t="e">
        <f>IF(ISNA(VLOOKUP($A62,#REF!,E$2,FALSE))=TRUE,"-",VLOOKUP($A62,#REF!,E$2,FALSE))</f>
        <v>#REF!</v>
      </c>
      <c r="F62" s="92" t="e">
        <f>IF(ISNA(VLOOKUP($A62,#REF!,F$2,FALSE))=TRUE,"-",E62/VLOOKUP($A62,#REF!,F$2,FALSE)-1)</f>
        <v>#REF!</v>
      </c>
      <c r="G62" s="180" t="e">
        <f>IF(ISNA(VLOOKUP($A62,#REF!,G$2,FALSE))=TRUE,"-",VLOOKUP($A62,#REF!,G$2,FALSE))</f>
        <v>#REF!</v>
      </c>
      <c r="H62" s="134" t="e">
        <f>IF(ISNA(VLOOKUP($A62,#REF!,H$2,FALSE))=TRUE,"-",VLOOKUP($A62,#REF!,H$2,FALSE))</f>
        <v>#REF!</v>
      </c>
      <c r="I62" s="134" t="e">
        <f>IF(ISNA(VLOOKUP($A62,#REF!,I$2,FALSE))=TRUE,"-",VLOOKUP($A62,#REF!,I$2,FALSE))</f>
        <v>#REF!</v>
      </c>
      <c r="J62" s="134" t="e">
        <f>IF(ISNA(VLOOKUP($A62,#REF!,J$2,FALSE))=TRUE,"-",VLOOKUP($A62,#REF!,J$2,FALSE))</f>
        <v>#REF!</v>
      </c>
      <c r="K62" s="134" t="e">
        <f>IF(ISNA(VLOOKUP($A62,#REF!,K$2,FALSE))=TRUE,"-",VLOOKUP($A62,#REF!,K$2,FALSE))</f>
        <v>#REF!</v>
      </c>
      <c r="L62" s="109" t="e">
        <f>IF(ISNA(VLOOKUP($A62,#REF!,L$2,FALSE))=TRUE,"-",VLOOKUP($A62,#REF!,L$2,FALSE))</f>
        <v>#REF!</v>
      </c>
      <c r="M62" s="122" t="e">
        <f>IF(ISNA(VLOOKUP($A62,#REF!,M$2,FALSE))=TRUE,"-",VLOOKUP($A62,#REF!,M$2,FALSE))</f>
        <v>#REF!</v>
      </c>
      <c r="N62" s="261">
        <v>0.49744140501610967</v>
      </c>
      <c r="O62" s="261">
        <v>0.44672212978369386</v>
      </c>
      <c r="P62" s="143">
        <v>0.41997887230952069</v>
      </c>
      <c r="Q62" s="142">
        <v>0.39982943642953594</v>
      </c>
      <c r="R62" s="142">
        <v>0.3997067448680352</v>
      </c>
      <c r="S62" s="143">
        <v>0.3643595863166269</v>
      </c>
      <c r="T62" s="144">
        <v>0.37517203413157169</v>
      </c>
    </row>
    <row r="63" spans="1:20" x14ac:dyDescent="0.25">
      <c r="A63" s="56" t="s">
        <v>35</v>
      </c>
      <c r="B63" s="36" t="s">
        <v>35</v>
      </c>
      <c r="C63" s="37" t="s">
        <v>86</v>
      </c>
      <c r="D63" s="38" t="s">
        <v>65</v>
      </c>
      <c r="E63" s="102" t="e">
        <f>IF(ISNA(VLOOKUP($A63,#REF!,E$2,FALSE))=TRUE,"-",VLOOKUP($A63,#REF!,E$2,FALSE))</f>
        <v>#REF!</v>
      </c>
      <c r="F63" s="92" t="e">
        <f>IF(ISNA(VLOOKUP($A63,#REF!,F$2,FALSE))=TRUE,"-",E63/VLOOKUP($A63,#REF!,F$2,FALSE)-1)</f>
        <v>#REF!</v>
      </c>
      <c r="G63" s="180" t="e">
        <f>IF(ISNA(VLOOKUP($A63,#REF!,G$2,FALSE))=TRUE,"-",VLOOKUP($A63,#REF!,G$2,FALSE))</f>
        <v>#REF!</v>
      </c>
      <c r="H63" s="134" t="e">
        <f>IF(ISNA(VLOOKUP($A63,#REF!,H$2,FALSE))=TRUE,"-",VLOOKUP($A63,#REF!,H$2,FALSE))</f>
        <v>#REF!</v>
      </c>
      <c r="I63" s="134" t="e">
        <f>IF(ISNA(VLOOKUP($A63,#REF!,I$2,FALSE))=TRUE,"-",VLOOKUP($A63,#REF!,I$2,FALSE))</f>
        <v>#REF!</v>
      </c>
      <c r="J63" s="134" t="e">
        <f>IF(ISNA(VLOOKUP($A63,#REF!,J$2,FALSE))=TRUE,"-",VLOOKUP($A63,#REF!,J$2,FALSE))</f>
        <v>#REF!</v>
      </c>
      <c r="K63" s="134" t="e">
        <f>IF(ISNA(VLOOKUP($A63,#REF!,K$2,FALSE))=TRUE,"-",VLOOKUP($A63,#REF!,K$2,FALSE))</f>
        <v>#REF!</v>
      </c>
      <c r="L63" s="109" t="e">
        <f>IF(ISNA(VLOOKUP($A63,#REF!,L$2,FALSE))=TRUE,"-",VLOOKUP($A63,#REF!,L$2,FALSE))</f>
        <v>#REF!</v>
      </c>
      <c r="M63" s="122" t="e">
        <f>IF(ISNA(VLOOKUP($A63,#REF!,M$2,FALSE))=TRUE,"-",VLOOKUP($A63,#REF!,M$2,FALSE))</f>
        <v>#REF!</v>
      </c>
      <c r="N63" s="261">
        <v>0.31366354507503103</v>
      </c>
      <c r="O63" s="261">
        <v>0.31261728667623356</v>
      </c>
      <c r="P63" s="143">
        <v>0.29124908335370325</v>
      </c>
      <c r="Q63" s="142">
        <v>0.27669006280014774</v>
      </c>
      <c r="R63" s="142">
        <v>0.27377622377622379</v>
      </c>
      <c r="S63" s="143">
        <v>0.20420531849103277</v>
      </c>
      <c r="T63" s="144">
        <v>0.19033829143082795</v>
      </c>
    </row>
    <row r="64" spans="1:20" x14ac:dyDescent="0.25">
      <c r="A64" s="57" t="s">
        <v>150</v>
      </c>
      <c r="B64" s="584" t="s">
        <v>87</v>
      </c>
      <c r="C64" s="585"/>
      <c r="D64" s="585"/>
      <c r="E64" s="89" t="e">
        <f>IF(ISNA(VLOOKUP($A64,#REF!,E$2,FALSE))=TRUE,"-",VLOOKUP($A64,#REF!,E$2,FALSE))</f>
        <v>#REF!</v>
      </c>
      <c r="F64" s="94" t="e">
        <f>IF(ISNA(VLOOKUP($A64,#REF!,F$2,FALSE))=TRUE,"-",E64/VLOOKUP($A64,#REF!,F$2,FALSE)-1)</f>
        <v>#REF!</v>
      </c>
      <c r="G64" s="182" t="e">
        <f>IF(ISNA(VLOOKUP($A64,#REF!,G$2,FALSE))=TRUE,"-",VLOOKUP($A64,#REF!,G$2,FALSE))</f>
        <v>#REF!</v>
      </c>
      <c r="H64" s="136" t="e">
        <f>IF(ISNA(VLOOKUP($A64,#REF!,H$2,FALSE))=TRUE,"-",VLOOKUP($A64,#REF!,H$2,FALSE))</f>
        <v>#REF!</v>
      </c>
      <c r="I64" s="136" t="e">
        <f>IF(ISNA(VLOOKUP($A64,#REF!,I$2,FALSE))=TRUE,"-",VLOOKUP($A64,#REF!,I$2,FALSE))</f>
        <v>#REF!</v>
      </c>
      <c r="J64" s="136" t="e">
        <f>IF(ISNA(VLOOKUP($A64,#REF!,J$2,FALSE))=TRUE,"-",VLOOKUP($A64,#REF!,J$2,FALSE))</f>
        <v>#REF!</v>
      </c>
      <c r="K64" s="136" t="e">
        <f>IF(ISNA(VLOOKUP($A64,#REF!,K$2,FALSE))=TRUE,"-",VLOOKUP($A64,#REF!,K$2,FALSE))</f>
        <v>#REF!</v>
      </c>
      <c r="L64" s="110" t="e">
        <f>IF(ISNA(VLOOKUP($A64,#REF!,L$2,FALSE))=TRUE,"-",VLOOKUP($A64,#REF!,L$2,FALSE))</f>
        <v>#REF!</v>
      </c>
      <c r="M64" s="126" t="e">
        <f>IF(ISNA(VLOOKUP($A64,#REF!,M$2,FALSE))=TRUE,"-",VLOOKUP($A64,#REF!,M$2,FALSE))</f>
        <v>#REF!</v>
      </c>
      <c r="N64" s="262">
        <v>0.43062029401219076</v>
      </c>
      <c r="O64" s="262">
        <v>0.39194845848651405</v>
      </c>
      <c r="P64" s="167">
        <v>0.37243808310539922</v>
      </c>
      <c r="Q64" s="166">
        <v>0.35295953802333296</v>
      </c>
      <c r="R64" s="166">
        <v>0.34975867974466762</v>
      </c>
      <c r="S64" s="167">
        <v>0.30483495301582203</v>
      </c>
      <c r="T64" s="168">
        <v>0.30960953752600417</v>
      </c>
    </row>
    <row r="65" spans="1:20" x14ac:dyDescent="0.25">
      <c r="A65" s="56" t="s">
        <v>36</v>
      </c>
      <c r="B65" s="36" t="s">
        <v>36</v>
      </c>
      <c r="C65" s="37" t="s">
        <v>88</v>
      </c>
      <c r="D65" s="38" t="s">
        <v>65</v>
      </c>
      <c r="E65" s="102" t="e">
        <f>IF(ISNA(VLOOKUP($A65,#REF!,E$2,FALSE))=TRUE,"-",VLOOKUP($A65,#REF!,E$2,FALSE))</f>
        <v>#REF!</v>
      </c>
      <c r="F65" s="92" t="e">
        <f>IF(ISNA(VLOOKUP($A65,#REF!,F$2,FALSE))=TRUE,"-",E65/VLOOKUP($A65,#REF!,F$2,FALSE)-1)</f>
        <v>#REF!</v>
      </c>
      <c r="G65" s="180" t="e">
        <f>IF(ISNA(VLOOKUP($A65,#REF!,G$2,FALSE))=TRUE,"-",VLOOKUP($A65,#REF!,G$2,FALSE))</f>
        <v>#REF!</v>
      </c>
      <c r="H65" s="134" t="e">
        <f>IF(ISNA(VLOOKUP($A65,#REF!,H$2,FALSE))=TRUE,"-",VLOOKUP($A65,#REF!,H$2,FALSE))</f>
        <v>#REF!</v>
      </c>
      <c r="I65" s="134" t="e">
        <f>IF(ISNA(VLOOKUP($A65,#REF!,I$2,FALSE))=TRUE,"-",VLOOKUP($A65,#REF!,I$2,FALSE))</f>
        <v>#REF!</v>
      </c>
      <c r="J65" s="134" t="e">
        <f>IF(ISNA(VLOOKUP($A65,#REF!,J$2,FALSE))=TRUE,"-",VLOOKUP($A65,#REF!,J$2,FALSE))</f>
        <v>#REF!</v>
      </c>
      <c r="K65" s="134" t="e">
        <f>IF(ISNA(VLOOKUP($A65,#REF!,K$2,FALSE))=TRUE,"-",VLOOKUP($A65,#REF!,K$2,FALSE))</f>
        <v>#REF!</v>
      </c>
      <c r="L65" s="109" t="e">
        <f>IF(ISNA(VLOOKUP($A65,#REF!,L$2,FALSE))=TRUE,"-",VLOOKUP($A65,#REF!,L$2,FALSE))</f>
        <v>#REF!</v>
      </c>
      <c r="M65" s="122" t="e">
        <f>IF(ISNA(VLOOKUP($A65,#REF!,M$2,FALSE))=TRUE,"-",VLOOKUP($A65,#REF!,M$2,FALSE))</f>
        <v>#REF!</v>
      </c>
      <c r="N65" s="261">
        <v>0.31913827655310623</v>
      </c>
      <c r="O65" s="261">
        <v>0.29325215626585488</v>
      </c>
      <c r="P65" s="143">
        <v>0.29127725856697817</v>
      </c>
      <c r="Q65" s="142">
        <v>0.30578976953344578</v>
      </c>
      <c r="R65" s="142">
        <v>0.24019391802556192</v>
      </c>
      <c r="S65" s="143">
        <v>0.23260284505959247</v>
      </c>
      <c r="T65" s="144">
        <v>0.22570422535211268</v>
      </c>
    </row>
    <row r="66" spans="1:20" x14ac:dyDescent="0.25">
      <c r="A66" s="56" t="s">
        <v>37</v>
      </c>
      <c r="B66" s="36" t="s">
        <v>37</v>
      </c>
      <c r="C66" s="37" t="s">
        <v>89</v>
      </c>
      <c r="D66" s="38" t="s">
        <v>65</v>
      </c>
      <c r="E66" s="102" t="e">
        <f>IF(ISNA(VLOOKUP($A66,#REF!,E$2,FALSE))=TRUE,"-",VLOOKUP($A66,#REF!,E$2,FALSE))</f>
        <v>#REF!</v>
      </c>
      <c r="F66" s="92" t="e">
        <f>IF(ISNA(VLOOKUP($A66,#REF!,F$2,FALSE))=TRUE,"-",E66/VLOOKUP($A66,#REF!,F$2,FALSE)-1)</f>
        <v>#REF!</v>
      </c>
      <c r="G66" s="180" t="e">
        <f>IF(ISNA(VLOOKUP($A66,#REF!,G$2,FALSE))=TRUE,"-",VLOOKUP($A66,#REF!,G$2,FALSE))</f>
        <v>#REF!</v>
      </c>
      <c r="H66" s="134" t="e">
        <f>IF(ISNA(VLOOKUP($A66,#REF!,H$2,FALSE))=TRUE,"-",VLOOKUP($A66,#REF!,H$2,FALSE))</f>
        <v>#REF!</v>
      </c>
      <c r="I66" s="134" t="e">
        <f>IF(ISNA(VLOOKUP($A66,#REF!,I$2,FALSE))=TRUE,"-",VLOOKUP($A66,#REF!,I$2,FALSE))</f>
        <v>#REF!</v>
      </c>
      <c r="J66" s="134" t="e">
        <f>IF(ISNA(VLOOKUP($A66,#REF!,J$2,FALSE))=TRUE,"-",VLOOKUP($A66,#REF!,J$2,FALSE))</f>
        <v>#REF!</v>
      </c>
      <c r="K66" s="134" t="e">
        <f>IF(ISNA(VLOOKUP($A66,#REF!,K$2,FALSE))=TRUE,"-",VLOOKUP($A66,#REF!,K$2,FALSE))</f>
        <v>#REF!</v>
      </c>
      <c r="L66" s="109" t="e">
        <f>IF(ISNA(VLOOKUP($A66,#REF!,L$2,FALSE))=TRUE,"-",VLOOKUP($A66,#REF!,L$2,FALSE))</f>
        <v>#REF!</v>
      </c>
      <c r="M66" s="122" t="e">
        <f>IF(ISNA(VLOOKUP($A66,#REF!,M$2,FALSE))=TRUE,"-",VLOOKUP($A66,#REF!,M$2,FALSE))</f>
        <v>#REF!</v>
      </c>
      <c r="N66" s="261">
        <v>0.38367609254498714</v>
      </c>
      <c r="O66" s="261">
        <v>0.35709482178883656</v>
      </c>
      <c r="P66" s="143">
        <v>0.3248569612205976</v>
      </c>
      <c r="Q66" s="142">
        <v>0.31975308641975309</v>
      </c>
      <c r="R66" s="142">
        <v>0.30903010033444817</v>
      </c>
      <c r="S66" s="143">
        <v>0.29375428963623884</v>
      </c>
      <c r="T66" s="144">
        <v>0.34378843788437885</v>
      </c>
    </row>
    <row r="67" spans="1:20" x14ac:dyDescent="0.25">
      <c r="A67" s="56" t="s">
        <v>38</v>
      </c>
      <c r="B67" s="36" t="s">
        <v>38</v>
      </c>
      <c r="C67" s="37" t="s">
        <v>90</v>
      </c>
      <c r="D67" s="38" t="s">
        <v>65</v>
      </c>
      <c r="E67" s="102" t="e">
        <f>IF(ISNA(VLOOKUP($A67,#REF!,E$2,FALSE))=TRUE,"-",VLOOKUP($A67,#REF!,E$2,FALSE))</f>
        <v>#REF!</v>
      </c>
      <c r="F67" s="92" t="e">
        <f>IF(ISNA(VLOOKUP($A67,#REF!,F$2,FALSE))=TRUE,"-",E67/VLOOKUP($A67,#REF!,F$2,FALSE)-1)</f>
        <v>#REF!</v>
      </c>
      <c r="G67" s="180" t="e">
        <f>IF(ISNA(VLOOKUP($A67,#REF!,G$2,FALSE))=TRUE,"-",VLOOKUP($A67,#REF!,G$2,FALSE))</f>
        <v>#REF!</v>
      </c>
      <c r="H67" s="134" t="e">
        <f>IF(ISNA(VLOOKUP($A67,#REF!,H$2,FALSE))=TRUE,"-",VLOOKUP($A67,#REF!,H$2,FALSE))</f>
        <v>#REF!</v>
      </c>
      <c r="I67" s="134" t="e">
        <f>IF(ISNA(VLOOKUP($A67,#REF!,I$2,FALSE))=TRUE,"-",VLOOKUP($A67,#REF!,I$2,FALSE))</f>
        <v>#REF!</v>
      </c>
      <c r="J67" s="134" t="e">
        <f>IF(ISNA(VLOOKUP($A67,#REF!,J$2,FALSE))=TRUE,"-",VLOOKUP($A67,#REF!,J$2,FALSE))</f>
        <v>#REF!</v>
      </c>
      <c r="K67" s="134" t="e">
        <f>IF(ISNA(VLOOKUP($A67,#REF!,K$2,FALSE))=TRUE,"-",VLOOKUP($A67,#REF!,K$2,FALSE))</f>
        <v>#REF!</v>
      </c>
      <c r="L67" s="109" t="e">
        <f>IF(ISNA(VLOOKUP($A67,#REF!,L$2,FALSE))=TRUE,"-",VLOOKUP($A67,#REF!,L$2,FALSE))</f>
        <v>#REF!</v>
      </c>
      <c r="M67" s="122" t="e">
        <f>IF(ISNA(VLOOKUP($A67,#REF!,M$2,FALSE))=TRUE,"-",VLOOKUP($A67,#REF!,M$2,FALSE))</f>
        <v>#REF!</v>
      </c>
      <c r="N67" s="261">
        <v>0.28048780487804881</v>
      </c>
      <c r="O67" s="261">
        <v>0.31056293485135988</v>
      </c>
      <c r="P67" s="143">
        <v>0.3039791258969341</v>
      </c>
      <c r="Q67" s="142">
        <v>0.29811056682995102</v>
      </c>
      <c r="R67" s="142">
        <v>0.26537433155080214</v>
      </c>
      <c r="S67" s="143">
        <v>0.23131903833658218</v>
      </c>
      <c r="T67" s="144">
        <v>0.22754050073637702</v>
      </c>
    </row>
    <row r="68" spans="1:20" x14ac:dyDescent="0.25">
      <c r="A68" s="56" t="s">
        <v>39</v>
      </c>
      <c r="B68" s="36" t="s">
        <v>39</v>
      </c>
      <c r="C68" s="37" t="s">
        <v>91</v>
      </c>
      <c r="D68" s="38" t="s">
        <v>14</v>
      </c>
      <c r="E68" s="102" t="e">
        <f>IF(ISNA(VLOOKUP($A68,#REF!,E$2,FALSE))=TRUE,"-",VLOOKUP($A68,#REF!,E$2,FALSE))</f>
        <v>#REF!</v>
      </c>
      <c r="F68" s="92" t="e">
        <f>IF(ISNA(VLOOKUP($A68,#REF!,F$2,FALSE))=TRUE,"-",E68/VLOOKUP($A68,#REF!,F$2,FALSE)-1)</f>
        <v>#REF!</v>
      </c>
      <c r="G68" s="180" t="e">
        <f>IF(ISNA(VLOOKUP($A68,#REF!,G$2,FALSE))=TRUE,"-",VLOOKUP($A68,#REF!,G$2,FALSE))</f>
        <v>#REF!</v>
      </c>
      <c r="H68" s="134" t="e">
        <f>IF(ISNA(VLOOKUP($A68,#REF!,H$2,FALSE))=TRUE,"-",VLOOKUP($A68,#REF!,H$2,FALSE))</f>
        <v>#REF!</v>
      </c>
      <c r="I68" s="134" t="e">
        <f>IF(ISNA(VLOOKUP($A68,#REF!,I$2,FALSE))=TRUE,"-",VLOOKUP($A68,#REF!,I$2,FALSE))</f>
        <v>#REF!</v>
      </c>
      <c r="J68" s="134" t="e">
        <f>IF(ISNA(VLOOKUP($A68,#REF!,J$2,FALSE))=TRUE,"-",VLOOKUP($A68,#REF!,J$2,FALSE))</f>
        <v>#REF!</v>
      </c>
      <c r="K68" s="134" t="e">
        <f>IF(ISNA(VLOOKUP($A68,#REF!,K$2,FALSE))=TRUE,"-",VLOOKUP($A68,#REF!,K$2,FALSE))</f>
        <v>#REF!</v>
      </c>
      <c r="L68" s="109" t="e">
        <f>IF(ISNA(VLOOKUP($A68,#REF!,L$2,FALSE))=TRUE,"-",VLOOKUP($A68,#REF!,L$2,FALSE))</f>
        <v>#REF!</v>
      </c>
      <c r="M68" s="122" t="e">
        <f>IF(ISNA(VLOOKUP($A68,#REF!,M$2,FALSE))=TRUE,"-",VLOOKUP($A68,#REF!,M$2,FALSE))</f>
        <v>#REF!</v>
      </c>
      <c r="N68" s="261">
        <v>0.43644360124180753</v>
      </c>
      <c r="O68" s="261">
        <v>0.41522040958000694</v>
      </c>
      <c r="P68" s="143">
        <v>0.39023617772147318</v>
      </c>
      <c r="Q68" s="142">
        <v>0.37418769113149847</v>
      </c>
      <c r="R68" s="142">
        <v>0.368127414047971</v>
      </c>
      <c r="S68" s="143">
        <v>0.35219103889709502</v>
      </c>
      <c r="T68" s="144">
        <v>0.35915627083134938</v>
      </c>
    </row>
    <row r="69" spans="1:20" x14ac:dyDescent="0.25">
      <c r="A69" s="56" t="s">
        <v>40</v>
      </c>
      <c r="B69" s="36" t="s">
        <v>40</v>
      </c>
      <c r="C69" s="37" t="s">
        <v>92</v>
      </c>
      <c r="D69" s="40" t="s">
        <v>13</v>
      </c>
      <c r="E69" s="102" t="e">
        <f>IF(ISNA(VLOOKUP($A69,#REF!,E$2,FALSE))=TRUE,"-",VLOOKUP($A69,#REF!,E$2,FALSE))</f>
        <v>#REF!</v>
      </c>
      <c r="F69" s="92" t="e">
        <f>IF(ISNA(VLOOKUP($A69,#REF!,F$2,FALSE))=TRUE,"-",E69/VLOOKUP($A69,#REF!,F$2,FALSE)-1)</f>
        <v>#REF!</v>
      </c>
      <c r="G69" s="180" t="e">
        <f>IF(ISNA(VLOOKUP($A69,#REF!,G$2,FALSE))=TRUE,"-",VLOOKUP($A69,#REF!,G$2,FALSE))</f>
        <v>#REF!</v>
      </c>
      <c r="H69" s="134" t="e">
        <f>IF(ISNA(VLOOKUP($A69,#REF!,H$2,FALSE))=TRUE,"-",VLOOKUP($A69,#REF!,H$2,FALSE))</f>
        <v>#REF!</v>
      </c>
      <c r="I69" s="134" t="e">
        <f>IF(ISNA(VLOOKUP($A69,#REF!,I$2,FALSE))=TRUE,"-",VLOOKUP($A69,#REF!,I$2,FALSE))</f>
        <v>#REF!</v>
      </c>
      <c r="J69" s="134" t="e">
        <f>IF(ISNA(VLOOKUP($A69,#REF!,J$2,FALSE))=TRUE,"-",VLOOKUP($A69,#REF!,J$2,FALSE))</f>
        <v>#REF!</v>
      </c>
      <c r="K69" s="134" t="e">
        <f>IF(ISNA(VLOOKUP($A69,#REF!,K$2,FALSE))=TRUE,"-",VLOOKUP($A69,#REF!,K$2,FALSE))</f>
        <v>#REF!</v>
      </c>
      <c r="L69" s="109" t="e">
        <f>IF(ISNA(VLOOKUP($A69,#REF!,L$2,FALSE))=TRUE,"-",VLOOKUP($A69,#REF!,L$2,FALSE))</f>
        <v>#REF!</v>
      </c>
      <c r="M69" s="122" t="e">
        <f>IF(ISNA(VLOOKUP($A69,#REF!,M$2,FALSE))=TRUE,"-",VLOOKUP($A69,#REF!,M$2,FALSE))</f>
        <v>#REF!</v>
      </c>
      <c r="N69" s="261">
        <v>0.45363920249819839</v>
      </c>
      <c r="O69" s="261">
        <v>0.44914184755174152</v>
      </c>
      <c r="P69" s="143">
        <v>0.44018834308984472</v>
      </c>
      <c r="Q69" s="142">
        <v>0.40465444287729196</v>
      </c>
      <c r="R69" s="142">
        <v>0.38402527075812276</v>
      </c>
      <c r="S69" s="143">
        <v>0.41174725600711953</v>
      </c>
      <c r="T69" s="144">
        <v>0.40944272445820434</v>
      </c>
    </row>
    <row r="70" spans="1:20" x14ac:dyDescent="0.25">
      <c r="A70" s="56" t="s">
        <v>41</v>
      </c>
      <c r="B70" s="36" t="s">
        <v>41</v>
      </c>
      <c r="C70" s="37" t="s">
        <v>93</v>
      </c>
      <c r="D70" s="38" t="s">
        <v>14</v>
      </c>
      <c r="E70" s="102" t="e">
        <f>IF(ISNA(VLOOKUP($A70,#REF!,E$2,FALSE))=TRUE,"-",VLOOKUP($A70,#REF!,E$2,FALSE))</f>
        <v>#REF!</v>
      </c>
      <c r="F70" s="92" t="e">
        <f>IF(ISNA(VLOOKUP($A70,#REF!,F$2,FALSE))=TRUE,"-",E70/VLOOKUP($A70,#REF!,F$2,FALSE)-1)</f>
        <v>#REF!</v>
      </c>
      <c r="G70" s="180" t="e">
        <f>IF(ISNA(VLOOKUP($A70,#REF!,G$2,FALSE))=TRUE,"-",VLOOKUP($A70,#REF!,G$2,FALSE))</f>
        <v>#REF!</v>
      </c>
      <c r="H70" s="134" t="e">
        <f>IF(ISNA(VLOOKUP($A70,#REF!,H$2,FALSE))=TRUE,"-",VLOOKUP($A70,#REF!,H$2,FALSE))</f>
        <v>#REF!</v>
      </c>
      <c r="I70" s="134" t="e">
        <f>IF(ISNA(VLOOKUP($A70,#REF!,I$2,FALSE))=TRUE,"-",VLOOKUP($A70,#REF!,I$2,FALSE))</f>
        <v>#REF!</v>
      </c>
      <c r="J70" s="134" t="e">
        <f>IF(ISNA(VLOOKUP($A70,#REF!,J$2,FALSE))=TRUE,"-",VLOOKUP($A70,#REF!,J$2,FALSE))</f>
        <v>#REF!</v>
      </c>
      <c r="K70" s="134" t="e">
        <f>IF(ISNA(VLOOKUP($A70,#REF!,K$2,FALSE))=TRUE,"-",VLOOKUP($A70,#REF!,K$2,FALSE))</f>
        <v>#REF!</v>
      </c>
      <c r="L70" s="109" t="e">
        <f>IF(ISNA(VLOOKUP($A70,#REF!,L$2,FALSE))=TRUE,"-",VLOOKUP($A70,#REF!,L$2,FALSE))</f>
        <v>#REF!</v>
      </c>
      <c r="M70" s="122" t="e">
        <f>IF(ISNA(VLOOKUP($A70,#REF!,M$2,FALSE))=TRUE,"-",VLOOKUP($A70,#REF!,M$2,FALSE))</f>
        <v>#REF!</v>
      </c>
      <c r="N70" s="261">
        <v>0.63630987581312837</v>
      </c>
      <c r="O70" s="261">
        <v>0.62905138339920952</v>
      </c>
      <c r="P70" s="143">
        <v>0.61263157894736842</v>
      </c>
      <c r="Q70" s="142">
        <v>0.61042402826855124</v>
      </c>
      <c r="R70" s="142">
        <v>0.61352125082580933</v>
      </c>
      <c r="S70" s="143">
        <v>0.54326819841099416</v>
      </c>
      <c r="T70" s="144">
        <v>0.44427906976744186</v>
      </c>
    </row>
    <row r="71" spans="1:20" x14ac:dyDescent="0.25">
      <c r="A71" s="56" t="s">
        <v>42</v>
      </c>
      <c r="B71" s="36" t="s">
        <v>42</v>
      </c>
      <c r="C71" s="41" t="s">
        <v>94</v>
      </c>
      <c r="D71" s="40" t="s">
        <v>13</v>
      </c>
      <c r="E71" s="102" t="e">
        <f>IF(ISNA(VLOOKUP($A71,#REF!,E$2,FALSE))=TRUE,"-",VLOOKUP($A71,#REF!,E$2,FALSE))</f>
        <v>#REF!</v>
      </c>
      <c r="F71" s="92" t="e">
        <f>IF(ISNA(VLOOKUP($A71,#REF!,F$2,FALSE))=TRUE,"-",E71/VLOOKUP($A71,#REF!,F$2,FALSE)-1)</f>
        <v>#REF!</v>
      </c>
      <c r="G71" s="180" t="e">
        <f>IF(ISNA(VLOOKUP($A71,#REF!,G$2,FALSE))=TRUE,"-",VLOOKUP($A71,#REF!,G$2,FALSE))</f>
        <v>#REF!</v>
      </c>
      <c r="H71" s="134" t="e">
        <f>IF(ISNA(VLOOKUP($A71,#REF!,H$2,FALSE))=TRUE,"-",VLOOKUP($A71,#REF!,H$2,FALSE))</f>
        <v>#REF!</v>
      </c>
      <c r="I71" s="134" t="e">
        <f>IF(ISNA(VLOOKUP($A71,#REF!,I$2,FALSE))=TRUE,"-",VLOOKUP($A71,#REF!,I$2,FALSE))</f>
        <v>#REF!</v>
      </c>
      <c r="J71" s="134" t="e">
        <f>IF(ISNA(VLOOKUP($A71,#REF!,J$2,FALSE))=TRUE,"-",VLOOKUP($A71,#REF!,J$2,FALSE))</f>
        <v>#REF!</v>
      </c>
      <c r="K71" s="134" t="e">
        <f>IF(ISNA(VLOOKUP($A71,#REF!,K$2,FALSE))=TRUE,"-",VLOOKUP($A71,#REF!,K$2,FALSE))</f>
        <v>#REF!</v>
      </c>
      <c r="L71" s="109" t="e">
        <f>IF(ISNA(VLOOKUP($A71,#REF!,L$2,FALSE))=TRUE,"-",VLOOKUP($A71,#REF!,L$2,FALSE))</f>
        <v>#REF!</v>
      </c>
      <c r="M71" s="122" t="e">
        <f>IF(ISNA(VLOOKUP($A71,#REF!,M$2,FALSE))=TRUE,"-",VLOOKUP($A71,#REF!,M$2,FALSE))</f>
        <v>#REF!</v>
      </c>
      <c r="N71" s="261">
        <v>0.34744268077601409</v>
      </c>
      <c r="O71" s="261">
        <v>0.31512981199641898</v>
      </c>
      <c r="P71" s="143">
        <v>0.15948670944087992</v>
      </c>
      <c r="Q71" s="142">
        <v>4.042553191489362E-2</v>
      </c>
      <c r="R71" s="142">
        <v>3.8585209003215437E-2</v>
      </c>
      <c r="S71" s="143">
        <v>3.2418952618453865E-2</v>
      </c>
      <c r="T71" s="144">
        <v>6.4606741573033713E-2</v>
      </c>
    </row>
    <row r="72" spans="1:20" x14ac:dyDescent="0.25">
      <c r="A72" s="56" t="s">
        <v>43</v>
      </c>
      <c r="B72" s="36" t="s">
        <v>43</v>
      </c>
      <c r="C72" s="37" t="s">
        <v>95</v>
      </c>
      <c r="D72" s="38" t="s">
        <v>14</v>
      </c>
      <c r="E72" s="102" t="e">
        <f>IF(ISNA(VLOOKUP($A72,#REF!,E$2,FALSE))=TRUE,"-",VLOOKUP($A72,#REF!,E$2,FALSE))</f>
        <v>#REF!</v>
      </c>
      <c r="F72" s="92" t="e">
        <f>IF(ISNA(VLOOKUP($A72,#REF!,F$2,FALSE))=TRUE,"-",E72/VLOOKUP($A72,#REF!,F$2,FALSE)-1)</f>
        <v>#REF!</v>
      </c>
      <c r="G72" s="180" t="e">
        <f>IF(ISNA(VLOOKUP($A72,#REF!,G$2,FALSE))=TRUE,"-",VLOOKUP($A72,#REF!,G$2,FALSE))</f>
        <v>#REF!</v>
      </c>
      <c r="H72" s="134" t="e">
        <f>IF(ISNA(VLOOKUP($A72,#REF!,H$2,FALSE))=TRUE,"-",VLOOKUP($A72,#REF!,H$2,FALSE))</f>
        <v>#REF!</v>
      </c>
      <c r="I72" s="134" t="e">
        <f>IF(ISNA(VLOOKUP($A72,#REF!,I$2,FALSE))=TRUE,"-",VLOOKUP($A72,#REF!,I$2,FALSE))</f>
        <v>#REF!</v>
      </c>
      <c r="J72" s="134" t="e">
        <f>IF(ISNA(VLOOKUP($A72,#REF!,J$2,FALSE))=TRUE,"-",VLOOKUP($A72,#REF!,J$2,FALSE))</f>
        <v>#REF!</v>
      </c>
      <c r="K72" s="134" t="e">
        <f>IF(ISNA(VLOOKUP($A72,#REF!,K$2,FALSE))=TRUE,"-",VLOOKUP($A72,#REF!,K$2,FALSE))</f>
        <v>#REF!</v>
      </c>
      <c r="L72" s="109" t="e">
        <f>IF(ISNA(VLOOKUP($A72,#REF!,L$2,FALSE))=TRUE,"-",VLOOKUP($A72,#REF!,L$2,FALSE))</f>
        <v>#REF!</v>
      </c>
      <c r="M72" s="122" t="e">
        <f>IF(ISNA(VLOOKUP($A72,#REF!,M$2,FALSE))=TRUE,"-",VLOOKUP($A72,#REF!,M$2,FALSE))</f>
        <v>#REF!</v>
      </c>
      <c r="N72" s="261">
        <v>0.55116245694603905</v>
      </c>
      <c r="O72" s="261">
        <v>0.52348371463188659</v>
      </c>
      <c r="P72" s="143">
        <v>0.49056320024061961</v>
      </c>
      <c r="Q72" s="142">
        <v>0.45018533928436344</v>
      </c>
      <c r="R72" s="142">
        <v>0.43587182048720507</v>
      </c>
      <c r="S72" s="143">
        <v>0.27145824678022434</v>
      </c>
      <c r="T72" s="144">
        <v>0.27200328407224961</v>
      </c>
    </row>
    <row r="73" spans="1:20" x14ac:dyDescent="0.25">
      <c r="A73" s="56" t="s">
        <v>44</v>
      </c>
      <c r="B73" s="36" t="s">
        <v>44</v>
      </c>
      <c r="C73" s="37" t="s">
        <v>96</v>
      </c>
      <c r="D73" s="38" t="s">
        <v>65</v>
      </c>
      <c r="E73" s="102" t="e">
        <f>IF(ISNA(VLOOKUP($A73,#REF!,E$2,FALSE))=TRUE,"-",VLOOKUP($A73,#REF!,E$2,FALSE))</f>
        <v>#REF!</v>
      </c>
      <c r="F73" s="92" t="e">
        <f>IF(ISNA(VLOOKUP($A73,#REF!,F$2,FALSE))=TRUE,"-",E73/VLOOKUP($A73,#REF!,F$2,FALSE)-1)</f>
        <v>#REF!</v>
      </c>
      <c r="G73" s="180" t="e">
        <f>IF(ISNA(VLOOKUP($A73,#REF!,G$2,FALSE))=TRUE,"-",VLOOKUP($A73,#REF!,G$2,FALSE))</f>
        <v>#REF!</v>
      </c>
      <c r="H73" s="134" t="e">
        <f>IF(ISNA(VLOOKUP($A73,#REF!,H$2,FALSE))=TRUE,"-",VLOOKUP($A73,#REF!,H$2,FALSE))</f>
        <v>#REF!</v>
      </c>
      <c r="I73" s="134" t="e">
        <f>IF(ISNA(VLOOKUP($A73,#REF!,I$2,FALSE))=TRUE,"-",VLOOKUP($A73,#REF!,I$2,FALSE))</f>
        <v>#REF!</v>
      </c>
      <c r="J73" s="134" t="e">
        <f>IF(ISNA(VLOOKUP($A73,#REF!,J$2,FALSE))=TRUE,"-",VLOOKUP($A73,#REF!,J$2,FALSE))</f>
        <v>#REF!</v>
      </c>
      <c r="K73" s="134" t="e">
        <f>IF(ISNA(VLOOKUP($A73,#REF!,K$2,FALSE))=TRUE,"-",VLOOKUP($A73,#REF!,K$2,FALSE))</f>
        <v>#REF!</v>
      </c>
      <c r="L73" s="109" t="e">
        <f>IF(ISNA(VLOOKUP($A73,#REF!,L$2,FALSE))=TRUE,"-",VLOOKUP($A73,#REF!,L$2,FALSE))</f>
        <v>#REF!</v>
      </c>
      <c r="M73" s="122" t="e">
        <f>IF(ISNA(VLOOKUP($A73,#REF!,M$2,FALSE))=TRUE,"-",VLOOKUP($A73,#REF!,M$2,FALSE))</f>
        <v>#REF!</v>
      </c>
      <c r="N73" s="261">
        <v>0.26504420572297749</v>
      </c>
      <c r="O73" s="261">
        <v>0.25067650676506764</v>
      </c>
      <c r="P73" s="143">
        <v>0.22183379944067119</v>
      </c>
      <c r="Q73" s="142">
        <v>0.22371833233592658</v>
      </c>
      <c r="R73" s="142">
        <v>0.20998635467731339</v>
      </c>
      <c r="S73" s="143">
        <v>0.16681510976057001</v>
      </c>
      <c r="T73" s="144">
        <v>0.13476035877400538</v>
      </c>
    </row>
    <row r="74" spans="1:20" x14ac:dyDescent="0.25">
      <c r="A74" s="57" t="s">
        <v>151</v>
      </c>
      <c r="B74" s="584" t="s">
        <v>97</v>
      </c>
      <c r="C74" s="585"/>
      <c r="D74" s="585"/>
      <c r="E74" s="89" t="e">
        <f>IF(ISNA(VLOOKUP($A74,#REF!,E$2,FALSE))=TRUE,"-",VLOOKUP($A74,#REF!,E$2,FALSE))</f>
        <v>#REF!</v>
      </c>
      <c r="F74" s="94" t="e">
        <f>IF(ISNA(VLOOKUP($A74,#REF!,F$2,FALSE))=TRUE,"-",E74/VLOOKUP($A74,#REF!,F$2,FALSE)-1)</f>
        <v>#REF!</v>
      </c>
      <c r="G74" s="182" t="e">
        <f>IF(ISNA(VLOOKUP($A74,#REF!,G$2,FALSE))=TRUE,"-",VLOOKUP($A74,#REF!,G$2,FALSE))</f>
        <v>#REF!</v>
      </c>
      <c r="H74" s="136" t="e">
        <f>IF(ISNA(VLOOKUP($A74,#REF!,H$2,FALSE))=TRUE,"-",VLOOKUP($A74,#REF!,H$2,FALSE))</f>
        <v>#REF!</v>
      </c>
      <c r="I74" s="136" t="e">
        <f>IF(ISNA(VLOOKUP($A74,#REF!,I$2,FALSE))=TRUE,"-",VLOOKUP($A74,#REF!,I$2,FALSE))</f>
        <v>#REF!</v>
      </c>
      <c r="J74" s="136" t="e">
        <f>IF(ISNA(VLOOKUP($A74,#REF!,J$2,FALSE))=TRUE,"-",VLOOKUP($A74,#REF!,J$2,FALSE))</f>
        <v>#REF!</v>
      </c>
      <c r="K74" s="136" t="e">
        <f>IF(ISNA(VLOOKUP($A74,#REF!,K$2,FALSE))=TRUE,"-",VLOOKUP($A74,#REF!,K$2,FALSE))</f>
        <v>#REF!</v>
      </c>
      <c r="L74" s="110" t="e">
        <f>IF(ISNA(VLOOKUP($A74,#REF!,L$2,FALSE))=TRUE,"-",VLOOKUP($A74,#REF!,L$2,FALSE))</f>
        <v>#REF!</v>
      </c>
      <c r="M74" s="126" t="e">
        <f>IF(ISNA(VLOOKUP($A74,#REF!,M$2,FALSE))=TRUE,"-",VLOOKUP($A74,#REF!,M$2,FALSE))</f>
        <v>#REF!</v>
      </c>
      <c r="N74" s="262">
        <v>0.41717807196984319</v>
      </c>
      <c r="O74" s="262">
        <v>0.40112352211117641</v>
      </c>
      <c r="P74" s="167">
        <v>0.3731542538128565</v>
      </c>
      <c r="Q74" s="166">
        <v>0.35520011175525601</v>
      </c>
      <c r="R74" s="166">
        <v>0.34188298455441091</v>
      </c>
      <c r="S74" s="167">
        <v>0.29358659540661564</v>
      </c>
      <c r="T74" s="168">
        <v>0.28529837795975732</v>
      </c>
    </row>
    <row r="75" spans="1:20" x14ac:dyDescent="0.25">
      <c r="A75" s="56" t="s">
        <v>45</v>
      </c>
      <c r="B75" s="36" t="s">
        <v>45</v>
      </c>
      <c r="C75" s="37" t="s">
        <v>98</v>
      </c>
      <c r="D75" s="38" t="s">
        <v>65</v>
      </c>
      <c r="E75" s="102" t="e">
        <f>IF(ISNA(VLOOKUP($A75,#REF!,E$2,FALSE))=TRUE,"-",VLOOKUP($A75,#REF!,E$2,FALSE))</f>
        <v>#REF!</v>
      </c>
      <c r="F75" s="92" t="e">
        <f>IF(ISNA(VLOOKUP($A75,#REF!,F$2,FALSE))=TRUE,"-",E75/VLOOKUP($A75,#REF!,F$2,FALSE)-1)</f>
        <v>#REF!</v>
      </c>
      <c r="G75" s="180" t="e">
        <f>IF(ISNA(VLOOKUP($A75,#REF!,G$2,FALSE))=TRUE,"-",VLOOKUP($A75,#REF!,G$2,FALSE))</f>
        <v>#REF!</v>
      </c>
      <c r="H75" s="134" t="e">
        <f>IF(ISNA(VLOOKUP($A75,#REF!,H$2,FALSE))=TRUE,"-",VLOOKUP($A75,#REF!,H$2,FALSE))</f>
        <v>#REF!</v>
      </c>
      <c r="I75" s="134" t="e">
        <f>IF(ISNA(VLOOKUP($A75,#REF!,I$2,FALSE))=TRUE,"-",VLOOKUP($A75,#REF!,I$2,FALSE))</f>
        <v>#REF!</v>
      </c>
      <c r="J75" s="134" t="e">
        <f>IF(ISNA(VLOOKUP($A75,#REF!,J$2,FALSE))=TRUE,"-",VLOOKUP($A75,#REF!,J$2,FALSE))</f>
        <v>#REF!</v>
      </c>
      <c r="K75" s="134" t="e">
        <f>IF(ISNA(VLOOKUP($A75,#REF!,K$2,FALSE))=TRUE,"-",VLOOKUP($A75,#REF!,K$2,FALSE))</f>
        <v>#REF!</v>
      </c>
      <c r="L75" s="109" t="e">
        <f>IF(ISNA(VLOOKUP($A75,#REF!,L$2,FALSE))=TRUE,"-",VLOOKUP($A75,#REF!,L$2,FALSE))</f>
        <v>#REF!</v>
      </c>
      <c r="M75" s="122" t="e">
        <f>IF(ISNA(VLOOKUP($A75,#REF!,M$2,FALSE))=TRUE,"-",VLOOKUP($A75,#REF!,M$2,FALSE))</f>
        <v>#REF!</v>
      </c>
      <c r="N75" s="261">
        <v>0.15269461077844312</v>
      </c>
      <c r="O75" s="261">
        <v>0.17460317460317459</v>
      </c>
      <c r="P75" s="143">
        <v>0.1774891774891775</v>
      </c>
      <c r="Q75" s="142">
        <v>0.12147505422993492</v>
      </c>
      <c r="R75" s="142">
        <v>0.15228426395939088</v>
      </c>
      <c r="S75" s="143">
        <v>0.12780269058295965</v>
      </c>
      <c r="T75" s="144">
        <v>0.1</v>
      </c>
    </row>
    <row r="76" spans="1:20" x14ac:dyDescent="0.25">
      <c r="A76" s="56" t="s">
        <v>46</v>
      </c>
      <c r="B76" s="36" t="s">
        <v>46</v>
      </c>
      <c r="C76" s="37" t="s">
        <v>99</v>
      </c>
      <c r="D76" s="38" t="s">
        <v>14</v>
      </c>
      <c r="E76" s="102" t="e">
        <f>IF(ISNA(VLOOKUP($A76,#REF!,E$2,FALSE))=TRUE,"-",VLOOKUP($A76,#REF!,E$2,FALSE))</f>
        <v>#REF!</v>
      </c>
      <c r="F76" s="92" t="e">
        <f>IF(ISNA(VLOOKUP($A76,#REF!,F$2,FALSE))=TRUE,"-",E76/VLOOKUP($A76,#REF!,F$2,FALSE)-1)</f>
        <v>#REF!</v>
      </c>
      <c r="G76" s="180" t="e">
        <f>IF(ISNA(VLOOKUP($A76,#REF!,G$2,FALSE))=TRUE,"-",VLOOKUP($A76,#REF!,G$2,FALSE))</f>
        <v>#REF!</v>
      </c>
      <c r="H76" s="134" t="e">
        <f>IF(ISNA(VLOOKUP($A76,#REF!,H$2,FALSE))=TRUE,"-",VLOOKUP($A76,#REF!,H$2,FALSE))</f>
        <v>#REF!</v>
      </c>
      <c r="I76" s="134" t="e">
        <f>IF(ISNA(VLOOKUP($A76,#REF!,I$2,FALSE))=TRUE,"-",VLOOKUP($A76,#REF!,I$2,FALSE))</f>
        <v>#REF!</v>
      </c>
      <c r="J76" s="134" t="e">
        <f>IF(ISNA(VLOOKUP($A76,#REF!,J$2,FALSE))=TRUE,"-",VLOOKUP($A76,#REF!,J$2,FALSE))</f>
        <v>#REF!</v>
      </c>
      <c r="K76" s="134" t="e">
        <f>IF(ISNA(VLOOKUP($A76,#REF!,K$2,FALSE))=TRUE,"-",VLOOKUP($A76,#REF!,K$2,FALSE))</f>
        <v>#REF!</v>
      </c>
      <c r="L76" s="109" t="e">
        <f>IF(ISNA(VLOOKUP($A76,#REF!,L$2,FALSE))=TRUE,"-",VLOOKUP($A76,#REF!,L$2,FALSE))</f>
        <v>#REF!</v>
      </c>
      <c r="M76" s="122" t="e">
        <f>IF(ISNA(VLOOKUP($A76,#REF!,M$2,FALSE))=TRUE,"-",VLOOKUP($A76,#REF!,M$2,FALSE))</f>
        <v>#REF!</v>
      </c>
      <c r="N76" s="261">
        <v>0.53501945525291827</v>
      </c>
      <c r="O76" s="261">
        <v>0.51538801354734209</v>
      </c>
      <c r="P76" s="143">
        <v>0.50088626292466765</v>
      </c>
      <c r="Q76" s="142">
        <v>0.50570913461538458</v>
      </c>
      <c r="R76" s="142">
        <v>0.46611648944611966</v>
      </c>
      <c r="S76" s="143">
        <v>0.41406375140156976</v>
      </c>
      <c r="T76" s="144">
        <v>0.4056047197640118</v>
      </c>
    </row>
    <row r="77" spans="1:20" x14ac:dyDescent="0.25">
      <c r="A77" s="56" t="s">
        <v>47</v>
      </c>
      <c r="B77" s="36" t="s">
        <v>47</v>
      </c>
      <c r="C77" s="37" t="s">
        <v>100</v>
      </c>
      <c r="D77" s="38" t="s">
        <v>65</v>
      </c>
      <c r="E77" s="102" t="e">
        <f>IF(ISNA(VLOOKUP($A77,#REF!,E$2,FALSE))=TRUE,"-",VLOOKUP($A77,#REF!,E$2,FALSE))</f>
        <v>#REF!</v>
      </c>
      <c r="F77" s="92" t="e">
        <f>IF(ISNA(VLOOKUP($A77,#REF!,F$2,FALSE))=TRUE,"-",E77/VLOOKUP($A77,#REF!,F$2,FALSE)-1)</f>
        <v>#REF!</v>
      </c>
      <c r="G77" s="180" t="e">
        <f>IF(ISNA(VLOOKUP($A77,#REF!,G$2,FALSE))=TRUE,"-",VLOOKUP($A77,#REF!,G$2,FALSE))</f>
        <v>#REF!</v>
      </c>
      <c r="H77" s="134" t="e">
        <f>IF(ISNA(VLOOKUP($A77,#REF!,H$2,FALSE))=TRUE,"-",VLOOKUP($A77,#REF!,H$2,FALSE))</f>
        <v>#REF!</v>
      </c>
      <c r="I77" s="134" t="e">
        <f>IF(ISNA(VLOOKUP($A77,#REF!,I$2,FALSE))=TRUE,"-",VLOOKUP($A77,#REF!,I$2,FALSE))</f>
        <v>#REF!</v>
      </c>
      <c r="J77" s="134" t="e">
        <f>IF(ISNA(VLOOKUP($A77,#REF!,J$2,FALSE))=TRUE,"-",VLOOKUP($A77,#REF!,J$2,FALSE))</f>
        <v>#REF!</v>
      </c>
      <c r="K77" s="134" t="e">
        <f>IF(ISNA(VLOOKUP($A77,#REF!,K$2,FALSE))=TRUE,"-",VLOOKUP($A77,#REF!,K$2,FALSE))</f>
        <v>#REF!</v>
      </c>
      <c r="L77" s="109" t="e">
        <f>IF(ISNA(VLOOKUP($A77,#REF!,L$2,FALSE))=TRUE,"-",VLOOKUP($A77,#REF!,L$2,FALSE))</f>
        <v>#REF!</v>
      </c>
      <c r="M77" s="122" t="e">
        <f>IF(ISNA(VLOOKUP($A77,#REF!,M$2,FALSE))=TRUE,"-",VLOOKUP($A77,#REF!,M$2,FALSE))</f>
        <v>#REF!</v>
      </c>
      <c r="N77" s="261">
        <v>0.25788751714677638</v>
      </c>
      <c r="O77" s="261">
        <v>0.26310043668122268</v>
      </c>
      <c r="P77" s="143">
        <v>0.23396542108198551</v>
      </c>
      <c r="Q77" s="142">
        <v>0.21770804146819839</v>
      </c>
      <c r="R77" s="142">
        <v>0.21368449633450992</v>
      </c>
      <c r="S77" s="143">
        <v>0.18383311603650587</v>
      </c>
      <c r="T77" s="144">
        <v>0.14192139737991266</v>
      </c>
    </row>
    <row r="78" spans="1:20" x14ac:dyDescent="0.25">
      <c r="A78" s="56" t="s">
        <v>48</v>
      </c>
      <c r="B78" s="36" t="s">
        <v>48</v>
      </c>
      <c r="C78" s="37" t="s">
        <v>101</v>
      </c>
      <c r="D78" s="38" t="s">
        <v>14</v>
      </c>
      <c r="E78" s="102" t="e">
        <f>IF(ISNA(VLOOKUP($A78,#REF!,E$2,FALSE))=TRUE,"-",VLOOKUP($A78,#REF!,E$2,FALSE))</f>
        <v>#REF!</v>
      </c>
      <c r="F78" s="92" t="e">
        <f>IF(ISNA(VLOOKUP($A78,#REF!,F$2,FALSE))=TRUE,"-",E78/VLOOKUP($A78,#REF!,F$2,FALSE)-1)</f>
        <v>#REF!</v>
      </c>
      <c r="G78" s="180" t="e">
        <f>IF(ISNA(VLOOKUP($A78,#REF!,G$2,FALSE))=TRUE,"-",VLOOKUP($A78,#REF!,G$2,FALSE))</f>
        <v>#REF!</v>
      </c>
      <c r="H78" s="134" t="e">
        <f>IF(ISNA(VLOOKUP($A78,#REF!,H$2,FALSE))=TRUE,"-",VLOOKUP($A78,#REF!,H$2,FALSE))</f>
        <v>#REF!</v>
      </c>
      <c r="I78" s="134" t="e">
        <f>IF(ISNA(VLOOKUP($A78,#REF!,I$2,FALSE))=TRUE,"-",VLOOKUP($A78,#REF!,I$2,FALSE))</f>
        <v>#REF!</v>
      </c>
      <c r="J78" s="134" t="e">
        <f>IF(ISNA(VLOOKUP($A78,#REF!,J$2,FALSE))=TRUE,"-",VLOOKUP($A78,#REF!,J$2,FALSE))</f>
        <v>#REF!</v>
      </c>
      <c r="K78" s="134" t="e">
        <f>IF(ISNA(VLOOKUP($A78,#REF!,K$2,FALSE))=TRUE,"-",VLOOKUP($A78,#REF!,K$2,FALSE))</f>
        <v>#REF!</v>
      </c>
      <c r="L78" s="109" t="e">
        <f>IF(ISNA(VLOOKUP($A78,#REF!,L$2,FALSE))=TRUE,"-",VLOOKUP($A78,#REF!,L$2,FALSE))</f>
        <v>#REF!</v>
      </c>
      <c r="M78" s="122" t="e">
        <f>IF(ISNA(VLOOKUP($A78,#REF!,M$2,FALSE))=TRUE,"-",VLOOKUP($A78,#REF!,M$2,FALSE))</f>
        <v>#REF!</v>
      </c>
      <c r="N78" s="261">
        <v>0.51975159565292395</v>
      </c>
      <c r="O78" s="261">
        <v>0.5039142273655548</v>
      </c>
      <c r="P78" s="143">
        <v>0.48358938547486036</v>
      </c>
      <c r="Q78" s="142">
        <v>0.47413313554607828</v>
      </c>
      <c r="R78" s="142">
        <v>0.46006564551422319</v>
      </c>
      <c r="S78" s="143">
        <v>0.42192249240121582</v>
      </c>
      <c r="T78" s="144">
        <v>0.41004651162790695</v>
      </c>
    </row>
    <row r="79" spans="1:20" x14ac:dyDescent="0.25">
      <c r="A79" s="57" t="s">
        <v>152</v>
      </c>
      <c r="B79" s="584" t="s">
        <v>102</v>
      </c>
      <c r="C79" s="585"/>
      <c r="D79" s="585"/>
      <c r="E79" s="89" t="e">
        <f>IF(ISNA(VLOOKUP($A79,#REF!,E$2,FALSE))=TRUE,"-",VLOOKUP($A79,#REF!,E$2,FALSE))</f>
        <v>#REF!</v>
      </c>
      <c r="F79" s="94" t="e">
        <f>IF(ISNA(VLOOKUP($A79,#REF!,F$2,FALSE))=TRUE,"-",E79/VLOOKUP($A79,#REF!,F$2,FALSE)-1)</f>
        <v>#REF!</v>
      </c>
      <c r="G79" s="182" t="e">
        <f>IF(ISNA(VLOOKUP($A79,#REF!,G$2,FALSE))=TRUE,"-",VLOOKUP($A79,#REF!,G$2,FALSE))</f>
        <v>#REF!</v>
      </c>
      <c r="H79" s="136" t="e">
        <f>IF(ISNA(VLOOKUP($A79,#REF!,H$2,FALSE))=TRUE,"-",VLOOKUP($A79,#REF!,H$2,FALSE))</f>
        <v>#REF!</v>
      </c>
      <c r="I79" s="136" t="e">
        <f>IF(ISNA(VLOOKUP($A79,#REF!,I$2,FALSE))=TRUE,"-",VLOOKUP($A79,#REF!,I$2,FALSE))</f>
        <v>#REF!</v>
      </c>
      <c r="J79" s="136" t="e">
        <f>IF(ISNA(VLOOKUP($A79,#REF!,J$2,FALSE))=TRUE,"-",VLOOKUP($A79,#REF!,J$2,FALSE))</f>
        <v>#REF!</v>
      </c>
      <c r="K79" s="136" t="e">
        <f>IF(ISNA(VLOOKUP($A79,#REF!,K$2,FALSE))=TRUE,"-",VLOOKUP($A79,#REF!,K$2,FALSE))</f>
        <v>#REF!</v>
      </c>
      <c r="L79" s="110" t="e">
        <f>IF(ISNA(VLOOKUP($A79,#REF!,L$2,FALSE))=TRUE,"-",VLOOKUP($A79,#REF!,L$2,FALSE))</f>
        <v>#REF!</v>
      </c>
      <c r="M79" s="126" t="e">
        <f>IF(ISNA(VLOOKUP($A79,#REF!,M$2,FALSE))=TRUE,"-",VLOOKUP($A79,#REF!,M$2,FALSE))</f>
        <v>#REF!</v>
      </c>
      <c r="N79" s="262">
        <v>0.46047755027644449</v>
      </c>
      <c r="O79" s="262">
        <v>0.44832126398946676</v>
      </c>
      <c r="P79" s="167">
        <v>0.42799298966580046</v>
      </c>
      <c r="Q79" s="166">
        <v>0.42017538404129612</v>
      </c>
      <c r="R79" s="166">
        <v>0.39761694616063548</v>
      </c>
      <c r="S79" s="167">
        <v>0.35267291613883961</v>
      </c>
      <c r="T79" s="168">
        <v>0.33305926253873885</v>
      </c>
    </row>
    <row r="80" spans="1:20" x14ac:dyDescent="0.25">
      <c r="A80" s="56" t="s">
        <v>49</v>
      </c>
      <c r="B80" s="36" t="s">
        <v>49</v>
      </c>
      <c r="C80" s="37" t="s">
        <v>103</v>
      </c>
      <c r="D80" s="38" t="s">
        <v>65</v>
      </c>
      <c r="E80" s="102" t="e">
        <f>IF(ISNA(VLOOKUP($A80,#REF!,E$2,FALSE))=TRUE,"-",VLOOKUP($A80,#REF!,E$2,FALSE))</f>
        <v>#REF!</v>
      </c>
      <c r="F80" s="92" t="e">
        <f>IF(ISNA(VLOOKUP($A80,#REF!,F$2,FALSE))=TRUE,"-",E80/VLOOKUP($A80,#REF!,F$2,FALSE)-1)</f>
        <v>#REF!</v>
      </c>
      <c r="G80" s="180" t="e">
        <f>IF(ISNA(VLOOKUP($A80,#REF!,G$2,FALSE))=TRUE,"-",VLOOKUP($A80,#REF!,G$2,FALSE))</f>
        <v>#REF!</v>
      </c>
      <c r="H80" s="134" t="e">
        <f>IF(ISNA(VLOOKUP($A80,#REF!,H$2,FALSE))=TRUE,"-",VLOOKUP($A80,#REF!,H$2,FALSE))</f>
        <v>#REF!</v>
      </c>
      <c r="I80" s="134" t="e">
        <f>IF(ISNA(VLOOKUP($A80,#REF!,I$2,FALSE))=TRUE,"-",VLOOKUP($A80,#REF!,I$2,FALSE))</f>
        <v>#REF!</v>
      </c>
      <c r="J80" s="134" t="e">
        <f>IF(ISNA(VLOOKUP($A80,#REF!,J$2,FALSE))=TRUE,"-",VLOOKUP($A80,#REF!,J$2,FALSE))</f>
        <v>#REF!</v>
      </c>
      <c r="K80" s="134" t="e">
        <f>IF(ISNA(VLOOKUP($A80,#REF!,K$2,FALSE))=TRUE,"-",VLOOKUP($A80,#REF!,K$2,FALSE))</f>
        <v>#REF!</v>
      </c>
      <c r="L80" s="109" t="e">
        <f>IF(ISNA(VLOOKUP($A80,#REF!,L$2,FALSE))=TRUE,"-",VLOOKUP($A80,#REF!,L$2,FALSE))</f>
        <v>#REF!</v>
      </c>
      <c r="M80" s="122" t="e">
        <f>IF(ISNA(VLOOKUP($A80,#REF!,M$2,FALSE))=TRUE,"-",VLOOKUP($A80,#REF!,M$2,FALSE))</f>
        <v>#REF!</v>
      </c>
      <c r="N80" s="261">
        <v>0.24906632324533162</v>
      </c>
      <c r="O80" s="261">
        <v>0.24692841880341881</v>
      </c>
      <c r="P80" s="143">
        <v>0.22029225255031706</v>
      </c>
      <c r="Q80" s="142">
        <v>0.21933411214953272</v>
      </c>
      <c r="R80" s="142">
        <v>0.21448004836759371</v>
      </c>
      <c r="S80" s="143">
        <v>0.19700214132762311</v>
      </c>
      <c r="T80" s="144">
        <v>0.18100701083492671</v>
      </c>
    </row>
    <row r="81" spans="1:20" x14ac:dyDescent="0.25">
      <c r="A81" s="56" t="s">
        <v>50</v>
      </c>
      <c r="B81" s="36" t="s">
        <v>50</v>
      </c>
      <c r="C81" s="37" t="s">
        <v>104</v>
      </c>
      <c r="D81" s="38" t="s">
        <v>65</v>
      </c>
      <c r="E81" s="102" t="e">
        <f>IF(ISNA(VLOOKUP($A81,#REF!,E$2,FALSE))=TRUE,"-",VLOOKUP($A81,#REF!,E$2,FALSE))</f>
        <v>#REF!</v>
      </c>
      <c r="F81" s="92" t="e">
        <f>IF(ISNA(VLOOKUP($A81,#REF!,F$2,FALSE))=TRUE,"-",E81/VLOOKUP($A81,#REF!,F$2,FALSE)-1)</f>
        <v>#REF!</v>
      </c>
      <c r="G81" s="180" t="e">
        <f>IF(ISNA(VLOOKUP($A81,#REF!,G$2,FALSE))=TRUE,"-",VLOOKUP($A81,#REF!,G$2,FALSE))</f>
        <v>#REF!</v>
      </c>
      <c r="H81" s="134" t="e">
        <f>IF(ISNA(VLOOKUP($A81,#REF!,H$2,FALSE))=TRUE,"-",VLOOKUP($A81,#REF!,H$2,FALSE))</f>
        <v>#REF!</v>
      </c>
      <c r="I81" s="134" t="e">
        <f>IF(ISNA(VLOOKUP($A81,#REF!,I$2,FALSE))=TRUE,"-",VLOOKUP($A81,#REF!,I$2,FALSE))</f>
        <v>#REF!</v>
      </c>
      <c r="J81" s="134" t="e">
        <f>IF(ISNA(VLOOKUP($A81,#REF!,J$2,FALSE))=TRUE,"-",VLOOKUP($A81,#REF!,J$2,FALSE))</f>
        <v>#REF!</v>
      </c>
      <c r="K81" s="134" t="e">
        <f>IF(ISNA(VLOOKUP($A81,#REF!,K$2,FALSE))=TRUE,"-",VLOOKUP($A81,#REF!,K$2,FALSE))</f>
        <v>#REF!</v>
      </c>
      <c r="L81" s="109" t="e">
        <f>IF(ISNA(VLOOKUP($A81,#REF!,L$2,FALSE))=TRUE,"-",VLOOKUP($A81,#REF!,L$2,FALSE))</f>
        <v>#REF!</v>
      </c>
      <c r="M81" s="122" t="e">
        <f>IF(ISNA(VLOOKUP($A81,#REF!,M$2,FALSE))=TRUE,"-",VLOOKUP($A81,#REF!,M$2,FALSE))</f>
        <v>#REF!</v>
      </c>
      <c r="N81" s="261">
        <v>0.25623471882640586</v>
      </c>
      <c r="O81" s="261">
        <v>0.20657276995305165</v>
      </c>
      <c r="P81" s="143">
        <v>0.19427402862985685</v>
      </c>
      <c r="Q81" s="142">
        <v>0.21236673773987208</v>
      </c>
      <c r="R81" s="142">
        <v>0.20718816067653276</v>
      </c>
      <c r="S81" s="143">
        <v>0.18903508771929825</v>
      </c>
      <c r="T81" s="144">
        <v>0.15732454074422986</v>
      </c>
    </row>
    <row r="82" spans="1:20" x14ac:dyDescent="0.25">
      <c r="A82" s="56" t="s">
        <v>51</v>
      </c>
      <c r="B82" s="36" t="s">
        <v>51</v>
      </c>
      <c r="C82" s="37" t="s">
        <v>105</v>
      </c>
      <c r="D82" s="38" t="s">
        <v>14</v>
      </c>
      <c r="E82" s="102" t="e">
        <f>IF(ISNA(VLOOKUP($A82,#REF!,E$2,FALSE))=TRUE,"-",VLOOKUP($A82,#REF!,E$2,FALSE))</f>
        <v>#REF!</v>
      </c>
      <c r="F82" s="92" t="e">
        <f>IF(ISNA(VLOOKUP($A82,#REF!,F$2,FALSE))=TRUE,"-",E82/VLOOKUP($A82,#REF!,F$2,FALSE)-1)</f>
        <v>#REF!</v>
      </c>
      <c r="G82" s="180" t="e">
        <f>IF(ISNA(VLOOKUP($A82,#REF!,G$2,FALSE))=TRUE,"-",VLOOKUP($A82,#REF!,G$2,FALSE))</f>
        <v>#REF!</v>
      </c>
      <c r="H82" s="134" t="e">
        <f>IF(ISNA(VLOOKUP($A82,#REF!,H$2,FALSE))=TRUE,"-",VLOOKUP($A82,#REF!,H$2,FALSE))</f>
        <v>#REF!</v>
      </c>
      <c r="I82" s="134" t="e">
        <f>IF(ISNA(VLOOKUP($A82,#REF!,I$2,FALSE))=TRUE,"-",VLOOKUP($A82,#REF!,I$2,FALSE))</f>
        <v>#REF!</v>
      </c>
      <c r="J82" s="134" t="e">
        <f>IF(ISNA(VLOOKUP($A82,#REF!,J$2,FALSE))=TRUE,"-",VLOOKUP($A82,#REF!,J$2,FALSE))</f>
        <v>#REF!</v>
      </c>
      <c r="K82" s="134" t="e">
        <f>IF(ISNA(VLOOKUP($A82,#REF!,K$2,FALSE))=TRUE,"-",VLOOKUP($A82,#REF!,K$2,FALSE))</f>
        <v>#REF!</v>
      </c>
      <c r="L82" s="109" t="e">
        <f>IF(ISNA(VLOOKUP($A82,#REF!,L$2,FALSE))=TRUE,"-",VLOOKUP($A82,#REF!,L$2,FALSE))</f>
        <v>#REF!</v>
      </c>
      <c r="M82" s="122" t="e">
        <f>IF(ISNA(VLOOKUP($A82,#REF!,M$2,FALSE))=TRUE,"-",VLOOKUP($A82,#REF!,M$2,FALSE))</f>
        <v>#REF!</v>
      </c>
      <c r="N82" s="261">
        <v>0.55362614913176711</v>
      </c>
      <c r="O82" s="261">
        <v>0.53060274610193159</v>
      </c>
      <c r="P82" s="143">
        <v>0.5249597423510467</v>
      </c>
      <c r="Q82" s="142">
        <v>0.52942539388322518</v>
      </c>
      <c r="R82" s="142">
        <v>0.51970276964647599</v>
      </c>
      <c r="S82" s="143">
        <v>0.46922155688622752</v>
      </c>
      <c r="T82" s="144">
        <v>0.34726534511583473</v>
      </c>
    </row>
    <row r="83" spans="1:20" x14ac:dyDescent="0.25">
      <c r="A83" s="56" t="s">
        <v>52</v>
      </c>
      <c r="B83" s="36" t="s">
        <v>52</v>
      </c>
      <c r="C83" s="37" t="s">
        <v>106</v>
      </c>
      <c r="D83" s="38" t="s">
        <v>65</v>
      </c>
      <c r="E83" s="102" t="e">
        <f>IF(ISNA(VLOOKUP($A83,#REF!,E$2,FALSE))=TRUE,"-",VLOOKUP($A83,#REF!,E$2,FALSE))</f>
        <v>#REF!</v>
      </c>
      <c r="F83" s="92" t="e">
        <f>IF(ISNA(VLOOKUP($A83,#REF!,F$2,FALSE))=TRUE,"-",E83/VLOOKUP($A83,#REF!,F$2,FALSE)-1)</f>
        <v>#REF!</v>
      </c>
      <c r="G83" s="180" t="e">
        <f>IF(ISNA(VLOOKUP($A83,#REF!,G$2,FALSE))=TRUE,"-",VLOOKUP($A83,#REF!,G$2,FALSE))</f>
        <v>#REF!</v>
      </c>
      <c r="H83" s="134" t="e">
        <f>IF(ISNA(VLOOKUP($A83,#REF!,H$2,FALSE))=TRUE,"-",VLOOKUP($A83,#REF!,H$2,FALSE))</f>
        <v>#REF!</v>
      </c>
      <c r="I83" s="134" t="e">
        <f>IF(ISNA(VLOOKUP($A83,#REF!,I$2,FALSE))=TRUE,"-",VLOOKUP($A83,#REF!,I$2,FALSE))</f>
        <v>#REF!</v>
      </c>
      <c r="J83" s="134" t="e">
        <f>IF(ISNA(VLOOKUP($A83,#REF!,J$2,FALSE))=TRUE,"-",VLOOKUP($A83,#REF!,J$2,FALSE))</f>
        <v>#REF!</v>
      </c>
      <c r="K83" s="134" t="e">
        <f>IF(ISNA(VLOOKUP($A83,#REF!,K$2,FALSE))=TRUE,"-",VLOOKUP($A83,#REF!,K$2,FALSE))</f>
        <v>#REF!</v>
      </c>
      <c r="L83" s="109" t="e">
        <f>IF(ISNA(VLOOKUP($A83,#REF!,L$2,FALSE))=TRUE,"-",VLOOKUP($A83,#REF!,L$2,FALSE))</f>
        <v>#REF!</v>
      </c>
      <c r="M83" s="122" t="e">
        <f>IF(ISNA(VLOOKUP($A83,#REF!,M$2,FALSE))=TRUE,"-",VLOOKUP($A83,#REF!,M$2,FALSE))</f>
        <v>#REF!</v>
      </c>
      <c r="N83" s="261">
        <v>0.16666666666666666</v>
      </c>
      <c r="O83" s="261">
        <v>0</v>
      </c>
      <c r="P83" s="143">
        <v>0</v>
      </c>
      <c r="Q83" s="142">
        <v>0.27192982456140352</v>
      </c>
      <c r="R83" s="142">
        <v>0.2617924528301887</v>
      </c>
      <c r="S83" s="143">
        <v>0.21062801932367151</v>
      </c>
      <c r="T83" s="144">
        <v>0.21899736147757257</v>
      </c>
    </row>
    <row r="84" spans="1:20" x14ac:dyDescent="0.25">
      <c r="A84" s="56" t="s">
        <v>53</v>
      </c>
      <c r="B84" s="36" t="s">
        <v>53</v>
      </c>
      <c r="C84" s="37" t="s">
        <v>107</v>
      </c>
      <c r="D84" s="38" t="s">
        <v>65</v>
      </c>
      <c r="E84" s="102" t="e">
        <f>IF(ISNA(VLOOKUP($A84,#REF!,E$2,FALSE))=TRUE,"-",VLOOKUP($A84,#REF!,E$2,FALSE))</f>
        <v>#REF!</v>
      </c>
      <c r="F84" s="92" t="e">
        <f>IF(ISNA(VLOOKUP($A84,#REF!,F$2,FALSE))=TRUE,"-",E84/VLOOKUP($A84,#REF!,F$2,FALSE)-1)</f>
        <v>#REF!</v>
      </c>
      <c r="G84" s="180" t="e">
        <f>IF(ISNA(VLOOKUP($A84,#REF!,G$2,FALSE))=TRUE,"-",VLOOKUP($A84,#REF!,G$2,FALSE))</f>
        <v>#REF!</v>
      </c>
      <c r="H84" s="134" t="e">
        <f>IF(ISNA(VLOOKUP($A84,#REF!,H$2,FALSE))=TRUE,"-",VLOOKUP($A84,#REF!,H$2,FALSE))</f>
        <v>#REF!</v>
      </c>
      <c r="I84" s="134" t="e">
        <f>IF(ISNA(VLOOKUP($A84,#REF!,I$2,FALSE))=TRUE,"-",VLOOKUP($A84,#REF!,I$2,FALSE))</f>
        <v>#REF!</v>
      </c>
      <c r="J84" s="134" t="e">
        <f>IF(ISNA(VLOOKUP($A84,#REF!,J$2,FALSE))=TRUE,"-",VLOOKUP($A84,#REF!,J$2,FALSE))</f>
        <v>#REF!</v>
      </c>
      <c r="K84" s="134" t="e">
        <f>IF(ISNA(VLOOKUP($A84,#REF!,K$2,FALSE))=TRUE,"-",VLOOKUP($A84,#REF!,K$2,FALSE))</f>
        <v>#REF!</v>
      </c>
      <c r="L84" s="109" t="e">
        <f>IF(ISNA(VLOOKUP($A84,#REF!,L$2,FALSE))=TRUE,"-",VLOOKUP($A84,#REF!,L$2,FALSE))</f>
        <v>#REF!</v>
      </c>
      <c r="M84" s="122" t="e">
        <f>IF(ISNA(VLOOKUP($A84,#REF!,M$2,FALSE))=TRUE,"-",VLOOKUP($A84,#REF!,M$2,FALSE))</f>
        <v>#REF!</v>
      </c>
      <c r="N84" s="261">
        <v>0.48858447488584472</v>
      </c>
      <c r="O84" s="261">
        <v>0.48521784232365145</v>
      </c>
      <c r="P84" s="143">
        <v>0.47109438020973382</v>
      </c>
      <c r="Q84" s="142">
        <v>0.43550549745240008</v>
      </c>
      <c r="R84" s="142">
        <v>0.45281018027571579</v>
      </c>
      <c r="S84" s="143">
        <v>0.41783632044914704</v>
      </c>
      <c r="T84" s="144">
        <v>0.42583095916429248</v>
      </c>
    </row>
    <row r="85" spans="1:20" x14ac:dyDescent="0.25">
      <c r="A85" s="56" t="s">
        <v>124</v>
      </c>
      <c r="B85" s="36" t="s">
        <v>124</v>
      </c>
      <c r="C85" s="37" t="s">
        <v>166</v>
      </c>
      <c r="D85" s="38" t="s">
        <v>14</v>
      </c>
      <c r="E85" s="102" t="e">
        <f>IF(ISNA(VLOOKUP($A85,#REF!,E$2,FALSE))=TRUE,"-",VLOOKUP($A85,#REF!,E$2,FALSE))</f>
        <v>#REF!</v>
      </c>
      <c r="F85" s="92" t="e">
        <f>IF(ISNA(VLOOKUP($A85,#REF!,F$2,FALSE))=TRUE,"-",E85/VLOOKUP($A85,#REF!,F$2,FALSE)-1)</f>
        <v>#REF!</v>
      </c>
      <c r="G85" s="180" t="e">
        <f>IF(ISNA(VLOOKUP($A85,#REF!,G$2,FALSE))=TRUE,"-",VLOOKUP($A85,#REF!,G$2,FALSE))</f>
        <v>#REF!</v>
      </c>
      <c r="H85" s="134" t="e">
        <f>IF(ISNA(VLOOKUP($A85,#REF!,H$2,FALSE))=TRUE,"-",VLOOKUP($A85,#REF!,H$2,FALSE))</f>
        <v>#REF!</v>
      </c>
      <c r="I85" s="134" t="e">
        <f>IF(ISNA(VLOOKUP($A85,#REF!,I$2,FALSE))=TRUE,"-",VLOOKUP($A85,#REF!,I$2,FALSE))</f>
        <v>#REF!</v>
      </c>
      <c r="J85" s="134" t="e">
        <f>IF(ISNA(VLOOKUP($A85,#REF!,J$2,FALSE))=TRUE,"-",VLOOKUP($A85,#REF!,J$2,FALSE))</f>
        <v>#REF!</v>
      </c>
      <c r="K85" s="134" t="e">
        <f>IF(ISNA(VLOOKUP($A85,#REF!,K$2,FALSE))=TRUE,"-",VLOOKUP($A85,#REF!,K$2,FALSE))</f>
        <v>#REF!</v>
      </c>
      <c r="L85" s="109" t="e">
        <f>IF(ISNA(VLOOKUP($A85,#REF!,L$2,FALSE))=TRUE,"-",VLOOKUP($A85,#REF!,L$2,FALSE))</f>
        <v>#REF!</v>
      </c>
      <c r="M85" s="122" t="e">
        <f>IF(ISNA(VLOOKUP($A85,#REF!,M$2,FALSE))=TRUE,"-",VLOOKUP($A85,#REF!,M$2,FALSE))</f>
        <v>#REF!</v>
      </c>
      <c r="N85" s="261">
        <v>0.46977170236753102</v>
      </c>
      <c r="O85" s="261">
        <v>0.41810284433235251</v>
      </c>
      <c r="P85" s="143">
        <v>0.38658790826963169</v>
      </c>
      <c r="Q85" s="142">
        <v>0.37396679364623014</v>
      </c>
      <c r="R85" s="142">
        <v>0.3515698303861422</v>
      </c>
      <c r="S85" s="143">
        <v>0.32785145888594164</v>
      </c>
      <c r="T85" s="144">
        <v>0.33148967551622421</v>
      </c>
    </row>
    <row r="86" spans="1:20" x14ac:dyDescent="0.25">
      <c r="A86" s="57" t="s">
        <v>153</v>
      </c>
      <c r="B86" s="584" t="s">
        <v>108</v>
      </c>
      <c r="C86" s="585"/>
      <c r="D86" s="585"/>
      <c r="E86" s="89" t="e">
        <f>IF(ISNA(VLOOKUP($A86,#REF!,E$2,FALSE))=TRUE,"-",VLOOKUP($A86,#REF!,E$2,FALSE))</f>
        <v>#REF!</v>
      </c>
      <c r="F86" s="94" t="e">
        <f>IF(ISNA(VLOOKUP($A86,#REF!,F$2,FALSE))=TRUE,"-",E86/VLOOKUP($A86,#REF!,F$2,FALSE)-1)</f>
        <v>#REF!</v>
      </c>
      <c r="G86" s="182" t="e">
        <f>IF(ISNA(VLOOKUP($A86,#REF!,G$2,FALSE))=TRUE,"-",VLOOKUP($A86,#REF!,G$2,FALSE))</f>
        <v>#REF!</v>
      </c>
      <c r="H86" s="136" t="e">
        <f>IF(ISNA(VLOOKUP($A86,#REF!,H$2,FALSE))=TRUE,"-",VLOOKUP($A86,#REF!,H$2,FALSE))</f>
        <v>#REF!</v>
      </c>
      <c r="I86" s="136" t="e">
        <f>IF(ISNA(VLOOKUP($A86,#REF!,I$2,FALSE))=TRUE,"-",VLOOKUP($A86,#REF!,I$2,FALSE))</f>
        <v>#REF!</v>
      </c>
      <c r="J86" s="136" t="e">
        <f>IF(ISNA(VLOOKUP($A86,#REF!,J$2,FALSE))=TRUE,"-",VLOOKUP($A86,#REF!,J$2,FALSE))</f>
        <v>#REF!</v>
      </c>
      <c r="K86" s="136" t="e">
        <f>IF(ISNA(VLOOKUP($A86,#REF!,K$2,FALSE))=TRUE,"-",VLOOKUP($A86,#REF!,K$2,FALSE))</f>
        <v>#REF!</v>
      </c>
      <c r="L86" s="110" t="e">
        <f>IF(ISNA(VLOOKUP($A86,#REF!,L$2,FALSE))=TRUE,"-",VLOOKUP($A86,#REF!,L$2,FALSE))</f>
        <v>#REF!</v>
      </c>
      <c r="M86" s="126" t="e">
        <f>IF(ISNA(VLOOKUP($A86,#REF!,M$2,FALSE))=TRUE,"-",VLOOKUP($A86,#REF!,M$2,FALSE))</f>
        <v>#REF!</v>
      </c>
      <c r="N86" s="262">
        <v>0.4142789448744274</v>
      </c>
      <c r="O86" s="262">
        <v>0.38574969021065675</v>
      </c>
      <c r="P86" s="167">
        <v>0.36263633821198843</v>
      </c>
      <c r="Q86" s="166">
        <v>0.35515697894338671</v>
      </c>
      <c r="R86" s="166">
        <v>0.34540267719991224</v>
      </c>
      <c r="S86" s="167">
        <v>0.31886241642339203</v>
      </c>
      <c r="T86" s="168">
        <v>0.30442662734617393</v>
      </c>
    </row>
    <row r="87" spans="1:20" x14ac:dyDescent="0.25">
      <c r="A87" s="56" t="s">
        <v>54</v>
      </c>
      <c r="B87" s="36" t="s">
        <v>54</v>
      </c>
      <c r="C87" s="37" t="s">
        <v>109</v>
      </c>
      <c r="D87" s="38" t="s">
        <v>14</v>
      </c>
      <c r="E87" s="102" t="e">
        <f>IF(ISNA(VLOOKUP($A87,#REF!,E$2,FALSE))=TRUE,"-",VLOOKUP($A87,#REF!,E$2,FALSE))</f>
        <v>#REF!</v>
      </c>
      <c r="F87" s="92" t="e">
        <f>IF(ISNA(VLOOKUP($A87,#REF!,F$2,FALSE))=TRUE,"-",E87/VLOOKUP($A87,#REF!,F$2,FALSE)-1)</f>
        <v>#REF!</v>
      </c>
      <c r="G87" s="180" t="e">
        <f>IF(ISNA(VLOOKUP($A87,#REF!,G$2,FALSE))=TRUE,"-",VLOOKUP($A87,#REF!,G$2,FALSE))</f>
        <v>#REF!</v>
      </c>
      <c r="H87" s="134" t="e">
        <f>IF(ISNA(VLOOKUP($A87,#REF!,H$2,FALSE))=TRUE,"-",VLOOKUP($A87,#REF!,H$2,FALSE))</f>
        <v>#REF!</v>
      </c>
      <c r="I87" s="134" t="e">
        <f>IF(ISNA(VLOOKUP($A87,#REF!,I$2,FALSE))=TRUE,"-",VLOOKUP($A87,#REF!,I$2,FALSE))</f>
        <v>#REF!</v>
      </c>
      <c r="J87" s="134" t="e">
        <f>IF(ISNA(VLOOKUP($A87,#REF!,J$2,FALSE))=TRUE,"-",VLOOKUP($A87,#REF!,J$2,FALSE))</f>
        <v>#REF!</v>
      </c>
      <c r="K87" s="134" t="e">
        <f>IF(ISNA(VLOOKUP($A87,#REF!,K$2,FALSE))=TRUE,"-",VLOOKUP($A87,#REF!,K$2,FALSE))</f>
        <v>#REF!</v>
      </c>
      <c r="L87" s="109" t="e">
        <f>IF(ISNA(VLOOKUP($A87,#REF!,L$2,FALSE))=TRUE,"-",VLOOKUP($A87,#REF!,L$2,FALSE))</f>
        <v>#REF!</v>
      </c>
      <c r="M87" s="122" t="e">
        <f>IF(ISNA(VLOOKUP($A87,#REF!,M$2,FALSE))=TRUE,"-",VLOOKUP($A87,#REF!,M$2,FALSE))</f>
        <v>#REF!</v>
      </c>
      <c r="N87" s="261">
        <v>0.60134867116223722</v>
      </c>
      <c r="O87" s="261">
        <v>0.58237767584097855</v>
      </c>
      <c r="P87" s="143">
        <v>0.52069096431283224</v>
      </c>
      <c r="Q87" s="142">
        <v>0.4570730790907383</v>
      </c>
      <c r="R87" s="142">
        <v>0.43891140706427328</v>
      </c>
      <c r="S87" s="143">
        <v>0.36135721017907635</v>
      </c>
      <c r="T87" s="144">
        <v>0.37056576314353284</v>
      </c>
    </row>
    <row r="88" spans="1:20" x14ac:dyDescent="0.25">
      <c r="A88" s="56" t="s">
        <v>55</v>
      </c>
      <c r="B88" s="36" t="s">
        <v>55</v>
      </c>
      <c r="C88" s="37" t="s">
        <v>110</v>
      </c>
      <c r="D88" s="38" t="s">
        <v>65</v>
      </c>
      <c r="E88" s="102" t="e">
        <f>IF(ISNA(VLOOKUP($A88,#REF!,E$2,FALSE))=TRUE,"-",VLOOKUP($A88,#REF!,E$2,FALSE))</f>
        <v>#REF!</v>
      </c>
      <c r="F88" s="92" t="e">
        <f>IF(ISNA(VLOOKUP($A88,#REF!,F$2,FALSE))=TRUE,"-",E88/VLOOKUP($A88,#REF!,F$2,FALSE)-1)</f>
        <v>#REF!</v>
      </c>
      <c r="G88" s="180" t="e">
        <f>IF(ISNA(VLOOKUP($A88,#REF!,G$2,FALSE))=TRUE,"-",VLOOKUP($A88,#REF!,G$2,FALSE))</f>
        <v>#REF!</v>
      </c>
      <c r="H88" s="134" t="e">
        <f>IF(ISNA(VLOOKUP($A88,#REF!,H$2,FALSE))=TRUE,"-",VLOOKUP($A88,#REF!,H$2,FALSE))</f>
        <v>#REF!</v>
      </c>
      <c r="I88" s="134" t="e">
        <f>IF(ISNA(VLOOKUP($A88,#REF!,I$2,FALSE))=TRUE,"-",VLOOKUP($A88,#REF!,I$2,FALSE))</f>
        <v>#REF!</v>
      </c>
      <c r="J88" s="134" t="e">
        <f>IF(ISNA(VLOOKUP($A88,#REF!,J$2,FALSE))=TRUE,"-",VLOOKUP($A88,#REF!,J$2,FALSE))</f>
        <v>#REF!</v>
      </c>
      <c r="K88" s="134" t="e">
        <f>IF(ISNA(VLOOKUP($A88,#REF!,K$2,FALSE))=TRUE,"-",VLOOKUP($A88,#REF!,K$2,FALSE))</f>
        <v>#REF!</v>
      </c>
      <c r="L88" s="109" t="e">
        <f>IF(ISNA(VLOOKUP($A88,#REF!,L$2,FALSE))=TRUE,"-",VLOOKUP($A88,#REF!,L$2,FALSE))</f>
        <v>#REF!</v>
      </c>
      <c r="M88" s="122" t="e">
        <f>IF(ISNA(VLOOKUP($A88,#REF!,M$2,FALSE))=TRUE,"-",VLOOKUP($A88,#REF!,M$2,FALSE))</f>
        <v>#REF!</v>
      </c>
      <c r="N88" s="261">
        <v>0.27406459865685961</v>
      </c>
      <c r="O88" s="261">
        <v>0.28250154035736291</v>
      </c>
      <c r="P88" s="143">
        <v>0.27657657657657658</v>
      </c>
      <c r="Q88" s="142">
        <v>0.26110578459571748</v>
      </c>
      <c r="R88" s="142">
        <v>0.25365701836290072</v>
      </c>
      <c r="S88" s="143">
        <v>0.26856240126382308</v>
      </c>
      <c r="T88" s="144">
        <v>0.25662353666050525</v>
      </c>
    </row>
    <row r="89" spans="1:20" ht="15.75" thickBot="1" x14ac:dyDescent="0.3">
      <c r="A89" s="57" t="s">
        <v>154</v>
      </c>
      <c r="B89" s="586" t="s">
        <v>111</v>
      </c>
      <c r="C89" s="587"/>
      <c r="D89" s="587"/>
      <c r="E89" s="90" t="e">
        <f>IF(ISNA(VLOOKUP($A89,#REF!,E$2,FALSE))=TRUE,"-",VLOOKUP($A89,#REF!,E$2,FALSE))</f>
        <v>#REF!</v>
      </c>
      <c r="F89" s="95" t="e">
        <f>IF(ISNA(VLOOKUP($A89,#REF!,F$2,FALSE))=TRUE,"-",E89/VLOOKUP($A89,#REF!,F$2,FALSE)-1)</f>
        <v>#REF!</v>
      </c>
      <c r="G89" s="183" t="e">
        <f>IF(ISNA(VLOOKUP($A89,#REF!,G$2,FALSE))=TRUE,"-",VLOOKUP($A89,#REF!,G$2,FALSE))</f>
        <v>#REF!</v>
      </c>
      <c r="H89" s="137" t="e">
        <f>IF(ISNA(VLOOKUP($A89,#REF!,H$2,FALSE))=TRUE,"-",VLOOKUP($A89,#REF!,H$2,FALSE))</f>
        <v>#REF!</v>
      </c>
      <c r="I89" s="137" t="e">
        <f>IF(ISNA(VLOOKUP($A89,#REF!,I$2,FALSE))=TRUE,"-",VLOOKUP($A89,#REF!,I$2,FALSE))</f>
        <v>#REF!</v>
      </c>
      <c r="J89" s="137" t="e">
        <f>IF(ISNA(VLOOKUP($A89,#REF!,J$2,FALSE))=TRUE,"-",VLOOKUP($A89,#REF!,J$2,FALSE))</f>
        <v>#REF!</v>
      </c>
      <c r="K89" s="137" t="e">
        <f>IF(ISNA(VLOOKUP($A89,#REF!,K$2,FALSE))=TRUE,"-",VLOOKUP($A89,#REF!,K$2,FALSE))</f>
        <v>#REF!</v>
      </c>
      <c r="L89" s="111" t="e">
        <f>IF(ISNA(VLOOKUP($A89,#REF!,L$2,FALSE))=TRUE,"-",VLOOKUP($A89,#REF!,L$2,FALSE))</f>
        <v>#REF!</v>
      </c>
      <c r="M89" s="128" t="e">
        <f>IF(ISNA(VLOOKUP($A89,#REF!,M$2,FALSE))=TRUE,"-",VLOOKUP($A89,#REF!,M$2,FALSE))</f>
        <v>#REF!</v>
      </c>
      <c r="N89" s="262">
        <v>0.47606806218631409</v>
      </c>
      <c r="O89" s="262">
        <v>0.46756310450577965</v>
      </c>
      <c r="P89" s="170">
        <v>0.42614561525936262</v>
      </c>
      <c r="Q89" s="169">
        <v>0.38452437292948416</v>
      </c>
      <c r="R89" s="169">
        <v>0.36800095306171077</v>
      </c>
      <c r="S89" s="170">
        <v>0.32668240850059033</v>
      </c>
      <c r="T89" s="171">
        <v>0.32826261008807045</v>
      </c>
    </row>
    <row r="90" spans="1:20" ht="9.75" customHeight="1" thickBot="1" x14ac:dyDescent="0.3">
      <c r="A90" s="82"/>
      <c r="B90" s="83"/>
      <c r="C90" s="84"/>
      <c r="D90" s="85"/>
      <c r="E90" s="86"/>
      <c r="F90" s="74"/>
      <c r="G90" s="86"/>
      <c r="H90" s="86"/>
      <c r="I90" s="86"/>
      <c r="J90" s="86"/>
      <c r="K90" s="86"/>
      <c r="L90" s="87"/>
      <c r="M90" s="87"/>
      <c r="N90" s="87"/>
      <c r="O90" s="87"/>
    </row>
    <row r="91" spans="1:20" ht="15.75" thickBot="1" x14ac:dyDescent="0.3">
      <c r="A91" s="24" t="s">
        <v>141</v>
      </c>
      <c r="B91" s="42" t="s">
        <v>8</v>
      </c>
      <c r="C91" s="43"/>
      <c r="D91" s="43"/>
      <c r="E91" s="73" t="e">
        <f>IF(ISNA(VLOOKUP($A91,#REF!,E$2,FALSE))=TRUE,"-",VLOOKUP($A91,#REF!,E$2,FALSE))</f>
        <v>#REF!</v>
      </c>
      <c r="F91" s="96" t="e">
        <f>IF(ISNA(VLOOKUP($A91,#REF!,F$2,FALSE))=TRUE,"-",E91/VLOOKUP($A91,#REF!,F$2,FALSE)-1)</f>
        <v>#REF!</v>
      </c>
      <c r="G91" s="184" t="e">
        <f>IF(ISNA(VLOOKUP($A91,#REF!,G$2,FALSE))=TRUE,"-",VLOOKUP($A91,#REF!,G$2,FALSE))</f>
        <v>#REF!</v>
      </c>
      <c r="H91" s="138" t="e">
        <f>IF(ISNA(VLOOKUP($A91,#REF!,H$2,FALSE))=TRUE,"-",VLOOKUP($A91,#REF!,H$2,FALSE))</f>
        <v>#REF!</v>
      </c>
      <c r="I91" s="138" t="e">
        <f>IF(ISNA(VLOOKUP($A91,#REF!,I$2,FALSE))=TRUE,"-",VLOOKUP($A91,#REF!,I$2,FALSE))</f>
        <v>#REF!</v>
      </c>
      <c r="J91" s="138" t="e">
        <f>IF(ISNA(VLOOKUP($A91,#REF!,J$2,FALSE))=TRUE,"-",VLOOKUP($A91,#REF!,J$2,FALSE))</f>
        <v>#REF!</v>
      </c>
      <c r="K91" s="138" t="e">
        <f>IF(ISNA(VLOOKUP($A91,#REF!,K$2,FALSE))=TRUE,"-",VLOOKUP($A91,#REF!,K$2,FALSE))</f>
        <v>#REF!</v>
      </c>
      <c r="L91" s="112" t="e">
        <f>IF(ISNA(VLOOKUP($A91,#REF!,L$2,FALSE))=TRUE,"-",VLOOKUP($A91,#REF!,L$2,FALSE))</f>
        <v>#REF!</v>
      </c>
      <c r="M91" s="120" t="e">
        <f>IF(ISNA(VLOOKUP($A91,#REF!,M$2,FALSE))=TRUE,"-",VLOOKUP($A91,#REF!,M$2,FALSE))</f>
        <v>#REF!</v>
      </c>
      <c r="N91" s="257">
        <v>0.425380972349929</v>
      </c>
      <c r="O91" s="257">
        <v>0.40258187348355567</v>
      </c>
      <c r="P91" s="152">
        <v>0.37965403722044161</v>
      </c>
      <c r="Q91" s="151">
        <v>0.36170064997936896</v>
      </c>
      <c r="R91" s="151">
        <v>0.35168352166457256</v>
      </c>
      <c r="S91" s="152">
        <v>0.31686688120229811</v>
      </c>
      <c r="T91" s="153">
        <v>0.31192331033799431</v>
      </c>
    </row>
    <row r="92" spans="1:20" x14ac:dyDescent="0.25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</row>
    <row r="93" spans="1:20" x14ac:dyDescent="0.25">
      <c r="A93" s="21"/>
    </row>
    <row r="99" spans="1:1" x14ac:dyDescent="0.25">
      <c r="A99" s="21"/>
    </row>
  </sheetData>
  <mergeCells count="25">
    <mergeCell ref="P9:T21"/>
    <mergeCell ref="B39:D39"/>
    <mergeCell ref="B48:D48"/>
    <mergeCell ref="B54:D54"/>
    <mergeCell ref="L6:T6"/>
    <mergeCell ref="B6:D7"/>
    <mergeCell ref="B8:D8"/>
    <mergeCell ref="B22:D22"/>
    <mergeCell ref="B24:D24"/>
    <mergeCell ref="B4:T4"/>
    <mergeCell ref="B79:D79"/>
    <mergeCell ref="B86:D86"/>
    <mergeCell ref="B89:D89"/>
    <mergeCell ref="R24:T24"/>
    <mergeCell ref="R25:T25"/>
    <mergeCell ref="B64:D64"/>
    <mergeCell ref="B74:D74"/>
    <mergeCell ref="B59:D59"/>
    <mergeCell ref="B27:D27"/>
    <mergeCell ref="B32:D32"/>
    <mergeCell ref="B33:D33"/>
    <mergeCell ref="B34:D34"/>
    <mergeCell ref="B35:D35"/>
    <mergeCell ref="B37:D37"/>
    <mergeCell ref="B25:D25"/>
  </mergeCells>
  <pageMargins left="0.19685039370078741" right="0.19685039370078741" top="0" bottom="0.39370078740157483" header="0.31496062992125984" footer="0.15748031496062992"/>
  <pageSetup paperSize="9" scale="70" fitToHeight="0" orientation="portrait" r:id="rId1"/>
  <headerFooter>
    <oddFooter>&amp;CChirurgie Ambulatoire - Bilan PMSI 2015</oddFooter>
  </headerFooter>
  <rowBreaks count="1" manualBreakCount="1">
    <brk id="38" min="1" max="1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rgb="FF92D050"/>
    <pageSetUpPr fitToPage="1"/>
  </sheetPr>
  <dimension ref="A1:O89"/>
  <sheetViews>
    <sheetView zoomScaleNormal="100" workbookViewId="0">
      <selection activeCell="S32" sqref="S32"/>
    </sheetView>
  </sheetViews>
  <sheetFormatPr baseColWidth="10" defaultRowHeight="15" x14ac:dyDescent="0.25"/>
  <cols>
    <col min="2" max="2" width="26.28515625" customWidth="1"/>
    <col min="3" max="3" width="5" bestFit="1" customWidth="1"/>
    <col min="4" max="4" width="11.140625" customWidth="1"/>
    <col min="5" max="5" width="10.7109375" customWidth="1"/>
    <col min="6" max="6" width="11.140625" customWidth="1"/>
    <col min="7" max="9" width="7.42578125" hidden="1" customWidth="1"/>
    <col min="10" max="12" width="7.42578125" customWidth="1"/>
    <col min="13" max="13" width="8.7109375" customWidth="1"/>
    <col min="14" max="14" width="7.42578125" customWidth="1"/>
  </cols>
  <sheetData>
    <row r="1" spans="1:14" s="327" customFormat="1" ht="18" customHeight="1" x14ac:dyDescent="0.25">
      <c r="A1" s="583" t="s">
        <v>237</v>
      </c>
      <c r="B1" s="624"/>
      <c r="C1" s="624"/>
      <c r="D1" s="624"/>
      <c r="E1" s="624"/>
      <c r="F1" s="624"/>
      <c r="G1" s="624"/>
      <c r="H1" s="624"/>
      <c r="I1" s="624"/>
      <c r="J1" s="624"/>
      <c r="K1" s="624"/>
      <c r="L1" s="624"/>
      <c r="M1" s="624"/>
      <c r="N1" s="624"/>
    </row>
    <row r="2" spans="1:14" ht="4.5" customHeight="1" thickBot="1" x14ac:dyDescent="0.3"/>
    <row r="3" spans="1:14" ht="49.5" customHeight="1" x14ac:dyDescent="0.25">
      <c r="A3" s="617" t="s">
        <v>6</v>
      </c>
      <c r="B3" s="618"/>
      <c r="C3" s="618"/>
      <c r="D3" s="17" t="s">
        <v>172</v>
      </c>
      <c r="E3" s="15" t="s">
        <v>235</v>
      </c>
      <c r="F3" s="172" t="s">
        <v>234</v>
      </c>
      <c r="G3" s="207"/>
      <c r="H3" s="207"/>
      <c r="I3" s="615" t="s">
        <v>236</v>
      </c>
      <c r="J3" s="615"/>
      <c r="K3" s="615"/>
      <c r="L3" s="615"/>
      <c r="M3" s="615"/>
      <c r="N3" s="616"/>
    </row>
    <row r="4" spans="1:14" ht="15.75" thickBot="1" x14ac:dyDescent="0.3">
      <c r="A4" s="619"/>
      <c r="B4" s="620"/>
      <c r="C4" s="620"/>
      <c r="D4" s="14" t="s">
        <v>226</v>
      </c>
      <c r="E4" s="16" t="s">
        <v>293</v>
      </c>
      <c r="F4" s="173" t="s">
        <v>226</v>
      </c>
      <c r="G4" s="18" t="s">
        <v>7</v>
      </c>
      <c r="H4" s="18">
        <v>2018</v>
      </c>
      <c r="I4" s="280" t="s">
        <v>227</v>
      </c>
      <c r="J4" s="280" t="s">
        <v>226</v>
      </c>
      <c r="K4" s="280" t="s">
        <v>0</v>
      </c>
      <c r="L4" s="18">
        <v>2014</v>
      </c>
      <c r="M4" s="140" t="s">
        <v>222</v>
      </c>
      <c r="N4" s="208">
        <v>2012</v>
      </c>
    </row>
    <row r="5" spans="1:14" ht="20.25" customHeight="1" thickBot="1" x14ac:dyDescent="0.3">
      <c r="A5" s="621" t="s">
        <v>56</v>
      </c>
      <c r="B5" s="621"/>
      <c r="C5" s="621"/>
    </row>
    <row r="6" spans="1:14" x14ac:dyDescent="0.25">
      <c r="A6" s="209" t="s">
        <v>155</v>
      </c>
      <c r="B6" s="27"/>
      <c r="C6" s="27"/>
      <c r="D6" s="19">
        <v>1065612</v>
      </c>
      <c r="E6" s="29">
        <v>1.5450763199472473E-2</v>
      </c>
      <c r="F6" s="210">
        <v>598658</v>
      </c>
      <c r="G6" s="212" t="e">
        <v>#REF!</v>
      </c>
      <c r="H6" s="212" t="e">
        <v>#REF!</v>
      </c>
      <c r="I6" s="212">
        <v>0.58252354592088784</v>
      </c>
      <c r="J6" s="212">
        <v>0.56179735213192039</v>
      </c>
      <c r="K6" s="213">
        <v>0.54189640155593966</v>
      </c>
      <c r="L6" s="213">
        <v>0.52232828924084862</v>
      </c>
      <c r="M6" s="238">
        <v>0.50382896515448328</v>
      </c>
      <c r="N6" s="32">
        <v>0.48291350186609883</v>
      </c>
    </row>
    <row r="7" spans="1:14" x14ac:dyDescent="0.25">
      <c r="A7" s="22" t="s">
        <v>156</v>
      </c>
      <c r="B7" s="23"/>
      <c r="C7" s="23"/>
      <c r="D7" s="30">
        <v>210200</v>
      </c>
      <c r="E7" s="25">
        <v>1.9408529665661201E-2</v>
      </c>
      <c r="F7" s="174">
        <v>110018</v>
      </c>
      <c r="G7" s="28" t="e">
        <v>#REF!</v>
      </c>
      <c r="H7" s="28" t="e">
        <v>#REF!</v>
      </c>
      <c r="I7" s="28">
        <v>0.54896183672902132</v>
      </c>
      <c r="J7" s="28">
        <v>0.52339676498572785</v>
      </c>
      <c r="K7" s="31">
        <v>0.50154220700491758</v>
      </c>
      <c r="L7" s="31">
        <v>0.48770295100087752</v>
      </c>
      <c r="M7" s="239">
        <v>0.47395917805660814</v>
      </c>
      <c r="N7" s="33">
        <v>0.45647513072497792</v>
      </c>
    </row>
    <row r="8" spans="1:14" x14ac:dyDescent="0.25">
      <c r="A8" s="22" t="s">
        <v>157</v>
      </c>
      <c r="B8" s="23"/>
      <c r="C8" s="23"/>
      <c r="D8" s="30">
        <v>259751</v>
      </c>
      <c r="E8" s="25">
        <v>2.0099515773682075E-2</v>
      </c>
      <c r="F8" s="174">
        <v>133866</v>
      </c>
      <c r="G8" s="28" t="e">
        <v>#REF!</v>
      </c>
      <c r="H8" s="28" t="e">
        <v>#REF!</v>
      </c>
      <c r="I8" s="28">
        <v>0.54024722543825798</v>
      </c>
      <c r="J8" s="28">
        <v>0.51536278974864391</v>
      </c>
      <c r="K8" s="31">
        <v>0.49043132665443989</v>
      </c>
      <c r="L8" s="31">
        <v>0.46956980012492194</v>
      </c>
      <c r="M8" s="239">
        <v>0.44809715133461098</v>
      </c>
      <c r="N8" s="33">
        <v>0.43311125336873968</v>
      </c>
    </row>
    <row r="9" spans="1:14" x14ac:dyDescent="0.25">
      <c r="A9" s="22" t="s">
        <v>158</v>
      </c>
      <c r="B9" s="23"/>
      <c r="C9" s="23"/>
      <c r="D9" s="30">
        <v>295508</v>
      </c>
      <c r="E9" s="25">
        <v>1.6798221769559474E-2</v>
      </c>
      <c r="F9" s="174">
        <v>155834</v>
      </c>
      <c r="G9" s="28" t="e">
        <v>#REF!</v>
      </c>
      <c r="H9" s="28" t="e">
        <v>#REF!</v>
      </c>
      <c r="I9" s="28">
        <v>0.5565144961714853</v>
      </c>
      <c r="J9" s="28">
        <v>0.52734274537406767</v>
      </c>
      <c r="K9" s="31">
        <v>0.5032928918954257</v>
      </c>
      <c r="L9" s="31">
        <v>0.48578020886503787</v>
      </c>
      <c r="M9" s="239">
        <v>0.46263145446265619</v>
      </c>
      <c r="N9" s="33">
        <v>0.44773017733044923</v>
      </c>
    </row>
    <row r="10" spans="1:14" x14ac:dyDescent="0.25">
      <c r="A10" s="22" t="s">
        <v>159</v>
      </c>
      <c r="B10" s="23"/>
      <c r="C10" s="23"/>
      <c r="D10" s="30">
        <v>554429</v>
      </c>
      <c r="E10" s="25">
        <v>1.2058639378047298E-2</v>
      </c>
      <c r="F10" s="174">
        <v>304382</v>
      </c>
      <c r="G10" s="28" t="e">
        <v>#REF!</v>
      </c>
      <c r="H10" s="28" t="e">
        <v>#REF!</v>
      </c>
      <c r="I10" s="28">
        <v>0.57221535232196852</v>
      </c>
      <c r="J10" s="28">
        <v>0.54900086395192171</v>
      </c>
      <c r="K10" s="31">
        <v>0.52647296663338339</v>
      </c>
      <c r="L10" s="31">
        <v>0.50954410691605412</v>
      </c>
      <c r="M10" s="239">
        <v>0.49001796503756156</v>
      </c>
      <c r="N10" s="33">
        <v>0.47340256338291703</v>
      </c>
    </row>
    <row r="11" spans="1:14" x14ac:dyDescent="0.25">
      <c r="A11" s="22" t="s">
        <v>162</v>
      </c>
      <c r="B11" s="23"/>
      <c r="C11" s="23"/>
      <c r="D11" s="30">
        <v>533910</v>
      </c>
      <c r="E11" s="25">
        <v>1.9630235795818018E-2</v>
      </c>
      <c r="F11" s="174">
        <v>275023</v>
      </c>
      <c r="G11" s="28" t="e">
        <v>#REF!</v>
      </c>
      <c r="H11" s="28" t="e">
        <v>#REF!</v>
      </c>
      <c r="I11" s="28">
        <v>0.53811218359615287</v>
      </c>
      <c r="J11" s="28">
        <v>0.51511116105710697</v>
      </c>
      <c r="K11" s="31">
        <v>0.49363960498900944</v>
      </c>
      <c r="L11" s="31">
        <v>0.47407668279536963</v>
      </c>
      <c r="M11" s="239">
        <v>0.45645227318144516</v>
      </c>
      <c r="N11" s="33">
        <v>0.44300125565821291</v>
      </c>
    </row>
    <row r="12" spans="1:14" x14ac:dyDescent="0.25">
      <c r="A12" s="22" t="s">
        <v>160</v>
      </c>
      <c r="B12" s="23"/>
      <c r="C12" s="23"/>
      <c r="D12" s="30">
        <v>394415</v>
      </c>
      <c r="E12" s="25">
        <v>2.4023657577850299E-2</v>
      </c>
      <c r="F12" s="174">
        <v>222887</v>
      </c>
      <c r="G12" s="28" t="e">
        <v>#REF!</v>
      </c>
      <c r="H12" s="28" t="e">
        <v>#REF!</v>
      </c>
      <c r="I12" s="28">
        <v>0.59283665344402781</v>
      </c>
      <c r="J12" s="28">
        <v>0.56510781790753395</v>
      </c>
      <c r="K12" s="31">
        <v>0.54169414428214624</v>
      </c>
      <c r="L12" s="31">
        <v>0.51405014257988846</v>
      </c>
      <c r="M12" s="239">
        <v>0.48611821228868923</v>
      </c>
      <c r="N12" s="33">
        <v>0.4640078568214987</v>
      </c>
    </row>
    <row r="13" spans="1:14" x14ac:dyDescent="0.25">
      <c r="A13" s="220" t="s">
        <v>8</v>
      </c>
      <c r="B13" s="221"/>
      <c r="C13" s="221"/>
      <c r="D13" s="229">
        <v>296971</v>
      </c>
      <c r="E13" s="230">
        <v>1.9730448965576519E-2</v>
      </c>
      <c r="F13" s="231">
        <v>158571</v>
      </c>
      <c r="G13" s="223" t="e">
        <v>#REF!</v>
      </c>
      <c r="H13" s="223" t="e">
        <v>#REF!</v>
      </c>
      <c r="I13" s="223">
        <v>0.56128459460233515</v>
      </c>
      <c r="J13" s="223">
        <v>0.53396122853746664</v>
      </c>
      <c r="K13" s="224">
        <v>0.51357541419864361</v>
      </c>
      <c r="L13" s="224">
        <v>0.48848801246828261</v>
      </c>
      <c r="M13" s="240">
        <v>0.46573086189094842</v>
      </c>
      <c r="N13" s="225">
        <v>0.44166300791706203</v>
      </c>
    </row>
    <row r="14" spans="1:14" x14ac:dyDescent="0.25">
      <c r="A14" s="22" t="s">
        <v>163</v>
      </c>
      <c r="B14" s="23"/>
      <c r="C14" s="23"/>
      <c r="D14" s="30">
        <v>616139</v>
      </c>
      <c r="E14" s="25">
        <v>1.6063707334126986E-2</v>
      </c>
      <c r="F14" s="174">
        <v>331648</v>
      </c>
      <c r="G14" s="28" t="e">
        <v>#REF!</v>
      </c>
      <c r="H14" s="28" t="e">
        <v>#REF!</v>
      </c>
      <c r="I14" s="28">
        <v>0.5580535604398702</v>
      </c>
      <c r="J14" s="28">
        <v>0.53826815053096788</v>
      </c>
      <c r="K14" s="31">
        <v>0.51706305099950856</v>
      </c>
      <c r="L14" s="31">
        <v>0.49459081116321552</v>
      </c>
      <c r="M14" s="239">
        <v>0.47639582121282742</v>
      </c>
      <c r="N14" s="33">
        <v>0.45516378185968154</v>
      </c>
    </row>
    <row r="15" spans="1:14" x14ac:dyDescent="0.25">
      <c r="A15" s="22" t="s">
        <v>164</v>
      </c>
      <c r="B15" s="23"/>
      <c r="C15" s="23"/>
      <c r="D15" s="30">
        <v>592005</v>
      </c>
      <c r="E15" s="25">
        <v>1.9546891011013479E-2</v>
      </c>
      <c r="F15" s="174">
        <v>310146</v>
      </c>
      <c r="G15" s="28" t="e">
        <v>#REF!</v>
      </c>
      <c r="H15" s="28" t="e">
        <v>#REF!</v>
      </c>
      <c r="I15" s="28">
        <v>0.54881568314670415</v>
      </c>
      <c r="J15" s="28">
        <v>0.52389084551650744</v>
      </c>
      <c r="K15" s="31">
        <v>0.50391712807088551</v>
      </c>
      <c r="L15" s="31">
        <v>0.48521438788682275</v>
      </c>
      <c r="M15" s="239">
        <v>0.46457034513786233</v>
      </c>
      <c r="N15" s="33">
        <v>0.44777673700035914</v>
      </c>
    </row>
    <row r="16" spans="1:14" x14ac:dyDescent="0.25">
      <c r="A16" s="22" t="s">
        <v>161</v>
      </c>
      <c r="B16" s="23"/>
      <c r="C16" s="23"/>
      <c r="D16" s="30">
        <v>781202</v>
      </c>
      <c r="E16" s="25">
        <v>2.5681356857946369E-2</v>
      </c>
      <c r="F16" s="174">
        <v>419968</v>
      </c>
      <c r="G16" s="28" t="e">
        <v>#REF!</v>
      </c>
      <c r="H16" s="28" t="e">
        <v>#REF!</v>
      </c>
      <c r="I16" s="28">
        <v>0.55531949843946782</v>
      </c>
      <c r="J16" s="28">
        <v>0.53759206965675976</v>
      </c>
      <c r="K16" s="31">
        <v>0.51221965175239814</v>
      </c>
      <c r="L16" s="31">
        <v>0.49002863775237515</v>
      </c>
      <c r="M16" s="239">
        <v>0.46459846554285167</v>
      </c>
      <c r="N16" s="33">
        <v>0.44143507647636582</v>
      </c>
    </row>
    <row r="17" spans="1:15" x14ac:dyDescent="0.25">
      <c r="A17" s="22" t="s">
        <v>9</v>
      </c>
      <c r="B17" s="23"/>
      <c r="C17" s="23"/>
      <c r="D17" s="30">
        <v>584925</v>
      </c>
      <c r="E17" s="25">
        <v>2.8654786671848731E-2</v>
      </c>
      <c r="F17" s="174">
        <v>328816</v>
      </c>
      <c r="G17" s="28" t="e">
        <v>#REF!</v>
      </c>
      <c r="H17" s="28" t="e">
        <v>#REF!</v>
      </c>
      <c r="I17" s="28">
        <v>0.59198729245223802</v>
      </c>
      <c r="J17" s="28">
        <v>0.56215070308159165</v>
      </c>
      <c r="K17" s="31">
        <v>0.53866918968540234</v>
      </c>
      <c r="L17" s="31">
        <v>0.52258667766432487</v>
      </c>
      <c r="M17" s="239">
        <v>0.5036180733533151</v>
      </c>
      <c r="N17" s="33">
        <v>0.49003542437826508</v>
      </c>
    </row>
    <row r="18" spans="1:15" ht="15.75" thickBot="1" x14ac:dyDescent="0.3">
      <c r="A18" s="214" t="s">
        <v>10</v>
      </c>
      <c r="B18" s="215"/>
      <c r="C18" s="215"/>
      <c r="D18" s="226">
        <v>24391</v>
      </c>
      <c r="E18" s="227">
        <v>2.5392020851725761E-2</v>
      </c>
      <c r="F18" s="228">
        <v>13554</v>
      </c>
      <c r="G18" s="217" t="e">
        <v>#REF!</v>
      </c>
      <c r="H18" s="217" t="e">
        <v>#REF!</v>
      </c>
      <c r="I18" s="217">
        <v>0.53025086079685191</v>
      </c>
      <c r="J18" s="217">
        <v>0.55569677340002455</v>
      </c>
      <c r="K18" s="218">
        <v>0.54836675495018283</v>
      </c>
      <c r="L18" s="218">
        <v>0.5441326634807826</v>
      </c>
      <c r="M18" s="241">
        <v>0.52811936383013613</v>
      </c>
      <c r="N18" s="219">
        <v>0.49097964744251332</v>
      </c>
    </row>
    <row r="19" spans="1:15" ht="16.5" thickBot="1" x14ac:dyDescent="0.3">
      <c r="A19" s="594" t="s">
        <v>11</v>
      </c>
      <c r="B19" s="594"/>
      <c r="C19" s="594"/>
      <c r="D19" s="60"/>
      <c r="E19" s="61"/>
      <c r="F19" s="60"/>
      <c r="G19" s="58"/>
      <c r="H19" s="58"/>
      <c r="I19" s="58"/>
      <c r="J19" s="58"/>
      <c r="K19" s="58"/>
      <c r="L19" s="58"/>
      <c r="M19" s="58"/>
      <c r="N19" s="58"/>
    </row>
    <row r="20" spans="1:15" ht="15.75" thickBot="1" x14ac:dyDescent="0.3">
      <c r="A20" s="232" t="s">
        <v>165</v>
      </c>
      <c r="B20" s="43"/>
      <c r="C20" s="43"/>
      <c r="D20" s="266">
        <v>6214528</v>
      </c>
      <c r="E20" s="113">
        <v>1.9613672425337292E-2</v>
      </c>
      <c r="F20" s="175">
        <v>3366289</v>
      </c>
      <c r="G20" s="100" t="e">
        <v>#REF!</v>
      </c>
      <c r="H20" s="100" t="e">
        <v>#REF!</v>
      </c>
      <c r="I20" s="100">
        <v>0.56538557623759034</v>
      </c>
      <c r="J20" s="100">
        <v>0.54168055884533794</v>
      </c>
      <c r="K20" s="117">
        <v>0.51957109642471522</v>
      </c>
      <c r="L20" s="117">
        <v>0.49953868184903849</v>
      </c>
      <c r="M20" s="256">
        <v>0.47903722832549428</v>
      </c>
      <c r="N20" s="119">
        <v>0.46036237195688645</v>
      </c>
    </row>
    <row r="21" spans="1:15" x14ac:dyDescent="0.25">
      <c r="A21" s="622" t="s">
        <v>57</v>
      </c>
      <c r="B21" s="623"/>
      <c r="C21" s="623"/>
      <c r="D21" s="267">
        <v>2702613</v>
      </c>
      <c r="E21" s="59">
        <v>2.0683219234344019E-2</v>
      </c>
      <c r="F21" s="176">
        <v>1194216</v>
      </c>
      <c r="G21" s="97" t="e">
        <v>#REF!</v>
      </c>
      <c r="H21" s="97" t="e">
        <v>#REF!</v>
      </c>
      <c r="I21" s="97">
        <v>0.46636321975616712</v>
      </c>
      <c r="J21" s="97">
        <v>0.44187458581750327</v>
      </c>
      <c r="K21" s="114">
        <v>0.42066327850514024</v>
      </c>
      <c r="L21" s="114">
        <v>0.40125056986125102</v>
      </c>
      <c r="M21" s="248">
        <v>0.38326667438197443</v>
      </c>
      <c r="N21" s="115">
        <v>0.36468089396578696</v>
      </c>
    </row>
    <row r="22" spans="1:15" ht="15.75" thickBot="1" x14ac:dyDescent="0.3">
      <c r="A22" s="601" t="s">
        <v>58</v>
      </c>
      <c r="B22" s="602"/>
      <c r="C22" s="602"/>
      <c r="D22" s="265">
        <v>3511915</v>
      </c>
      <c r="E22" s="98">
        <v>1.879212192382318E-2</v>
      </c>
      <c r="F22" s="177">
        <v>2172073</v>
      </c>
      <c r="G22" s="99" t="e">
        <v>#REF!</v>
      </c>
      <c r="H22" s="99" t="e">
        <v>#REF!</v>
      </c>
      <c r="I22" s="99">
        <v>0.64280250010856965</v>
      </c>
      <c r="J22" s="99">
        <v>0.6184867800046413</v>
      </c>
      <c r="K22" s="118">
        <v>0.59554511339268312</v>
      </c>
      <c r="L22" s="118">
        <v>0.57392118327515984</v>
      </c>
      <c r="M22" s="242">
        <v>0.55082008668395643</v>
      </c>
      <c r="N22" s="116">
        <v>0.53054427709676621</v>
      </c>
    </row>
    <row r="23" spans="1:15" x14ac:dyDescent="0.25">
      <c r="A23" s="52"/>
      <c r="B23" s="52"/>
      <c r="C23" s="52"/>
      <c r="D23" s="62"/>
      <c r="E23" s="63"/>
      <c r="F23" s="62"/>
      <c r="G23" s="64"/>
      <c r="H23" s="64"/>
      <c r="I23" s="64"/>
      <c r="J23" s="64"/>
      <c r="K23" s="64"/>
      <c r="L23" s="64"/>
      <c r="M23" s="64"/>
      <c r="N23" s="64"/>
    </row>
    <row r="24" spans="1:15" ht="16.5" thickBot="1" x14ac:dyDescent="0.3">
      <c r="A24" s="594" t="s">
        <v>8</v>
      </c>
      <c r="B24" s="594"/>
      <c r="C24" s="594"/>
      <c r="D24" s="65"/>
      <c r="E24" s="66"/>
      <c r="F24" s="65"/>
      <c r="G24" s="67"/>
      <c r="H24" s="67"/>
      <c r="I24" s="67"/>
      <c r="J24" s="67"/>
      <c r="K24" s="67"/>
      <c r="L24" s="67"/>
      <c r="M24" s="67"/>
      <c r="N24" s="67"/>
      <c r="O24" s="236"/>
    </row>
    <row r="25" spans="1:15" ht="15.75" thickBot="1" x14ac:dyDescent="0.3">
      <c r="A25" s="44" t="s">
        <v>8</v>
      </c>
      <c r="B25" s="45"/>
      <c r="C25" s="45"/>
      <c r="D25" s="68">
        <v>296971</v>
      </c>
      <c r="E25" s="76">
        <v>1.9730448965576519E-2</v>
      </c>
      <c r="F25" s="178">
        <v>158571</v>
      </c>
      <c r="G25" s="104" t="e">
        <v>#REF!</v>
      </c>
      <c r="H25" s="104" t="e">
        <v>#REF!</v>
      </c>
      <c r="I25" s="104">
        <v>0.56128459460233515</v>
      </c>
      <c r="J25" s="104">
        <v>0.53396122853746664</v>
      </c>
      <c r="K25" s="120">
        <v>0.51357541419864361</v>
      </c>
      <c r="L25" s="458">
        <v>0.48848801246828261</v>
      </c>
      <c r="M25" s="257">
        <v>0.46573086189094842</v>
      </c>
      <c r="N25" s="125">
        <v>0.44166300791706203</v>
      </c>
    </row>
    <row r="26" spans="1:15" x14ac:dyDescent="0.25">
      <c r="A26" s="77" t="s">
        <v>59</v>
      </c>
      <c r="B26" s="78"/>
      <c r="C26" s="49"/>
      <c r="D26" s="101">
        <v>132005</v>
      </c>
      <c r="E26" s="91">
        <v>2.7468165260437827E-2</v>
      </c>
      <c r="F26" s="179">
        <v>57974</v>
      </c>
      <c r="G26" s="105" t="e">
        <v>#REF!</v>
      </c>
      <c r="H26" s="105" t="e">
        <v>#REF!</v>
      </c>
      <c r="I26" s="105">
        <v>0.46284779050736496</v>
      </c>
      <c r="J26" s="105">
        <v>0.43918033407825463</v>
      </c>
      <c r="K26" s="121">
        <v>0.41551729505899937</v>
      </c>
      <c r="L26" s="459">
        <v>0.39406703218266387</v>
      </c>
      <c r="M26" s="258">
        <v>0.37745493040084688</v>
      </c>
      <c r="N26" s="130">
        <v>0.3597607002328756</v>
      </c>
    </row>
    <row r="27" spans="1:15" ht="15.75" thickBot="1" x14ac:dyDescent="0.3">
      <c r="A27" s="79" t="s">
        <v>60</v>
      </c>
      <c r="B27" s="80"/>
      <c r="C27" s="50"/>
      <c r="D27" s="103">
        <v>164966</v>
      </c>
      <c r="E27" s="93">
        <v>1.3622203515843312E-2</v>
      </c>
      <c r="F27" s="181">
        <v>100597</v>
      </c>
      <c r="G27" s="107" t="e">
        <v>#REF!</v>
      </c>
      <c r="H27" s="107" t="e">
        <v>#REF!</v>
      </c>
      <c r="I27" s="107">
        <v>0.63783857171950309</v>
      </c>
      <c r="J27" s="107">
        <v>0.60980444455221072</v>
      </c>
      <c r="K27" s="129">
        <v>0.59098366195798435</v>
      </c>
      <c r="L27" s="460">
        <v>0.56344333748443343</v>
      </c>
      <c r="M27" s="259">
        <v>0.53637996004147592</v>
      </c>
      <c r="N27" s="131">
        <v>0.50625720401778362</v>
      </c>
    </row>
    <row r="28" spans="1:15" ht="15.75" thickBot="1" x14ac:dyDescent="0.3">
      <c r="A28" s="53"/>
      <c r="B28" s="53"/>
      <c r="C28" s="53"/>
      <c r="D28" s="69"/>
      <c r="E28" s="75"/>
      <c r="F28" s="69"/>
      <c r="G28" s="70"/>
      <c r="H28" s="70"/>
      <c r="I28" s="70"/>
      <c r="J28" s="70"/>
      <c r="K28" s="88"/>
      <c r="L28" s="88"/>
      <c r="M28" s="88"/>
      <c r="N28" s="88"/>
    </row>
    <row r="29" spans="1:15" x14ac:dyDescent="0.25">
      <c r="A29" s="595" t="s">
        <v>15</v>
      </c>
      <c r="B29" s="596"/>
      <c r="C29" s="596"/>
      <c r="D29" s="101">
        <v>42461</v>
      </c>
      <c r="E29" s="91">
        <v>3.1884128411383106E-2</v>
      </c>
      <c r="F29" s="179">
        <v>14834</v>
      </c>
      <c r="G29" s="105" t="e">
        <v>#REF!</v>
      </c>
      <c r="H29" s="105" t="e">
        <v>#REF!</v>
      </c>
      <c r="I29" s="105">
        <v>0.37589279640840761</v>
      </c>
      <c r="J29" s="105">
        <v>0.34935587951296482</v>
      </c>
      <c r="K29" s="121">
        <v>0.32695812777953293</v>
      </c>
      <c r="L29" s="459">
        <v>0.319277847278436</v>
      </c>
      <c r="M29" s="260">
        <v>0.31948602794411179</v>
      </c>
      <c r="N29" s="123">
        <v>0.29486748545572072</v>
      </c>
    </row>
    <row r="30" spans="1:15" x14ac:dyDescent="0.25">
      <c r="A30" s="597" t="s">
        <v>224</v>
      </c>
      <c r="B30" s="598"/>
      <c r="C30" s="598"/>
      <c r="D30" s="102">
        <v>70371</v>
      </c>
      <c r="E30" s="92">
        <v>1.6481294236602606E-2</v>
      </c>
      <c r="F30" s="180">
        <v>32867</v>
      </c>
      <c r="G30" s="106" t="e">
        <v>#REF!</v>
      </c>
      <c r="H30" s="106" t="e">
        <v>#REF!</v>
      </c>
      <c r="I30" s="106">
        <v>0.49045416316232127</v>
      </c>
      <c r="J30" s="106">
        <v>0.46705318952409375</v>
      </c>
      <c r="K30" s="122">
        <v>0.4417882420915788</v>
      </c>
      <c r="L30" s="461">
        <v>0.41499402802458707</v>
      </c>
      <c r="M30" s="261">
        <v>0.39225127120550779</v>
      </c>
      <c r="N30" s="124">
        <v>0.37551925911588224</v>
      </c>
    </row>
    <row r="31" spans="1:15" x14ac:dyDescent="0.25">
      <c r="A31" s="597" t="s">
        <v>61</v>
      </c>
      <c r="B31" s="598"/>
      <c r="C31" s="598"/>
      <c r="D31" s="102">
        <v>1</v>
      </c>
      <c r="E31" s="92" t="e">
        <v>#DIV/0!</v>
      </c>
      <c r="F31" s="180">
        <v>0</v>
      </c>
      <c r="G31" s="106" t="e">
        <v>#REF!</v>
      </c>
      <c r="H31" s="106" t="e">
        <v>#REF!</v>
      </c>
      <c r="I31" s="106">
        <v>0</v>
      </c>
      <c r="J31" s="106">
        <v>0</v>
      </c>
      <c r="K31" s="122">
        <v>0</v>
      </c>
      <c r="L31" s="461">
        <v>0</v>
      </c>
      <c r="M31" s="261">
        <v>0</v>
      </c>
      <c r="N31" s="124">
        <v>0</v>
      </c>
    </row>
    <row r="32" spans="1:15" x14ac:dyDescent="0.25">
      <c r="A32" s="597" t="s">
        <v>16</v>
      </c>
      <c r="B32" s="598"/>
      <c r="C32" s="598"/>
      <c r="D32" s="102">
        <v>1919</v>
      </c>
      <c r="E32" s="92">
        <v>0.12749706227967095</v>
      </c>
      <c r="F32" s="180">
        <v>1266</v>
      </c>
      <c r="G32" s="106" t="e">
        <v>#REF!</v>
      </c>
      <c r="H32" s="106" t="e">
        <v>#REF!</v>
      </c>
      <c r="I32" s="106">
        <v>0.66398713826366562</v>
      </c>
      <c r="J32" s="106">
        <v>0.65971860343929134</v>
      </c>
      <c r="K32" s="122">
        <v>0.6216216216216216</v>
      </c>
      <c r="L32" s="461">
        <v>0.59462486002239645</v>
      </c>
      <c r="M32" s="261">
        <v>0.53874767513949162</v>
      </c>
      <c r="N32" s="124">
        <v>0.49805699481865284</v>
      </c>
    </row>
    <row r="33" spans="1:14" ht="11.25" customHeight="1" x14ac:dyDescent="0.25">
      <c r="A33" s="234" t="s">
        <v>13</v>
      </c>
      <c r="B33" s="235"/>
      <c r="C33" s="235"/>
      <c r="D33" s="102">
        <v>17253</v>
      </c>
      <c r="E33" s="92">
        <v>5.2333028362305578E-2</v>
      </c>
      <c r="F33" s="180">
        <v>9007</v>
      </c>
      <c r="G33" s="106" t="e">
        <v>#REF!</v>
      </c>
      <c r="H33" s="106" t="e">
        <v>#REF!</v>
      </c>
      <c r="I33" s="106">
        <v>0.53674501636417737</v>
      </c>
      <c r="J33" s="106">
        <v>0.52205413551266444</v>
      </c>
      <c r="K33" s="122">
        <v>0.50545898139676726</v>
      </c>
      <c r="L33" s="461">
        <v>0.47107590272660282</v>
      </c>
      <c r="M33" s="261">
        <v>0.43655323819978048</v>
      </c>
      <c r="N33" s="124">
        <v>0.43197060710328339</v>
      </c>
    </row>
    <row r="34" spans="1:14" ht="15" customHeight="1" thickBot="1" x14ac:dyDescent="0.3">
      <c r="A34" s="599" t="s">
        <v>62</v>
      </c>
      <c r="B34" s="600"/>
      <c r="C34" s="600"/>
      <c r="D34" s="103">
        <v>164966</v>
      </c>
      <c r="E34" s="93">
        <v>1.3622203515843312E-2</v>
      </c>
      <c r="F34" s="181">
        <v>100597</v>
      </c>
      <c r="G34" s="107" t="e">
        <v>#REF!</v>
      </c>
      <c r="H34" s="107" t="e">
        <v>#REF!</v>
      </c>
      <c r="I34" s="107">
        <v>0.63783857171950309</v>
      </c>
      <c r="J34" s="107">
        <v>0.60980444455221072</v>
      </c>
      <c r="K34" s="129">
        <v>0.59098366195798435</v>
      </c>
      <c r="L34" s="460">
        <v>0.56344333748443343</v>
      </c>
      <c r="M34" s="259">
        <v>0.53637996004147592</v>
      </c>
      <c r="N34" s="131">
        <v>0.50625720401778362</v>
      </c>
    </row>
    <row r="35" spans="1:14" x14ac:dyDescent="0.25">
      <c r="A35" s="51"/>
      <c r="B35" s="51"/>
      <c r="C35" s="51"/>
      <c r="D35" s="71"/>
      <c r="E35" s="72"/>
      <c r="F35" s="71"/>
      <c r="G35" s="58"/>
      <c r="H35" s="58"/>
      <c r="I35" s="58"/>
      <c r="J35" s="58"/>
      <c r="K35" s="58"/>
      <c r="L35" s="58"/>
      <c r="M35" s="58"/>
      <c r="N35" s="58"/>
    </row>
    <row r="36" spans="1:14" ht="22.5" customHeight="1" thickBot="1" x14ac:dyDescent="0.3">
      <c r="A36" s="594" t="s">
        <v>63</v>
      </c>
      <c r="B36" s="594"/>
      <c r="C36" s="594"/>
      <c r="D36" s="65"/>
      <c r="E36" s="66"/>
      <c r="F36" s="65"/>
      <c r="G36" s="67"/>
      <c r="H36" s="67"/>
      <c r="I36" s="67"/>
      <c r="J36" s="67"/>
      <c r="K36" s="67"/>
      <c r="L36" s="67"/>
      <c r="M36" s="67"/>
      <c r="N36" s="67"/>
    </row>
    <row r="37" spans="1:14" ht="14.1" customHeight="1" x14ac:dyDescent="0.25">
      <c r="A37" s="46" t="s">
        <v>17</v>
      </c>
      <c r="B37" s="47" t="s">
        <v>64</v>
      </c>
      <c r="C37" s="48" t="s">
        <v>65</v>
      </c>
      <c r="D37" s="101">
        <v>17592</v>
      </c>
      <c r="E37" s="91">
        <v>4.6519928613920181E-2</v>
      </c>
      <c r="F37" s="179">
        <v>5594</v>
      </c>
      <c r="G37" s="108" t="e">
        <v>#REF!</v>
      </c>
      <c r="H37" s="108" t="e">
        <v>#REF!</v>
      </c>
      <c r="I37" s="108">
        <v>0.37164155924833048</v>
      </c>
      <c r="J37" s="108">
        <v>0.31798544793087768</v>
      </c>
      <c r="K37" s="121">
        <v>0.29077929803688279</v>
      </c>
      <c r="L37" s="459">
        <v>0.28411606341609336</v>
      </c>
      <c r="M37" s="260">
        <v>0.28907883409174762</v>
      </c>
      <c r="N37" s="123">
        <v>0.25238546603475515</v>
      </c>
    </row>
    <row r="38" spans="1:14" ht="14.1" customHeight="1" x14ac:dyDescent="0.25">
      <c r="A38" s="36" t="s">
        <v>18</v>
      </c>
      <c r="B38" s="37" t="s">
        <v>66</v>
      </c>
      <c r="C38" s="38" t="s">
        <v>65</v>
      </c>
      <c r="D38" s="102">
        <v>1643</v>
      </c>
      <c r="E38" s="92">
        <v>-0.10755024443237371</v>
      </c>
      <c r="F38" s="180">
        <v>775</v>
      </c>
      <c r="G38" s="109" t="e">
        <v>#REF!</v>
      </c>
      <c r="H38" s="109" t="e">
        <v>#REF!</v>
      </c>
      <c r="I38" s="109">
        <v>0.46114864864864863</v>
      </c>
      <c r="J38" s="109">
        <v>0.47169811320754718</v>
      </c>
      <c r="K38" s="122">
        <v>0.4551873981531776</v>
      </c>
      <c r="L38" s="461">
        <v>0.45474492594624244</v>
      </c>
      <c r="M38" s="261">
        <v>0.45813074014046462</v>
      </c>
      <c r="N38" s="124">
        <v>0.42730125523012552</v>
      </c>
    </row>
    <row r="39" spans="1:14" ht="14.1" customHeight="1" x14ac:dyDescent="0.25">
      <c r="A39" s="36" t="s">
        <v>19</v>
      </c>
      <c r="B39" s="37" t="s">
        <v>67</v>
      </c>
      <c r="C39" s="38" t="s">
        <v>14</v>
      </c>
      <c r="D39" s="102">
        <v>10770</v>
      </c>
      <c r="E39" s="92">
        <v>-3.485975445828482E-2</v>
      </c>
      <c r="F39" s="180">
        <v>7199</v>
      </c>
      <c r="G39" s="109" t="e">
        <v>#REF!</v>
      </c>
      <c r="H39" s="109" t="e">
        <v>#REF!</v>
      </c>
      <c r="I39" s="109">
        <v>0.68013211382113825</v>
      </c>
      <c r="J39" s="109">
        <v>0.66843082636954498</v>
      </c>
      <c r="K39" s="122">
        <v>0.65498700600412219</v>
      </c>
      <c r="L39" s="461">
        <v>0.64019147238719976</v>
      </c>
      <c r="M39" s="261">
        <v>0.62231567644953467</v>
      </c>
      <c r="N39" s="124">
        <v>0.61156278229448957</v>
      </c>
    </row>
    <row r="40" spans="1:14" ht="14.1" customHeight="1" x14ac:dyDescent="0.25">
      <c r="A40" s="36" t="s">
        <v>20</v>
      </c>
      <c r="B40" s="39" t="s">
        <v>68</v>
      </c>
      <c r="C40" s="40" t="s">
        <v>65</v>
      </c>
      <c r="D40" s="102">
        <v>2296</v>
      </c>
      <c r="E40" s="92">
        <v>-6.7424857839155194E-2</v>
      </c>
      <c r="F40" s="180">
        <v>1302</v>
      </c>
      <c r="G40" s="109" t="e">
        <v>#REF!</v>
      </c>
      <c r="H40" s="109" t="e">
        <v>#REF!</v>
      </c>
      <c r="I40" s="109">
        <v>0.63519313304721026</v>
      </c>
      <c r="J40" s="109">
        <v>0.56707317073170727</v>
      </c>
      <c r="K40" s="122">
        <v>0.52274573517465472</v>
      </c>
      <c r="L40" s="461">
        <v>0.44102564102564101</v>
      </c>
      <c r="M40" s="261">
        <v>0.40380720939651682</v>
      </c>
      <c r="N40" s="124">
        <v>0.33898305084745761</v>
      </c>
    </row>
    <row r="41" spans="1:14" ht="14.1" customHeight="1" x14ac:dyDescent="0.25">
      <c r="A41" s="36" t="s">
        <v>21</v>
      </c>
      <c r="B41" s="37" t="s">
        <v>69</v>
      </c>
      <c r="C41" s="38" t="s">
        <v>14</v>
      </c>
      <c r="D41" s="102">
        <v>4089</v>
      </c>
      <c r="E41" s="92">
        <v>1.3885445078105629E-2</v>
      </c>
      <c r="F41" s="180">
        <v>2052</v>
      </c>
      <c r="G41" s="109" t="e">
        <v>#REF!</v>
      </c>
      <c r="H41" s="109" t="e">
        <v>#REF!</v>
      </c>
      <c r="I41" s="109">
        <v>0.5468531468531469</v>
      </c>
      <c r="J41" s="109">
        <v>0.50183418928833456</v>
      </c>
      <c r="K41" s="122">
        <v>0.49293330027274984</v>
      </c>
      <c r="L41" s="461">
        <v>0.46407398624614654</v>
      </c>
      <c r="M41" s="261">
        <v>0.47009148486981001</v>
      </c>
      <c r="N41" s="124">
        <v>0.43763837638376385</v>
      </c>
    </row>
    <row r="42" spans="1:14" ht="14.1" customHeight="1" x14ac:dyDescent="0.25">
      <c r="A42" s="36" t="s">
        <v>22</v>
      </c>
      <c r="B42" s="37" t="s">
        <v>70</v>
      </c>
      <c r="C42" s="38" t="s">
        <v>14</v>
      </c>
      <c r="D42" s="102">
        <v>11697</v>
      </c>
      <c r="E42" s="92">
        <v>1.8843683083511475E-3</v>
      </c>
      <c r="F42" s="180">
        <v>6265</v>
      </c>
      <c r="G42" s="109" t="e">
        <v>#REF!</v>
      </c>
      <c r="H42" s="109" t="e">
        <v>#REF!</v>
      </c>
      <c r="I42" s="109">
        <v>0.55220533266882632</v>
      </c>
      <c r="J42" s="109">
        <v>0.53560742070616396</v>
      </c>
      <c r="K42" s="122">
        <v>0.51134903640256957</v>
      </c>
      <c r="L42" s="461">
        <v>0.50702437373053488</v>
      </c>
      <c r="M42" s="261">
        <v>0.48236928956053499</v>
      </c>
      <c r="N42" s="124">
        <v>0.43857787211461924</v>
      </c>
    </row>
    <row r="43" spans="1:14" ht="14.1" customHeight="1" x14ac:dyDescent="0.25">
      <c r="A43" s="36" t="s">
        <v>23</v>
      </c>
      <c r="B43" s="37" t="s">
        <v>71</v>
      </c>
      <c r="C43" s="38" t="s">
        <v>65</v>
      </c>
      <c r="D43" s="102">
        <v>3500</v>
      </c>
      <c r="E43" s="92">
        <v>4.5400238948626104E-2</v>
      </c>
      <c r="F43" s="180">
        <v>1752</v>
      </c>
      <c r="G43" s="109" t="e">
        <v>#REF!</v>
      </c>
      <c r="H43" s="109" t="e">
        <v>#REF!</v>
      </c>
      <c r="I43" s="109">
        <v>0.54385964912280704</v>
      </c>
      <c r="J43" s="109">
        <v>0.50057142857142856</v>
      </c>
      <c r="K43" s="122">
        <v>0.43787335722819593</v>
      </c>
      <c r="L43" s="461">
        <v>0.40478273549139693</v>
      </c>
      <c r="M43" s="261">
        <v>0.30173482032218091</v>
      </c>
      <c r="N43" s="124">
        <v>0.30500807754442649</v>
      </c>
    </row>
    <row r="44" spans="1:14" ht="14.1" customHeight="1" x14ac:dyDescent="0.25">
      <c r="A44" s="36" t="s">
        <v>24</v>
      </c>
      <c r="B44" s="37" t="s">
        <v>72</v>
      </c>
      <c r="C44" s="38" t="s">
        <v>14</v>
      </c>
      <c r="D44" s="102">
        <v>4981</v>
      </c>
      <c r="E44" s="92">
        <v>-1.852216748768476E-2</v>
      </c>
      <c r="F44" s="180">
        <v>3354</v>
      </c>
      <c r="G44" s="109" t="e">
        <v>#REF!</v>
      </c>
      <c r="H44" s="109" t="e">
        <v>#REF!</v>
      </c>
      <c r="I44" s="109">
        <v>0.69532163742690056</v>
      </c>
      <c r="J44" s="109">
        <v>0.67335876330054201</v>
      </c>
      <c r="K44" s="122">
        <v>0.66246305418719209</v>
      </c>
      <c r="L44" s="461">
        <v>0.63498566161409253</v>
      </c>
      <c r="M44" s="261">
        <v>0.54507772020725387</v>
      </c>
      <c r="N44" s="124">
        <v>0.50586979722518677</v>
      </c>
    </row>
    <row r="45" spans="1:14" ht="14.1" customHeight="1" x14ac:dyDescent="0.25">
      <c r="A45" s="612" t="s">
        <v>73</v>
      </c>
      <c r="B45" s="613"/>
      <c r="C45" s="613"/>
      <c r="D45" s="89">
        <v>56568</v>
      </c>
      <c r="E45" s="94">
        <v>2.9253763097707441E-3</v>
      </c>
      <c r="F45" s="182">
        <v>28293</v>
      </c>
      <c r="G45" s="110" t="e">
        <v>#REF!</v>
      </c>
      <c r="H45" s="110" t="e">
        <v>#REF!</v>
      </c>
      <c r="I45" s="110">
        <v>0.53089915548931943</v>
      </c>
      <c r="J45" s="110">
        <v>0.50015910055154855</v>
      </c>
      <c r="K45" s="126">
        <v>0.48061273336524651</v>
      </c>
      <c r="L45" s="462">
        <v>0.46481357367102893</v>
      </c>
      <c r="M45" s="262">
        <v>0.44367489386198461</v>
      </c>
      <c r="N45" s="127">
        <v>0.41258651627787746</v>
      </c>
    </row>
    <row r="46" spans="1:14" ht="14.1" customHeight="1" x14ac:dyDescent="0.25">
      <c r="A46" s="448" t="s">
        <v>25</v>
      </c>
      <c r="B46" s="545" t="s">
        <v>245</v>
      </c>
      <c r="C46" s="443" t="s">
        <v>65</v>
      </c>
      <c r="D46" s="102">
        <v>89</v>
      </c>
      <c r="E46" s="92">
        <v>-0.72615384615384615</v>
      </c>
      <c r="F46" s="180">
        <v>7</v>
      </c>
      <c r="G46" s="542" t="e">
        <v>#REF!</v>
      </c>
      <c r="H46" s="542" t="e">
        <v>#REF!</v>
      </c>
      <c r="I46" s="542">
        <v>8.1081081081081086E-2</v>
      </c>
      <c r="J46" s="542">
        <v>7.8651685393258425E-2</v>
      </c>
      <c r="K46" s="122">
        <v>0.63692307692307693</v>
      </c>
      <c r="L46" s="461">
        <v>0.79055118110236222</v>
      </c>
      <c r="M46" s="261">
        <v>0.61838006230529596</v>
      </c>
      <c r="N46" s="124">
        <v>0.5380212591986917</v>
      </c>
    </row>
    <row r="47" spans="1:14" ht="14.1" customHeight="1" x14ac:dyDescent="0.25">
      <c r="A47" s="448" t="s">
        <v>26</v>
      </c>
      <c r="B47" s="442" t="s">
        <v>75</v>
      </c>
      <c r="C47" s="443" t="s">
        <v>14</v>
      </c>
      <c r="D47" s="102">
        <v>9717</v>
      </c>
      <c r="E47" s="92">
        <v>2.579446966570309E-3</v>
      </c>
      <c r="F47" s="180">
        <v>6706</v>
      </c>
      <c r="G47" s="542" t="e">
        <v>#REF!</v>
      </c>
      <c r="H47" s="542" t="e">
        <v>#REF!</v>
      </c>
      <c r="I47" s="542">
        <v>0.72201545949040935</v>
      </c>
      <c r="J47" s="542">
        <v>0.69013069877534217</v>
      </c>
      <c r="K47" s="122">
        <v>0.68056128765992574</v>
      </c>
      <c r="L47" s="461">
        <v>0.67409206081081086</v>
      </c>
      <c r="M47" s="261">
        <v>0.64654102245796186</v>
      </c>
      <c r="N47" s="124">
        <v>0.57859001923729769</v>
      </c>
    </row>
    <row r="48" spans="1:14" ht="14.1" customHeight="1" x14ac:dyDescent="0.25">
      <c r="A48" s="448" t="s">
        <v>27</v>
      </c>
      <c r="B48" s="442" t="s">
        <v>76</v>
      </c>
      <c r="C48" s="443" t="s">
        <v>14</v>
      </c>
      <c r="D48" s="102">
        <v>7897</v>
      </c>
      <c r="E48" s="92">
        <v>-8.7862432534203672E-3</v>
      </c>
      <c r="F48" s="180">
        <v>4375</v>
      </c>
      <c r="G48" s="542" t="e">
        <v>#REF!</v>
      </c>
      <c r="H48" s="542" t="e">
        <v>#REF!</v>
      </c>
      <c r="I48" s="542">
        <v>0.57723577235772361</v>
      </c>
      <c r="J48" s="542">
        <v>0.55400785108268968</v>
      </c>
      <c r="K48" s="122">
        <v>0.54173465545374666</v>
      </c>
      <c r="L48" s="461">
        <v>0.50725381948902293</v>
      </c>
      <c r="M48" s="261">
        <v>0.47765539941764779</v>
      </c>
      <c r="N48" s="124">
        <v>0.45629558770776035</v>
      </c>
    </row>
    <row r="49" spans="1:14" ht="14.1" customHeight="1" x14ac:dyDescent="0.25">
      <c r="A49" s="448" t="s">
        <v>28</v>
      </c>
      <c r="B49" s="442" t="s">
        <v>244</v>
      </c>
      <c r="C49" s="543" t="s">
        <v>13</v>
      </c>
      <c r="D49" s="102">
        <v>68</v>
      </c>
      <c r="E49" s="92">
        <v>-6.8493150684931559E-2</v>
      </c>
      <c r="F49" s="180">
        <v>10</v>
      </c>
      <c r="G49" s="542" t="e">
        <v>#REF!</v>
      </c>
      <c r="H49" s="542" t="e">
        <v>#REF!</v>
      </c>
      <c r="I49" s="542">
        <v>0.33333333333333331</v>
      </c>
      <c r="J49" s="542">
        <v>0.14705882352941177</v>
      </c>
      <c r="K49" s="122">
        <v>0.1095890410958904</v>
      </c>
      <c r="L49" s="461">
        <v>0.18556701030927836</v>
      </c>
      <c r="M49" s="261">
        <v>0.43035055350553508</v>
      </c>
      <c r="N49" s="124">
        <v>0.45151515151515154</v>
      </c>
    </row>
    <row r="50" spans="1:14" ht="14.1" customHeight="1" x14ac:dyDescent="0.25">
      <c r="A50" s="36" t="s">
        <v>29</v>
      </c>
      <c r="B50" s="37" t="s">
        <v>78</v>
      </c>
      <c r="C50" s="38" t="s">
        <v>65</v>
      </c>
      <c r="D50" s="102">
        <v>9482</v>
      </c>
      <c r="E50" s="92">
        <v>-1.6899948159668221E-2</v>
      </c>
      <c r="F50" s="180">
        <v>4037</v>
      </c>
      <c r="G50" s="109" t="e">
        <v>#REF!</v>
      </c>
      <c r="H50" s="109" t="e">
        <v>#REF!</v>
      </c>
      <c r="I50" s="109">
        <v>0.45279503105590063</v>
      </c>
      <c r="J50" s="109">
        <v>0.42575406032482599</v>
      </c>
      <c r="K50" s="122">
        <v>0.41192327630896836</v>
      </c>
      <c r="L50" s="461">
        <v>0.37936790563098155</v>
      </c>
      <c r="M50" s="261">
        <v>0.39377965208223509</v>
      </c>
      <c r="N50" s="124">
        <v>0.38137719542793419</v>
      </c>
    </row>
    <row r="51" spans="1:14" ht="14.1" customHeight="1" x14ac:dyDescent="0.25">
      <c r="A51" s="584" t="s">
        <v>79</v>
      </c>
      <c r="B51" s="585"/>
      <c r="C51" s="585"/>
      <c r="D51" s="89">
        <v>27253</v>
      </c>
      <c r="E51" s="94">
        <v>-1.620821601328426E-2</v>
      </c>
      <c r="F51" s="182">
        <v>15135</v>
      </c>
      <c r="G51" s="110" t="e">
        <v>#REF!</v>
      </c>
      <c r="H51" s="110" t="e">
        <v>#REF!</v>
      </c>
      <c r="I51" s="110">
        <v>0.58562172169083615</v>
      </c>
      <c r="J51" s="110">
        <v>0.55535170439951564</v>
      </c>
      <c r="K51" s="126">
        <v>0.54508699732871269</v>
      </c>
      <c r="L51" s="462">
        <v>0.53476497428840442</v>
      </c>
      <c r="M51" s="262">
        <v>0.51140287769784176</v>
      </c>
      <c r="N51" s="127">
        <v>0.47894793421005483</v>
      </c>
    </row>
    <row r="52" spans="1:14" ht="14.1" customHeight="1" x14ac:dyDescent="0.25">
      <c r="A52" s="448" t="s">
        <v>125</v>
      </c>
      <c r="B52" s="545" t="s">
        <v>243</v>
      </c>
      <c r="C52" s="443" t="s">
        <v>14</v>
      </c>
      <c r="D52" s="102">
        <v>4</v>
      </c>
      <c r="E52" s="92">
        <v>3</v>
      </c>
      <c r="F52" s="180">
        <v>0</v>
      </c>
      <c r="G52" s="542" t="e">
        <v>#REF!</v>
      </c>
      <c r="H52" s="542" t="e">
        <v>#REF!</v>
      </c>
      <c r="I52" s="542">
        <v>0</v>
      </c>
      <c r="J52" s="542">
        <v>0</v>
      </c>
      <c r="K52" s="122">
        <v>1</v>
      </c>
      <c r="L52" s="461">
        <v>0</v>
      </c>
      <c r="M52" s="261">
        <v>0</v>
      </c>
      <c r="N52" s="124">
        <v>0</v>
      </c>
    </row>
    <row r="53" spans="1:14" ht="14.1" customHeight="1" x14ac:dyDescent="0.25">
      <c r="A53" s="448" t="s">
        <v>30</v>
      </c>
      <c r="B53" s="442" t="s">
        <v>80</v>
      </c>
      <c r="C53" s="443" t="s">
        <v>14</v>
      </c>
      <c r="D53" s="102">
        <v>9748</v>
      </c>
      <c r="E53" s="92">
        <v>1.3305613305613306E-2</v>
      </c>
      <c r="F53" s="180">
        <v>6197</v>
      </c>
      <c r="G53" s="542" t="e">
        <v>#REF!</v>
      </c>
      <c r="H53" s="542" t="e">
        <v>#REF!</v>
      </c>
      <c r="I53" s="542">
        <v>0.68671598584753946</v>
      </c>
      <c r="J53" s="542">
        <v>0.63572014772260976</v>
      </c>
      <c r="K53" s="122">
        <v>0.62266112266112261</v>
      </c>
      <c r="L53" s="461">
        <v>0.60884146341463419</v>
      </c>
      <c r="M53" s="261">
        <v>0.56842852794968046</v>
      </c>
      <c r="N53" s="124">
        <v>0.54617386777719934</v>
      </c>
    </row>
    <row r="54" spans="1:14" ht="14.1" customHeight="1" x14ac:dyDescent="0.25">
      <c r="A54" s="448" t="s">
        <v>31</v>
      </c>
      <c r="B54" s="442" t="s">
        <v>81</v>
      </c>
      <c r="C54" s="543" t="s">
        <v>13</v>
      </c>
      <c r="D54" s="102">
        <v>7111</v>
      </c>
      <c r="E54" s="92">
        <v>-8.9198606271776448E-3</v>
      </c>
      <c r="F54" s="180">
        <v>3181</v>
      </c>
      <c r="G54" s="542" t="e">
        <v>#REF!</v>
      </c>
      <c r="H54" s="542" t="e">
        <v>#REF!</v>
      </c>
      <c r="I54" s="542">
        <v>0.44619063887939869</v>
      </c>
      <c r="J54" s="542">
        <v>0.44733511461116582</v>
      </c>
      <c r="K54" s="122">
        <v>0.45003484320557491</v>
      </c>
      <c r="L54" s="461">
        <v>0.41858237547892718</v>
      </c>
      <c r="M54" s="261">
        <v>0.39878950907868194</v>
      </c>
      <c r="N54" s="124">
        <v>0.37970663843943747</v>
      </c>
    </row>
    <row r="55" spans="1:14" ht="14.1" customHeight="1" x14ac:dyDescent="0.25">
      <c r="A55" s="36" t="s">
        <v>32</v>
      </c>
      <c r="B55" s="37" t="s">
        <v>82</v>
      </c>
      <c r="C55" s="38" t="s">
        <v>65</v>
      </c>
      <c r="D55" s="102">
        <v>8811</v>
      </c>
      <c r="E55" s="92">
        <v>8.8449660284126042E-2</v>
      </c>
      <c r="F55" s="180">
        <v>4164</v>
      </c>
      <c r="G55" s="109" t="e">
        <v>#REF!</v>
      </c>
      <c r="H55" s="109" t="e">
        <v>#REF!</v>
      </c>
      <c r="I55" s="109">
        <v>0.49935442220787607</v>
      </c>
      <c r="J55" s="109">
        <v>0.47259107933265238</v>
      </c>
      <c r="K55" s="122">
        <v>0.43248919085855464</v>
      </c>
      <c r="L55" s="461">
        <v>0.42607852641783811</v>
      </c>
      <c r="M55" s="261">
        <v>0.4369211514392991</v>
      </c>
      <c r="N55" s="124">
        <v>0.41595166163141994</v>
      </c>
    </row>
    <row r="56" spans="1:14" ht="14.1" customHeight="1" x14ac:dyDescent="0.25">
      <c r="A56" s="584" t="s">
        <v>83</v>
      </c>
      <c r="B56" s="585"/>
      <c r="C56" s="585"/>
      <c r="D56" s="89">
        <v>25674</v>
      </c>
      <c r="E56" s="94">
        <v>3.1457153187899323E-2</v>
      </c>
      <c r="F56" s="182">
        <v>13542</v>
      </c>
      <c r="G56" s="110" t="e">
        <v>#REF!</v>
      </c>
      <c r="H56" s="110" t="e">
        <v>#REF!</v>
      </c>
      <c r="I56" s="110">
        <v>0.54609152616597334</v>
      </c>
      <c r="J56" s="110">
        <v>0.52745968684272027</v>
      </c>
      <c r="K56" s="126">
        <v>0.51106825760314978</v>
      </c>
      <c r="L56" s="462">
        <v>0.4947244094488189</v>
      </c>
      <c r="M56" s="262">
        <v>0.47697966932995806</v>
      </c>
      <c r="N56" s="127">
        <v>0.45723267872453355</v>
      </c>
    </row>
    <row r="57" spans="1:14" ht="14.1" customHeight="1" x14ac:dyDescent="0.25">
      <c r="A57" s="448" t="s">
        <v>33</v>
      </c>
      <c r="B57" s="442" t="s">
        <v>84</v>
      </c>
      <c r="C57" s="443" t="s">
        <v>65</v>
      </c>
      <c r="D57" s="102">
        <v>3312</v>
      </c>
      <c r="E57" s="92">
        <v>-3.8885664538595432E-2</v>
      </c>
      <c r="F57" s="180">
        <v>1882</v>
      </c>
      <c r="G57" s="542" t="e">
        <v>#REF!</v>
      </c>
      <c r="H57" s="542" t="e">
        <v>#REF!</v>
      </c>
      <c r="I57" s="542">
        <v>0.60513245033112584</v>
      </c>
      <c r="J57" s="542">
        <v>0.56823671497584538</v>
      </c>
      <c r="K57" s="122">
        <v>0.54120719674985496</v>
      </c>
      <c r="L57" s="461">
        <v>0.47489784004670171</v>
      </c>
      <c r="M57" s="261">
        <v>0.45660488378934982</v>
      </c>
      <c r="N57" s="124">
        <v>0.38968320717689936</v>
      </c>
    </row>
    <row r="58" spans="1:14" ht="14.1" customHeight="1" x14ac:dyDescent="0.25">
      <c r="A58" s="448" t="s">
        <v>126</v>
      </c>
      <c r="B58" s="545" t="s">
        <v>242</v>
      </c>
      <c r="C58" s="543" t="s">
        <v>13</v>
      </c>
      <c r="D58" s="102">
        <v>43</v>
      </c>
      <c r="E58" s="92">
        <v>2.5833333333333335</v>
      </c>
      <c r="F58" s="180">
        <v>0</v>
      </c>
      <c r="G58" s="542" t="e">
        <v>#REF!</v>
      </c>
      <c r="H58" s="542" t="e">
        <v>#REF!</v>
      </c>
      <c r="I58" s="542">
        <v>0</v>
      </c>
      <c r="J58" s="542">
        <v>0</v>
      </c>
      <c r="K58" s="122">
        <v>0</v>
      </c>
      <c r="L58" s="461">
        <v>0</v>
      </c>
      <c r="M58" s="261">
        <v>0</v>
      </c>
      <c r="N58" s="124">
        <v>0</v>
      </c>
    </row>
    <row r="59" spans="1:14" ht="14.1" customHeight="1" x14ac:dyDescent="0.25">
      <c r="A59" s="448" t="s">
        <v>34</v>
      </c>
      <c r="B59" s="442" t="s">
        <v>85</v>
      </c>
      <c r="C59" s="443" t="s">
        <v>14</v>
      </c>
      <c r="D59" s="102">
        <v>19876</v>
      </c>
      <c r="E59" s="92">
        <v>2.3164830639349265E-2</v>
      </c>
      <c r="F59" s="180">
        <v>11942</v>
      </c>
      <c r="G59" s="542" t="e">
        <v>#REF!</v>
      </c>
      <c r="H59" s="542" t="e">
        <v>#REF!</v>
      </c>
      <c r="I59" s="542">
        <v>0.62181344148319817</v>
      </c>
      <c r="J59" s="542">
        <v>0.60082511571744823</v>
      </c>
      <c r="K59" s="122">
        <v>0.5934314835787089</v>
      </c>
      <c r="L59" s="461">
        <v>0.55140335955772912</v>
      </c>
      <c r="M59" s="261">
        <v>0.52053680357869048</v>
      </c>
      <c r="N59" s="124">
        <v>0.47594135896344059</v>
      </c>
    </row>
    <row r="60" spans="1:14" ht="14.1" customHeight="1" x14ac:dyDescent="0.25">
      <c r="A60" s="448" t="s">
        <v>35</v>
      </c>
      <c r="B60" s="442" t="s">
        <v>86</v>
      </c>
      <c r="C60" s="443" t="s">
        <v>65</v>
      </c>
      <c r="D60" s="102">
        <v>9895</v>
      </c>
      <c r="E60" s="92">
        <v>1.1241696474195262E-2</v>
      </c>
      <c r="F60" s="180">
        <v>3964</v>
      </c>
      <c r="G60" s="542" t="e">
        <v>#REF!</v>
      </c>
      <c r="H60" s="542" t="e">
        <v>#REF!</v>
      </c>
      <c r="I60" s="542">
        <v>0.39635811836115326</v>
      </c>
      <c r="J60" s="542">
        <v>0.40060636685194545</v>
      </c>
      <c r="K60" s="122">
        <v>0.39151762902401638</v>
      </c>
      <c r="L60" s="461">
        <v>0.38591639187320498</v>
      </c>
      <c r="M60" s="261">
        <v>0.37580463880658016</v>
      </c>
      <c r="N60" s="124">
        <v>0.37266893924202926</v>
      </c>
    </row>
    <row r="61" spans="1:14" ht="14.1" customHeight="1" x14ac:dyDescent="0.25">
      <c r="A61" s="584" t="s">
        <v>87</v>
      </c>
      <c r="B61" s="585"/>
      <c r="C61" s="585"/>
      <c r="D61" s="89">
        <v>33126</v>
      </c>
      <c r="E61" s="94">
        <v>1.3988796718601648E-2</v>
      </c>
      <c r="F61" s="182">
        <v>17788</v>
      </c>
      <c r="G61" s="110" t="e">
        <v>#REF!</v>
      </c>
      <c r="H61" s="110" t="e">
        <v>#REF!</v>
      </c>
      <c r="I61" s="110">
        <v>0.55409663865546221</v>
      </c>
      <c r="J61" s="110">
        <v>0.53698001569763931</v>
      </c>
      <c r="K61" s="126">
        <v>0.52722764700480573</v>
      </c>
      <c r="L61" s="462">
        <v>0.49386929591707751</v>
      </c>
      <c r="M61" s="262">
        <v>0.46676096181046678</v>
      </c>
      <c r="N61" s="127">
        <v>0.4313064941129382</v>
      </c>
    </row>
    <row r="62" spans="1:14" ht="14.1" customHeight="1" x14ac:dyDescent="0.25">
      <c r="A62" s="36" t="s">
        <v>36</v>
      </c>
      <c r="B62" s="37" t="s">
        <v>88</v>
      </c>
      <c r="C62" s="38" t="s">
        <v>65</v>
      </c>
      <c r="D62" s="102">
        <v>2194</v>
      </c>
      <c r="E62" s="92">
        <v>1.999070199907016E-2</v>
      </c>
      <c r="F62" s="180">
        <v>981</v>
      </c>
      <c r="G62" s="109" t="e">
        <v>#REF!</v>
      </c>
      <c r="H62" s="109" t="e">
        <v>#REF!</v>
      </c>
      <c r="I62" s="109">
        <v>0.44970414201183434</v>
      </c>
      <c r="J62" s="109">
        <v>0.44712853236098449</v>
      </c>
      <c r="K62" s="122">
        <v>0.42817294281729429</v>
      </c>
      <c r="L62" s="461">
        <v>0.40927694406548432</v>
      </c>
      <c r="M62" s="261">
        <v>0.35841956726246471</v>
      </c>
      <c r="N62" s="124">
        <v>0.35</v>
      </c>
    </row>
    <row r="63" spans="1:14" ht="14.1" customHeight="1" x14ac:dyDescent="0.25">
      <c r="A63" s="36" t="s">
        <v>37</v>
      </c>
      <c r="B63" s="37" t="s">
        <v>89</v>
      </c>
      <c r="C63" s="38" t="s">
        <v>65</v>
      </c>
      <c r="D63" s="102">
        <v>2380</v>
      </c>
      <c r="E63" s="92">
        <v>0.14754098360655732</v>
      </c>
      <c r="F63" s="180">
        <v>1407</v>
      </c>
      <c r="G63" s="109" t="e">
        <v>#REF!</v>
      </c>
      <c r="H63" s="109" t="e">
        <v>#REF!</v>
      </c>
      <c r="I63" s="109">
        <v>0.60273972602739723</v>
      </c>
      <c r="J63" s="109">
        <v>0.5911764705882353</v>
      </c>
      <c r="K63" s="122">
        <v>0.53905496624879456</v>
      </c>
      <c r="L63" s="461">
        <v>0.40607424071991</v>
      </c>
      <c r="M63" s="261">
        <v>0.43343108504398825</v>
      </c>
      <c r="N63" s="124">
        <v>0.40062500000000001</v>
      </c>
    </row>
    <row r="64" spans="1:14" ht="14.1" customHeight="1" x14ac:dyDescent="0.25">
      <c r="A64" s="36" t="s">
        <v>38</v>
      </c>
      <c r="B64" s="37" t="s">
        <v>90</v>
      </c>
      <c r="C64" s="38" t="s">
        <v>65</v>
      </c>
      <c r="D64" s="102">
        <v>1805</v>
      </c>
      <c r="E64" s="92">
        <v>4.2749855574812257E-2</v>
      </c>
      <c r="F64" s="180">
        <v>891</v>
      </c>
      <c r="G64" s="109" t="e">
        <v>#REF!</v>
      </c>
      <c r="H64" s="109" t="e">
        <v>#REF!</v>
      </c>
      <c r="I64" s="109">
        <v>0.53715170278637769</v>
      </c>
      <c r="J64" s="109">
        <v>0.49362880886426591</v>
      </c>
      <c r="K64" s="122">
        <v>0.47660311958405543</v>
      </c>
      <c r="L64" s="461">
        <v>0.3949530516431925</v>
      </c>
      <c r="M64" s="261">
        <v>0.29907773386034253</v>
      </c>
      <c r="N64" s="124">
        <v>0.31704260651629074</v>
      </c>
    </row>
    <row r="65" spans="1:14" ht="14.1" customHeight="1" x14ac:dyDescent="0.25">
      <c r="A65" s="36" t="s">
        <v>39</v>
      </c>
      <c r="B65" s="37" t="s">
        <v>91</v>
      </c>
      <c r="C65" s="38" t="s">
        <v>14</v>
      </c>
      <c r="D65" s="102">
        <v>27276</v>
      </c>
      <c r="E65" s="92">
        <v>4.0552397665280626E-2</v>
      </c>
      <c r="F65" s="180">
        <v>15141</v>
      </c>
      <c r="G65" s="109" t="e">
        <v>#REF!</v>
      </c>
      <c r="H65" s="109" t="e">
        <v>#REF!</v>
      </c>
      <c r="I65" s="109">
        <v>0.57804927302100162</v>
      </c>
      <c r="J65" s="109">
        <v>0.55510338759348876</v>
      </c>
      <c r="K65" s="122">
        <v>0.52298477854499681</v>
      </c>
      <c r="L65" s="461">
        <v>0.48766460415675078</v>
      </c>
      <c r="M65" s="261">
        <v>0.45570971184631803</v>
      </c>
      <c r="N65" s="124">
        <v>0.43658667105750626</v>
      </c>
    </row>
    <row r="66" spans="1:14" ht="14.1" customHeight="1" x14ac:dyDescent="0.25">
      <c r="A66" s="36" t="s">
        <v>40</v>
      </c>
      <c r="B66" s="37" t="s">
        <v>92</v>
      </c>
      <c r="C66" s="40" t="s">
        <v>13</v>
      </c>
      <c r="D66" s="102">
        <v>10031</v>
      </c>
      <c r="E66" s="92">
        <v>9.8084291187739536E-2</v>
      </c>
      <c r="F66" s="180">
        <v>5816</v>
      </c>
      <c r="G66" s="109" t="e">
        <v>#REF!</v>
      </c>
      <c r="H66" s="109" t="e">
        <v>#REF!</v>
      </c>
      <c r="I66" s="109">
        <v>0.61134789557805003</v>
      </c>
      <c r="J66" s="109">
        <v>0.57980261190310034</v>
      </c>
      <c r="K66" s="122">
        <v>0.5528188286808976</v>
      </c>
      <c r="L66" s="461">
        <v>0.51769213432499439</v>
      </c>
      <c r="M66" s="261">
        <v>0.47086138843742742</v>
      </c>
      <c r="N66" s="124">
        <v>0.46856378450687097</v>
      </c>
    </row>
    <row r="67" spans="1:14" ht="14.1" customHeight="1" x14ac:dyDescent="0.25">
      <c r="A67" s="36" t="s">
        <v>41</v>
      </c>
      <c r="B67" s="37" t="s">
        <v>93</v>
      </c>
      <c r="C67" s="38" t="s">
        <v>14</v>
      </c>
      <c r="D67" s="102">
        <v>5927</v>
      </c>
      <c r="E67" s="92">
        <v>7.0822041553748827E-2</v>
      </c>
      <c r="F67" s="180">
        <v>4018</v>
      </c>
      <c r="G67" s="109" t="e">
        <v>#REF!</v>
      </c>
      <c r="H67" s="109" t="e">
        <v>#REF!</v>
      </c>
      <c r="I67" s="109">
        <v>0.71998078770413065</v>
      </c>
      <c r="J67" s="109">
        <v>0.67791462797367974</v>
      </c>
      <c r="K67" s="122">
        <v>0.62691960252935863</v>
      </c>
      <c r="L67" s="461">
        <v>0.61810613943808534</v>
      </c>
      <c r="M67" s="261">
        <v>0.63047977422389467</v>
      </c>
      <c r="N67" s="124">
        <v>0.61902060881073928</v>
      </c>
    </row>
    <row r="68" spans="1:14" ht="14.1" customHeight="1" x14ac:dyDescent="0.25">
      <c r="A68" s="36" t="s">
        <v>42</v>
      </c>
      <c r="B68" s="41" t="s">
        <v>94</v>
      </c>
      <c r="C68" s="40" t="s">
        <v>13</v>
      </c>
      <c r="D68" s="102">
        <v>1919</v>
      </c>
      <c r="E68" s="92">
        <v>0.12749706227967095</v>
      </c>
      <c r="F68" s="180">
        <v>1266</v>
      </c>
      <c r="G68" s="109" t="e">
        <v>#REF!</v>
      </c>
      <c r="H68" s="109" t="e">
        <v>#REF!</v>
      </c>
      <c r="I68" s="109">
        <v>0.66398713826366562</v>
      </c>
      <c r="J68" s="109">
        <v>0.65971860343929134</v>
      </c>
      <c r="K68" s="122">
        <v>0.6216216216216216</v>
      </c>
      <c r="L68" s="461">
        <v>0.59462486002239645</v>
      </c>
      <c r="M68" s="261">
        <v>0.53874767513949162</v>
      </c>
      <c r="N68" s="124">
        <v>0.49805699481865284</v>
      </c>
    </row>
    <row r="69" spans="1:14" ht="14.1" customHeight="1" x14ac:dyDescent="0.25">
      <c r="A69" s="36" t="s">
        <v>43</v>
      </c>
      <c r="B69" s="37" t="s">
        <v>95</v>
      </c>
      <c r="C69" s="38" t="s">
        <v>14</v>
      </c>
      <c r="D69" s="102">
        <v>15153</v>
      </c>
      <c r="E69" s="92">
        <v>2.801899592944368E-2</v>
      </c>
      <c r="F69" s="180">
        <v>9943</v>
      </c>
      <c r="G69" s="109" t="e">
        <v>#REF!</v>
      </c>
      <c r="H69" s="109" t="e">
        <v>#REF!</v>
      </c>
      <c r="I69" s="109">
        <v>0.67840459935321595</v>
      </c>
      <c r="J69" s="109">
        <v>0.65617369497789213</v>
      </c>
      <c r="K69" s="122">
        <v>0.64369063772048851</v>
      </c>
      <c r="L69" s="461">
        <v>0.62172031376791992</v>
      </c>
      <c r="M69" s="261">
        <v>0.57510176390773404</v>
      </c>
      <c r="N69" s="124">
        <v>0.5467514028801298</v>
      </c>
    </row>
    <row r="70" spans="1:14" ht="14.1" customHeight="1" x14ac:dyDescent="0.25">
      <c r="A70" s="36" t="s">
        <v>44</v>
      </c>
      <c r="B70" s="37" t="s">
        <v>96</v>
      </c>
      <c r="C70" s="38" t="s">
        <v>65</v>
      </c>
      <c r="D70" s="102">
        <v>24869</v>
      </c>
      <c r="E70" s="92">
        <v>2.1775750852541131E-2</v>
      </c>
      <c r="F70" s="180">
        <v>9240</v>
      </c>
      <c r="G70" s="109" t="e">
        <v>#REF!</v>
      </c>
      <c r="H70" s="109" t="e">
        <v>#REF!</v>
      </c>
      <c r="I70" s="109">
        <v>0.37920600338900995</v>
      </c>
      <c r="J70" s="109">
        <v>0.37154690578632033</v>
      </c>
      <c r="K70" s="122">
        <v>0.35194543736390155</v>
      </c>
      <c r="L70" s="461">
        <v>0.34371362048894061</v>
      </c>
      <c r="M70" s="261">
        <v>0.34024687211352761</v>
      </c>
      <c r="N70" s="124">
        <v>0.32428884026258203</v>
      </c>
    </row>
    <row r="71" spans="1:14" ht="14.1" customHeight="1" x14ac:dyDescent="0.25">
      <c r="A71" s="584" t="s">
        <v>97</v>
      </c>
      <c r="B71" s="585"/>
      <c r="C71" s="585"/>
      <c r="D71" s="89">
        <v>91555</v>
      </c>
      <c r="E71" s="94">
        <v>4.4909837936544239E-2</v>
      </c>
      <c r="F71" s="182">
        <v>48703</v>
      </c>
      <c r="G71" s="110" t="e">
        <v>#REF!</v>
      </c>
      <c r="H71" s="110" t="e">
        <v>#REF!</v>
      </c>
      <c r="I71" s="110">
        <v>0.55622253852342352</v>
      </c>
      <c r="J71" s="110">
        <v>0.53195347059144782</v>
      </c>
      <c r="K71" s="126">
        <v>0.5045081031727916</v>
      </c>
      <c r="L71" s="462">
        <v>0.47744078499495296</v>
      </c>
      <c r="M71" s="262">
        <v>0.45237498657694097</v>
      </c>
      <c r="N71" s="127">
        <v>0.4359843102966714</v>
      </c>
    </row>
    <row r="72" spans="1:14" ht="14.1" customHeight="1" x14ac:dyDescent="0.25">
      <c r="A72" s="36" t="s">
        <v>45</v>
      </c>
      <c r="B72" s="37" t="s">
        <v>98</v>
      </c>
      <c r="C72" s="38" t="s">
        <v>65</v>
      </c>
      <c r="D72" s="102">
        <v>420</v>
      </c>
      <c r="E72" s="92">
        <v>-0.24731182795698925</v>
      </c>
      <c r="F72" s="180">
        <v>248</v>
      </c>
      <c r="G72" s="109" t="e">
        <v>#REF!</v>
      </c>
      <c r="H72" s="109" t="e">
        <v>#REF!</v>
      </c>
      <c r="I72" s="109">
        <v>0.63829787234042556</v>
      </c>
      <c r="J72" s="109">
        <v>0.59047619047619049</v>
      </c>
      <c r="K72" s="122">
        <v>0.56451612903225812</v>
      </c>
      <c r="L72" s="461">
        <v>0.51724137931034486</v>
      </c>
      <c r="M72" s="261">
        <v>0.51993355481727577</v>
      </c>
      <c r="N72" s="124">
        <v>0.51293759512937598</v>
      </c>
    </row>
    <row r="73" spans="1:14" ht="14.1" customHeight="1" x14ac:dyDescent="0.25">
      <c r="A73" s="36" t="s">
        <v>46</v>
      </c>
      <c r="B73" s="37" t="s">
        <v>99</v>
      </c>
      <c r="C73" s="38" t="s">
        <v>14</v>
      </c>
      <c r="D73" s="102">
        <v>6346</v>
      </c>
      <c r="E73" s="92">
        <v>2.8191834089436263E-2</v>
      </c>
      <c r="F73" s="180">
        <v>3939</v>
      </c>
      <c r="G73" s="109" t="e">
        <v>#REF!</v>
      </c>
      <c r="H73" s="109" t="e">
        <v>#REF!</v>
      </c>
      <c r="I73" s="109">
        <v>0.66224256292906181</v>
      </c>
      <c r="J73" s="109">
        <v>0.6207059565080365</v>
      </c>
      <c r="K73" s="122">
        <v>0.59040829552819185</v>
      </c>
      <c r="L73" s="461">
        <v>0.554115164305095</v>
      </c>
      <c r="M73" s="261">
        <v>0.53609000584453537</v>
      </c>
      <c r="N73" s="124">
        <v>0.5211488996856245</v>
      </c>
    </row>
    <row r="74" spans="1:14" ht="14.1" customHeight="1" x14ac:dyDescent="0.25">
      <c r="A74" s="36" t="s">
        <v>47</v>
      </c>
      <c r="B74" s="37" t="s">
        <v>100</v>
      </c>
      <c r="C74" s="38" t="s">
        <v>65</v>
      </c>
      <c r="D74" s="102">
        <v>4692</v>
      </c>
      <c r="E74" s="92">
        <v>4.7109207708779799E-3</v>
      </c>
      <c r="F74" s="180">
        <v>1925</v>
      </c>
      <c r="G74" s="109" t="e">
        <v>#REF!</v>
      </c>
      <c r="H74" s="109" t="e">
        <v>#REF!</v>
      </c>
      <c r="I74" s="109">
        <v>0.46904913848117424</v>
      </c>
      <c r="J74" s="109">
        <v>0.41027280477408357</v>
      </c>
      <c r="K74" s="122">
        <v>0.42633832976445396</v>
      </c>
      <c r="L74" s="461">
        <v>0.40662194330231549</v>
      </c>
      <c r="M74" s="261">
        <v>0.35733944954128438</v>
      </c>
      <c r="N74" s="124">
        <v>0.35111835973904937</v>
      </c>
    </row>
    <row r="75" spans="1:14" ht="14.1" customHeight="1" x14ac:dyDescent="0.25">
      <c r="A75" s="36" t="s">
        <v>48</v>
      </c>
      <c r="B75" s="37" t="s">
        <v>101</v>
      </c>
      <c r="C75" s="38" t="s">
        <v>14</v>
      </c>
      <c r="D75" s="102">
        <v>6759</v>
      </c>
      <c r="E75" s="92">
        <v>3.1750877728591087E-2</v>
      </c>
      <c r="F75" s="180">
        <v>4193</v>
      </c>
      <c r="G75" s="109" t="e">
        <v>#REF!</v>
      </c>
      <c r="H75" s="109" t="e">
        <v>#REF!</v>
      </c>
      <c r="I75" s="109">
        <v>0.64172772849980719</v>
      </c>
      <c r="J75" s="109">
        <v>0.62035804113034476</v>
      </c>
      <c r="K75" s="122">
        <v>0.6156312013433064</v>
      </c>
      <c r="L75" s="461">
        <v>0.58001611603545533</v>
      </c>
      <c r="M75" s="261">
        <v>0.53652517275419542</v>
      </c>
      <c r="N75" s="124">
        <v>0.51842870999030066</v>
      </c>
    </row>
    <row r="76" spans="1:14" ht="14.1" customHeight="1" x14ac:dyDescent="0.25">
      <c r="A76" s="584" t="s">
        <v>102</v>
      </c>
      <c r="B76" s="585"/>
      <c r="C76" s="585"/>
      <c r="D76" s="89">
        <v>18217</v>
      </c>
      <c r="E76" s="94">
        <v>1.4818115982396574E-2</v>
      </c>
      <c r="F76" s="182">
        <v>10305</v>
      </c>
      <c r="G76" s="110" t="e">
        <v>#REF!</v>
      </c>
      <c r="H76" s="110" t="e">
        <v>#REF!</v>
      </c>
      <c r="I76" s="110">
        <v>0.60684551341350601</v>
      </c>
      <c r="J76" s="110">
        <v>0.56568040840972722</v>
      </c>
      <c r="K76" s="126">
        <v>0.55612500696340039</v>
      </c>
      <c r="L76" s="462">
        <v>0.52404670983452317</v>
      </c>
      <c r="M76" s="262">
        <v>0.49208834218618952</v>
      </c>
      <c r="N76" s="127">
        <v>0.47967793525616281</v>
      </c>
    </row>
    <row r="77" spans="1:14" ht="14.1" customHeight="1" x14ac:dyDescent="0.25">
      <c r="A77" s="448" t="s">
        <v>49</v>
      </c>
      <c r="B77" s="442" t="s">
        <v>103</v>
      </c>
      <c r="C77" s="443" t="s">
        <v>65</v>
      </c>
      <c r="D77" s="102">
        <v>9618</v>
      </c>
      <c r="E77" s="92">
        <v>6.3585093442441565E-2</v>
      </c>
      <c r="F77" s="180">
        <v>4070</v>
      </c>
      <c r="G77" s="542" t="e">
        <v>#REF!</v>
      </c>
      <c r="H77" s="542" t="e">
        <v>#REF!</v>
      </c>
      <c r="I77" s="542">
        <v>0.45485991006572118</v>
      </c>
      <c r="J77" s="542">
        <v>0.42316489914743188</v>
      </c>
      <c r="K77" s="122">
        <v>0.37388034944155701</v>
      </c>
      <c r="L77" s="461">
        <v>0.34743474347434744</v>
      </c>
      <c r="M77" s="261">
        <v>0.31179643527204504</v>
      </c>
      <c r="N77" s="124">
        <v>0.30946882217090071</v>
      </c>
    </row>
    <row r="78" spans="1:14" ht="14.1" customHeight="1" x14ac:dyDescent="0.25">
      <c r="A78" s="448" t="s">
        <v>50</v>
      </c>
      <c r="B78" s="442" t="s">
        <v>104</v>
      </c>
      <c r="C78" s="443" t="s">
        <v>65</v>
      </c>
      <c r="D78" s="102">
        <v>2148</v>
      </c>
      <c r="E78" s="92">
        <v>-1.8587360594795044E-3</v>
      </c>
      <c r="F78" s="180">
        <v>861</v>
      </c>
      <c r="G78" s="542" t="e">
        <v>#REF!</v>
      </c>
      <c r="H78" s="542" t="e">
        <v>#REF!</v>
      </c>
      <c r="I78" s="542">
        <v>0.42083333333333334</v>
      </c>
      <c r="J78" s="542">
        <v>0.40083798882681565</v>
      </c>
      <c r="K78" s="122">
        <v>0.37407063197026025</v>
      </c>
      <c r="L78" s="461">
        <v>0.38279069767441859</v>
      </c>
      <c r="M78" s="261">
        <v>0.34882729211087421</v>
      </c>
      <c r="N78" s="124">
        <v>0.28500191791331031</v>
      </c>
    </row>
    <row r="79" spans="1:14" ht="14.1" customHeight="1" x14ac:dyDescent="0.25">
      <c r="A79" s="448" t="s">
        <v>51</v>
      </c>
      <c r="B79" s="442" t="s">
        <v>105</v>
      </c>
      <c r="C79" s="443" t="s">
        <v>14</v>
      </c>
      <c r="D79" s="102">
        <v>3891</v>
      </c>
      <c r="E79" s="92">
        <v>-5.0744083922908079E-2</v>
      </c>
      <c r="F79" s="180">
        <v>2337</v>
      </c>
      <c r="G79" s="542" t="e">
        <v>#REF!</v>
      </c>
      <c r="H79" s="542" t="e">
        <v>#REF!</v>
      </c>
      <c r="I79" s="542">
        <v>0.66538707613563663</v>
      </c>
      <c r="J79" s="542">
        <v>0.60061680801850426</v>
      </c>
      <c r="K79" s="122">
        <v>0.58599658453281289</v>
      </c>
      <c r="L79" s="461">
        <v>0.5398871877518131</v>
      </c>
      <c r="M79" s="261">
        <v>0.57512077294685993</v>
      </c>
      <c r="N79" s="124">
        <v>0.54881558556564092</v>
      </c>
    </row>
    <row r="80" spans="1:14" ht="14.1" customHeight="1" x14ac:dyDescent="0.25">
      <c r="A80" s="448" t="s">
        <v>52</v>
      </c>
      <c r="B80" s="545" t="s">
        <v>241</v>
      </c>
      <c r="C80" s="443" t="s">
        <v>65</v>
      </c>
      <c r="D80" s="102">
        <v>68</v>
      </c>
      <c r="E80" s="92">
        <v>1.5185185185185186</v>
      </c>
      <c r="F80" s="180">
        <v>29</v>
      </c>
      <c r="G80" s="542" t="e">
        <v>#REF!</v>
      </c>
      <c r="H80" s="542" t="e">
        <v>#REF!</v>
      </c>
      <c r="I80" s="542">
        <v>0.34375</v>
      </c>
      <c r="J80" s="542">
        <v>0.4264705882352941</v>
      </c>
      <c r="K80" s="122">
        <v>0.66666666666666663</v>
      </c>
      <c r="L80" s="461">
        <v>0.70454545454545459</v>
      </c>
      <c r="M80" s="261">
        <v>0.72972972972972971</v>
      </c>
      <c r="N80" s="124">
        <v>0.60377358490566035</v>
      </c>
    </row>
    <row r="81" spans="1:14" ht="14.1" customHeight="1" x14ac:dyDescent="0.25">
      <c r="A81" s="36" t="s">
        <v>53</v>
      </c>
      <c r="B81" s="37" t="s">
        <v>107</v>
      </c>
      <c r="C81" s="38" t="s">
        <v>65</v>
      </c>
      <c r="D81" s="102">
        <v>4346</v>
      </c>
      <c r="E81" s="92">
        <v>4.6232085067037243E-3</v>
      </c>
      <c r="F81" s="180">
        <v>2892</v>
      </c>
      <c r="G81" s="109" t="e">
        <v>#REF!</v>
      </c>
      <c r="H81" s="109" t="e">
        <v>#REF!</v>
      </c>
      <c r="I81" s="109">
        <v>0.65789473684210531</v>
      </c>
      <c r="J81" s="109">
        <v>0.66543948458352509</v>
      </c>
      <c r="K81" s="122">
        <v>0.61188164586222837</v>
      </c>
      <c r="L81" s="461">
        <v>0.53133583021223474</v>
      </c>
      <c r="M81" s="261">
        <v>0.51776052693483887</v>
      </c>
      <c r="N81" s="124">
        <v>0.5</v>
      </c>
    </row>
    <row r="82" spans="1:14" ht="14.1" customHeight="1" x14ac:dyDescent="0.25">
      <c r="A82" s="36" t="s">
        <v>124</v>
      </c>
      <c r="B82" s="37" t="s">
        <v>166</v>
      </c>
      <c r="C82" s="38" t="s">
        <v>14</v>
      </c>
      <c r="D82" s="102">
        <v>15938</v>
      </c>
      <c r="E82" s="92">
        <v>2.2256429991661886E-2</v>
      </c>
      <c r="F82" s="180">
        <v>9820</v>
      </c>
      <c r="G82" s="109" t="e">
        <v>#REF!</v>
      </c>
      <c r="H82" s="109" t="e">
        <v>#REF!</v>
      </c>
      <c r="I82" s="109">
        <v>0.6570371675180553</v>
      </c>
      <c r="J82" s="109">
        <v>0.61613753294014306</v>
      </c>
      <c r="K82" s="122">
        <v>0.58527355525623759</v>
      </c>
      <c r="L82" s="461">
        <v>0.53943670767501406</v>
      </c>
      <c r="M82" s="261">
        <v>0.51579743961657309</v>
      </c>
      <c r="N82" s="124">
        <v>0.46828474915551105</v>
      </c>
    </row>
    <row r="83" spans="1:14" ht="14.1" customHeight="1" x14ac:dyDescent="0.25">
      <c r="A83" s="584" t="s">
        <v>108</v>
      </c>
      <c r="B83" s="585"/>
      <c r="C83" s="585"/>
      <c r="D83" s="89">
        <v>36009</v>
      </c>
      <c r="E83" s="94">
        <v>2.1879788864294314E-2</v>
      </c>
      <c r="F83" s="182">
        <v>20009</v>
      </c>
      <c r="G83" s="110" t="e">
        <v>#REF!</v>
      </c>
      <c r="H83" s="110" t="e">
        <v>#REF!</v>
      </c>
      <c r="I83" s="110">
        <v>0.59654922196242843</v>
      </c>
      <c r="J83" s="110">
        <v>0.55566663889583157</v>
      </c>
      <c r="K83" s="126">
        <v>0.52153924740337132</v>
      </c>
      <c r="L83" s="462">
        <v>0.4800850012922494</v>
      </c>
      <c r="M83" s="262">
        <v>0.46259954493742889</v>
      </c>
      <c r="N83" s="127">
        <v>0.43263343305281404</v>
      </c>
    </row>
    <row r="84" spans="1:14" ht="14.1" customHeight="1" x14ac:dyDescent="0.25">
      <c r="A84" s="36" t="s">
        <v>54</v>
      </c>
      <c r="B84" s="37" t="s">
        <v>109</v>
      </c>
      <c r="C84" s="38" t="s">
        <v>14</v>
      </c>
      <c r="D84" s="102">
        <v>4901</v>
      </c>
      <c r="E84" s="92">
        <v>-5.7681215150932497E-2</v>
      </c>
      <c r="F84" s="180">
        <v>3116</v>
      </c>
      <c r="G84" s="109" t="e">
        <v>#REF!</v>
      </c>
      <c r="H84" s="109" t="e">
        <v>#REF!</v>
      </c>
      <c r="I84" s="109">
        <v>0.65578306585500834</v>
      </c>
      <c r="J84" s="109">
        <v>0.63578861456845537</v>
      </c>
      <c r="K84" s="122">
        <v>0.62526437223610842</v>
      </c>
      <c r="L84" s="461">
        <v>0.61377421248288011</v>
      </c>
      <c r="M84" s="261">
        <v>0.61455938697318002</v>
      </c>
      <c r="N84" s="124">
        <v>0.59886592280958473</v>
      </c>
    </row>
    <row r="85" spans="1:14" ht="14.1" customHeight="1" x14ac:dyDescent="0.25">
      <c r="A85" s="36" t="s">
        <v>55</v>
      </c>
      <c r="B85" s="37" t="s">
        <v>110</v>
      </c>
      <c r="C85" s="38" t="s">
        <v>65</v>
      </c>
      <c r="D85" s="102">
        <v>3668</v>
      </c>
      <c r="E85" s="92">
        <v>3.3239436619718399E-2</v>
      </c>
      <c r="F85" s="180">
        <v>1680</v>
      </c>
      <c r="G85" s="109" t="e">
        <v>#REF!</v>
      </c>
      <c r="H85" s="109" t="e">
        <v>#REF!</v>
      </c>
      <c r="I85" s="109">
        <v>0.452416918429003</v>
      </c>
      <c r="J85" s="109">
        <v>0.4580152671755725</v>
      </c>
      <c r="K85" s="122">
        <v>0.44929577464788734</v>
      </c>
      <c r="L85" s="461">
        <v>0.399830220713073</v>
      </c>
      <c r="M85" s="261">
        <v>0.36065573770491804</v>
      </c>
      <c r="N85" s="124">
        <v>0.36595859101909117</v>
      </c>
    </row>
    <row r="86" spans="1:14" ht="14.1" customHeight="1" thickBot="1" x14ac:dyDescent="0.3">
      <c r="A86" s="586" t="s">
        <v>111</v>
      </c>
      <c r="B86" s="587"/>
      <c r="C86" s="587"/>
      <c r="D86" s="90">
        <v>8569</v>
      </c>
      <c r="E86" s="95">
        <v>-2.0797623128785303E-2</v>
      </c>
      <c r="F86" s="183">
        <v>4796</v>
      </c>
      <c r="G86" s="111" t="e">
        <v>#REF!</v>
      </c>
      <c r="H86" s="111" t="e">
        <v>#REF!</v>
      </c>
      <c r="I86" s="111">
        <v>0.56978601085915048</v>
      </c>
      <c r="J86" s="111">
        <v>0.55969191270860075</v>
      </c>
      <c r="K86" s="128">
        <v>0.55387955662210031</v>
      </c>
      <c r="L86" s="463">
        <v>0.52631578947368418</v>
      </c>
      <c r="M86" s="262">
        <v>0.51094228370563555</v>
      </c>
      <c r="N86" s="127">
        <v>0.50457217504898755</v>
      </c>
    </row>
    <row r="87" spans="1:14" ht="9.75" customHeight="1" thickBot="1" x14ac:dyDescent="0.3">
      <c r="A87" s="83"/>
      <c r="B87" s="84"/>
      <c r="C87" s="85"/>
      <c r="D87" s="86"/>
      <c r="E87" s="74"/>
      <c r="F87" s="86"/>
      <c r="G87" s="87"/>
      <c r="H87" s="87"/>
      <c r="I87" s="87"/>
      <c r="J87" s="87"/>
      <c r="K87" s="87"/>
      <c r="L87" s="87"/>
      <c r="M87" s="87"/>
      <c r="N87" s="87"/>
    </row>
    <row r="88" spans="1:14" ht="15.75" thickBot="1" x14ac:dyDescent="0.3">
      <c r="A88" s="42" t="s">
        <v>8</v>
      </c>
      <c r="B88" s="43"/>
      <c r="C88" s="43"/>
      <c r="D88" s="73">
        <v>296971</v>
      </c>
      <c r="E88" s="96">
        <v>1.9730448965576519E-2</v>
      </c>
      <c r="F88" s="184">
        <v>158571</v>
      </c>
      <c r="G88" s="112" t="e">
        <v>#REF!</v>
      </c>
      <c r="H88" s="112" t="e">
        <v>#REF!</v>
      </c>
      <c r="I88" s="112">
        <v>0.56128459460233515</v>
      </c>
      <c r="J88" s="112">
        <v>0.53396122853746664</v>
      </c>
      <c r="K88" s="120">
        <v>0.51357541419864361</v>
      </c>
      <c r="L88" s="458">
        <v>0.48848801246828261</v>
      </c>
      <c r="M88" s="257">
        <v>0.46573086189094842</v>
      </c>
      <c r="N88" s="125">
        <v>0.44166300791706203</v>
      </c>
    </row>
    <row r="89" spans="1:14" x14ac:dyDescent="0.25">
      <c r="A89" s="544" t="s">
        <v>246</v>
      </c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</row>
  </sheetData>
  <mergeCells count="22">
    <mergeCell ref="A1:N1"/>
    <mergeCell ref="A86:C86"/>
    <mergeCell ref="A56:C56"/>
    <mergeCell ref="A61:C61"/>
    <mergeCell ref="A71:C71"/>
    <mergeCell ref="A76:C76"/>
    <mergeCell ref="A83:C83"/>
    <mergeCell ref="A45:C45"/>
    <mergeCell ref="A51:C51"/>
    <mergeCell ref="A21:C21"/>
    <mergeCell ref="A22:C22"/>
    <mergeCell ref="A24:C24"/>
    <mergeCell ref="A29:C29"/>
    <mergeCell ref="A30:C30"/>
    <mergeCell ref="A31:C31"/>
    <mergeCell ref="A32:C32"/>
    <mergeCell ref="I3:N3"/>
    <mergeCell ref="A36:C36"/>
    <mergeCell ref="A34:C34"/>
    <mergeCell ref="A3:C4"/>
    <mergeCell ref="A5:C5"/>
    <mergeCell ref="A19:C19"/>
  </mergeCells>
  <pageMargins left="0.19685039370078741" right="0.19685039370078741" top="0.37" bottom="0.39370078740157483" header="0.31496062992125984" footer="0.15748031496062992"/>
  <pageSetup paperSize="9" scale="88" fitToHeight="0" orientation="portrait" r:id="rId1"/>
  <headerFooter>
    <oddFooter>&amp;CChirurgie Ambulatoire - Bilan PMSI 2016</oddFooter>
  </headerFooter>
  <rowBreaks count="1" manualBreakCount="1">
    <brk id="35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K65"/>
  <sheetViews>
    <sheetView zoomScaleNormal="100" workbookViewId="0">
      <selection activeCell="J20" sqref="J20"/>
    </sheetView>
  </sheetViews>
  <sheetFormatPr baseColWidth="10" defaultRowHeight="15" x14ac:dyDescent="0.25"/>
  <cols>
    <col min="1" max="2" width="11.42578125" style="35"/>
    <col min="3" max="3" width="39.140625" style="35" bestFit="1" customWidth="1"/>
    <col min="4" max="6" width="11.42578125" style="35"/>
    <col min="7" max="7" width="11.42578125" style="206"/>
    <col min="8" max="9" width="11.42578125" style="277"/>
    <col min="10" max="10" width="11.42578125" style="35"/>
    <col min="12" max="16384" width="11.42578125" style="35"/>
  </cols>
  <sheetData>
    <row r="1" spans="1:11" ht="23.25" customHeight="1" x14ac:dyDescent="0.25">
      <c r="D1" s="35">
        <v>51</v>
      </c>
      <c r="E1" s="35">
        <v>52</v>
      </c>
      <c r="F1" s="35">
        <v>53</v>
      </c>
      <c r="K1" s="35"/>
    </row>
    <row r="2" spans="1:11" ht="76.5" x14ac:dyDescent="0.2">
      <c r="B2" s="272" t="s">
        <v>176</v>
      </c>
      <c r="C2" s="272" t="s">
        <v>177</v>
      </c>
      <c r="D2" s="278" t="s">
        <v>287</v>
      </c>
      <c r="E2" s="278" t="s">
        <v>288</v>
      </c>
      <c r="F2" s="273" t="s">
        <v>289</v>
      </c>
      <c r="G2" s="274" t="s">
        <v>290</v>
      </c>
      <c r="H2" s="274" t="s">
        <v>291</v>
      </c>
      <c r="I2" s="274" t="s">
        <v>292</v>
      </c>
      <c r="K2" s="35"/>
    </row>
    <row r="3" spans="1:11" x14ac:dyDescent="0.25">
      <c r="A3" s="56"/>
      <c r="B3" s="36" t="s">
        <v>26</v>
      </c>
      <c r="C3" s="37" t="s">
        <v>75</v>
      </c>
      <c r="D3" s="60">
        <v>9717</v>
      </c>
      <c r="E3" s="60">
        <v>6706</v>
      </c>
      <c r="F3" s="279">
        <v>0.69013069877534217</v>
      </c>
      <c r="G3" s="275">
        <v>0.53396122853746664</v>
      </c>
      <c r="H3" s="276">
        <v>0.43918033407825463</v>
      </c>
      <c r="I3" s="276">
        <v>0.60980444455221072</v>
      </c>
      <c r="J3" s="281"/>
      <c r="K3" s="35"/>
    </row>
    <row r="4" spans="1:11" x14ac:dyDescent="0.25">
      <c r="A4" s="56"/>
      <c r="B4" s="36" t="s">
        <v>41</v>
      </c>
      <c r="C4" s="37" t="s">
        <v>93</v>
      </c>
      <c r="D4" s="60">
        <v>5927</v>
      </c>
      <c r="E4" s="60">
        <v>4018</v>
      </c>
      <c r="F4" s="279">
        <v>0.67791462797367974</v>
      </c>
      <c r="G4" s="275">
        <v>0.53396122853746664</v>
      </c>
      <c r="H4" s="276">
        <v>0.43918033407825463</v>
      </c>
      <c r="I4" s="276">
        <v>0.60980444455221072</v>
      </c>
      <c r="J4" s="281"/>
      <c r="K4" s="35"/>
    </row>
    <row r="5" spans="1:11" x14ac:dyDescent="0.25">
      <c r="A5" s="56"/>
      <c r="B5" s="36" t="s">
        <v>24</v>
      </c>
      <c r="C5" s="37" t="s">
        <v>72</v>
      </c>
      <c r="D5" s="60">
        <v>4981</v>
      </c>
      <c r="E5" s="60">
        <v>3354</v>
      </c>
      <c r="F5" s="279">
        <v>0.67335876330054201</v>
      </c>
      <c r="G5" s="275">
        <v>0.53396122853746664</v>
      </c>
      <c r="H5" s="276">
        <v>0.43918033407825463</v>
      </c>
      <c r="I5" s="276">
        <v>0.60980444455221072</v>
      </c>
      <c r="J5" s="281"/>
      <c r="K5" s="35"/>
    </row>
    <row r="6" spans="1:11" x14ac:dyDescent="0.25">
      <c r="A6" s="56"/>
      <c r="B6" s="36" t="s">
        <v>19</v>
      </c>
      <c r="C6" s="37" t="s">
        <v>67</v>
      </c>
      <c r="D6" s="60">
        <v>10770</v>
      </c>
      <c r="E6" s="60">
        <v>7199</v>
      </c>
      <c r="F6" s="279">
        <v>0.66843082636954498</v>
      </c>
      <c r="G6" s="275">
        <v>0.53396122853746664</v>
      </c>
      <c r="H6" s="276">
        <v>0.43918033407825463</v>
      </c>
      <c r="I6" s="276">
        <v>0.60980444455221072</v>
      </c>
      <c r="J6" s="281"/>
      <c r="K6" s="35"/>
    </row>
    <row r="7" spans="1:11" x14ac:dyDescent="0.25">
      <c r="A7" s="56"/>
      <c r="B7" s="36" t="s">
        <v>53</v>
      </c>
      <c r="C7" s="37" t="s">
        <v>107</v>
      </c>
      <c r="D7" s="60">
        <v>4346</v>
      </c>
      <c r="E7" s="60">
        <v>2892</v>
      </c>
      <c r="F7" s="279">
        <v>0.66543948458352509</v>
      </c>
      <c r="G7" s="275">
        <v>0.53396122853746664</v>
      </c>
      <c r="H7" s="276">
        <v>0.43918033407825463</v>
      </c>
      <c r="I7" s="276">
        <v>0.60980444455221072</v>
      </c>
      <c r="J7" s="281"/>
      <c r="K7" s="35"/>
    </row>
    <row r="8" spans="1:11" x14ac:dyDescent="0.25">
      <c r="A8" s="56"/>
      <c r="B8" s="36" t="s">
        <v>42</v>
      </c>
      <c r="C8" s="41" t="s">
        <v>94</v>
      </c>
      <c r="D8" s="60">
        <v>1919</v>
      </c>
      <c r="E8" s="60">
        <v>1266</v>
      </c>
      <c r="F8" s="279">
        <v>0.65971860343929134</v>
      </c>
      <c r="G8" s="275">
        <v>0.53396122853746664</v>
      </c>
      <c r="H8" s="276">
        <v>0.43918033407825463</v>
      </c>
      <c r="I8" s="276">
        <v>0.60980444455221072</v>
      </c>
      <c r="J8" s="281"/>
      <c r="K8" s="35"/>
    </row>
    <row r="9" spans="1:11" x14ac:dyDescent="0.25">
      <c r="A9" s="56"/>
      <c r="B9" s="36" t="s">
        <v>43</v>
      </c>
      <c r="C9" s="37" t="s">
        <v>95</v>
      </c>
      <c r="D9" s="60">
        <v>15153</v>
      </c>
      <c r="E9" s="60">
        <v>9943</v>
      </c>
      <c r="F9" s="279">
        <v>0.65617369497789213</v>
      </c>
      <c r="G9" s="275">
        <v>0.53396122853746664</v>
      </c>
      <c r="H9" s="276">
        <v>0.43918033407825463</v>
      </c>
      <c r="I9" s="276">
        <v>0.60980444455221072</v>
      </c>
      <c r="J9" s="281"/>
      <c r="K9" s="35"/>
    </row>
    <row r="10" spans="1:11" x14ac:dyDescent="0.25">
      <c r="A10" s="56"/>
      <c r="B10" s="36" t="s">
        <v>54</v>
      </c>
      <c r="C10" s="37" t="s">
        <v>109</v>
      </c>
      <c r="D10" s="60">
        <v>4901</v>
      </c>
      <c r="E10" s="60">
        <v>3116</v>
      </c>
      <c r="F10" s="279">
        <v>0.63578861456845537</v>
      </c>
      <c r="G10" s="275">
        <v>0.53396122853746664</v>
      </c>
      <c r="H10" s="276">
        <v>0.43918033407825463</v>
      </c>
      <c r="I10" s="276">
        <v>0.60980444455221072</v>
      </c>
      <c r="J10" s="281"/>
      <c r="K10" s="35"/>
    </row>
    <row r="11" spans="1:11" x14ac:dyDescent="0.25">
      <c r="A11" s="56"/>
      <c r="B11" s="36" t="s">
        <v>30</v>
      </c>
      <c r="C11" s="37" t="s">
        <v>80</v>
      </c>
      <c r="D11" s="60">
        <v>9748</v>
      </c>
      <c r="E11" s="60">
        <v>6197</v>
      </c>
      <c r="F11" s="279">
        <v>0.63572014772260976</v>
      </c>
      <c r="G11" s="275">
        <v>0.53396122853746664</v>
      </c>
      <c r="H11" s="276">
        <v>0.43918033407825463</v>
      </c>
      <c r="I11" s="276">
        <v>0.60980444455221072</v>
      </c>
      <c r="J11" s="281"/>
      <c r="K11" s="35"/>
    </row>
    <row r="12" spans="1:11" x14ac:dyDescent="0.25">
      <c r="A12" s="56"/>
      <c r="B12" s="36" t="s">
        <v>46</v>
      </c>
      <c r="C12" s="37" t="s">
        <v>99</v>
      </c>
      <c r="D12" s="60">
        <v>6346</v>
      </c>
      <c r="E12" s="60">
        <v>3939</v>
      </c>
      <c r="F12" s="279">
        <v>0.6207059565080365</v>
      </c>
      <c r="G12" s="275">
        <v>0.53396122853746664</v>
      </c>
      <c r="H12" s="276">
        <v>0.43918033407825463</v>
      </c>
      <c r="I12" s="276">
        <v>0.60980444455221072</v>
      </c>
      <c r="J12" s="281"/>
      <c r="K12" s="35"/>
    </row>
    <row r="13" spans="1:11" x14ac:dyDescent="0.25">
      <c r="A13" s="56"/>
      <c r="B13" s="36" t="s">
        <v>48</v>
      </c>
      <c r="C13" s="37" t="s">
        <v>101</v>
      </c>
      <c r="D13" s="60">
        <v>6759</v>
      </c>
      <c r="E13" s="60">
        <v>4193</v>
      </c>
      <c r="F13" s="279">
        <v>0.62035804113034476</v>
      </c>
      <c r="G13" s="275">
        <v>0.53396122853746664</v>
      </c>
      <c r="H13" s="276">
        <v>0.43918033407825463</v>
      </c>
      <c r="I13" s="276">
        <v>0.60980444455221072</v>
      </c>
      <c r="J13" s="281"/>
      <c r="K13" s="35"/>
    </row>
    <row r="14" spans="1:11" x14ac:dyDescent="0.25">
      <c r="A14" s="56"/>
      <c r="B14" s="36" t="s">
        <v>124</v>
      </c>
      <c r="C14" s="37" t="s">
        <v>166</v>
      </c>
      <c r="D14" s="60">
        <v>15938</v>
      </c>
      <c r="E14" s="60">
        <v>9820</v>
      </c>
      <c r="F14" s="279">
        <v>0.61613753294014306</v>
      </c>
      <c r="G14" s="275">
        <v>0.53396122853746664</v>
      </c>
      <c r="H14" s="276">
        <v>0.43918033407825463</v>
      </c>
      <c r="I14" s="276">
        <v>0.60980444455221072</v>
      </c>
      <c r="J14" s="281"/>
      <c r="K14" s="35"/>
    </row>
    <row r="15" spans="1:11" x14ac:dyDescent="0.25">
      <c r="A15" s="56"/>
      <c r="B15" s="36" t="s">
        <v>34</v>
      </c>
      <c r="C15" s="37" t="s">
        <v>85</v>
      </c>
      <c r="D15" s="60">
        <v>19876</v>
      </c>
      <c r="E15" s="60">
        <v>11942</v>
      </c>
      <c r="F15" s="279">
        <v>0.60082511571744823</v>
      </c>
      <c r="G15" s="275">
        <v>0.53396122853746664</v>
      </c>
      <c r="H15" s="276">
        <v>0.43918033407825463</v>
      </c>
      <c r="I15" s="276">
        <v>0.60980444455221072</v>
      </c>
      <c r="J15" s="281"/>
      <c r="K15" s="35"/>
    </row>
    <row r="16" spans="1:11" x14ac:dyDescent="0.25">
      <c r="A16" s="56"/>
      <c r="B16" s="36" t="s">
        <v>51</v>
      </c>
      <c r="C16" s="37" t="s">
        <v>105</v>
      </c>
      <c r="D16" s="60">
        <v>3891</v>
      </c>
      <c r="E16" s="60">
        <v>2337</v>
      </c>
      <c r="F16" s="279">
        <v>0.60061680801850426</v>
      </c>
      <c r="G16" s="275">
        <v>0.53396122853746664</v>
      </c>
      <c r="H16" s="276">
        <v>0.43918033407825463</v>
      </c>
      <c r="I16" s="276">
        <v>0.60980444455221072</v>
      </c>
      <c r="J16" s="281"/>
      <c r="K16" s="35"/>
    </row>
    <row r="17" spans="1:11" x14ac:dyDescent="0.25">
      <c r="A17" s="56"/>
      <c r="B17" s="36" t="s">
        <v>37</v>
      </c>
      <c r="C17" s="37" t="s">
        <v>89</v>
      </c>
      <c r="D17" s="60">
        <v>2380</v>
      </c>
      <c r="E17" s="60">
        <v>1407</v>
      </c>
      <c r="F17" s="279">
        <v>0.5911764705882353</v>
      </c>
      <c r="G17" s="275">
        <v>0.53396122853746664</v>
      </c>
      <c r="H17" s="276">
        <v>0.43918033407825463</v>
      </c>
      <c r="I17" s="276">
        <v>0.60980444455221072</v>
      </c>
      <c r="J17" s="281"/>
      <c r="K17" s="35"/>
    </row>
    <row r="18" spans="1:11" x14ac:dyDescent="0.25">
      <c r="A18" s="56"/>
      <c r="B18" s="36" t="s">
        <v>45</v>
      </c>
      <c r="C18" s="37" t="s">
        <v>98</v>
      </c>
      <c r="D18" s="60">
        <v>420</v>
      </c>
      <c r="E18" s="60">
        <v>248</v>
      </c>
      <c r="F18" s="279">
        <v>0.59047619047619049</v>
      </c>
      <c r="G18" s="275">
        <v>0.53396122853746664</v>
      </c>
      <c r="H18" s="276">
        <v>0.43918033407825463</v>
      </c>
      <c r="I18" s="276">
        <v>0.60980444455221072</v>
      </c>
      <c r="J18" s="281"/>
      <c r="K18" s="35"/>
    </row>
    <row r="19" spans="1:11" x14ac:dyDescent="0.25">
      <c r="A19" s="56"/>
      <c r="B19" s="36" t="s">
        <v>40</v>
      </c>
      <c r="C19" s="37" t="s">
        <v>92</v>
      </c>
      <c r="D19" s="60">
        <v>10031</v>
      </c>
      <c r="E19" s="60">
        <v>5816</v>
      </c>
      <c r="F19" s="279">
        <v>0.57980261190310034</v>
      </c>
      <c r="G19" s="275">
        <v>0.53396122853746664</v>
      </c>
      <c r="H19" s="276">
        <v>0.43918033407825463</v>
      </c>
      <c r="I19" s="276">
        <v>0.60980444455221072</v>
      </c>
      <c r="J19" s="281"/>
      <c r="K19" s="35"/>
    </row>
    <row r="20" spans="1:11" x14ac:dyDescent="0.25">
      <c r="A20" s="56"/>
      <c r="B20" s="36" t="s">
        <v>33</v>
      </c>
      <c r="C20" s="37" t="s">
        <v>84</v>
      </c>
      <c r="D20" s="60">
        <v>3312</v>
      </c>
      <c r="E20" s="60">
        <v>1882</v>
      </c>
      <c r="F20" s="279">
        <v>0.56823671497584538</v>
      </c>
      <c r="G20" s="275">
        <v>0.53396122853746664</v>
      </c>
      <c r="H20" s="276">
        <v>0.43918033407825463</v>
      </c>
      <c r="I20" s="276">
        <v>0.60980444455221072</v>
      </c>
      <c r="J20" s="281"/>
      <c r="K20" s="35"/>
    </row>
    <row r="21" spans="1:11" x14ac:dyDescent="0.25">
      <c r="A21" s="56"/>
      <c r="B21" s="36" t="s">
        <v>20</v>
      </c>
      <c r="C21" s="39" t="s">
        <v>68</v>
      </c>
      <c r="D21" s="60">
        <v>2296</v>
      </c>
      <c r="E21" s="60">
        <v>1302</v>
      </c>
      <c r="F21" s="279">
        <v>0.56707317073170727</v>
      </c>
      <c r="G21" s="275">
        <v>0.53396122853746664</v>
      </c>
      <c r="H21" s="276">
        <v>0.43918033407825463</v>
      </c>
      <c r="I21" s="276">
        <v>0.60980444455221072</v>
      </c>
      <c r="J21" s="281"/>
      <c r="K21" s="35"/>
    </row>
    <row r="22" spans="1:11" x14ac:dyDescent="0.25">
      <c r="A22" s="56"/>
      <c r="B22" s="36" t="s">
        <v>39</v>
      </c>
      <c r="C22" s="37" t="s">
        <v>91</v>
      </c>
      <c r="D22" s="60">
        <v>27276</v>
      </c>
      <c r="E22" s="60">
        <v>15141</v>
      </c>
      <c r="F22" s="279">
        <v>0.55510338759348876</v>
      </c>
      <c r="G22" s="275">
        <v>0.53396122853746664</v>
      </c>
      <c r="H22" s="276">
        <v>0.43918033407825463</v>
      </c>
      <c r="I22" s="276">
        <v>0.60980444455221072</v>
      </c>
      <c r="J22" s="281"/>
      <c r="K22" s="35"/>
    </row>
    <row r="23" spans="1:11" x14ac:dyDescent="0.25">
      <c r="A23" s="56"/>
      <c r="B23" s="36" t="s">
        <v>27</v>
      </c>
      <c r="C23" s="37" t="s">
        <v>76</v>
      </c>
      <c r="D23" s="60">
        <v>7897</v>
      </c>
      <c r="E23" s="60">
        <v>4375</v>
      </c>
      <c r="F23" s="279">
        <v>0.55400785108268968</v>
      </c>
      <c r="G23" s="275">
        <v>0.53396122853746664</v>
      </c>
      <c r="H23" s="276">
        <v>0.43918033407825463</v>
      </c>
      <c r="I23" s="276">
        <v>0.60980444455221072</v>
      </c>
      <c r="J23" s="281"/>
      <c r="K23" s="35"/>
    </row>
    <row r="24" spans="1:11" x14ac:dyDescent="0.25">
      <c r="A24" s="56"/>
      <c r="B24" s="36" t="s">
        <v>22</v>
      </c>
      <c r="C24" s="37" t="s">
        <v>70</v>
      </c>
      <c r="D24" s="60">
        <v>11697</v>
      </c>
      <c r="E24" s="60">
        <v>6265</v>
      </c>
      <c r="F24" s="279">
        <v>0.53560742070616396</v>
      </c>
      <c r="G24" s="275">
        <v>0.53396122853746664</v>
      </c>
      <c r="H24" s="276">
        <v>0.43918033407825463</v>
      </c>
      <c r="I24" s="276">
        <v>0.60980444455221072</v>
      </c>
      <c r="J24" s="281"/>
      <c r="K24" s="35"/>
    </row>
    <row r="25" spans="1:11" x14ac:dyDescent="0.25">
      <c r="A25" s="56"/>
      <c r="B25" s="36" t="s">
        <v>21</v>
      </c>
      <c r="C25" s="37" t="s">
        <v>69</v>
      </c>
      <c r="D25" s="60">
        <v>4089</v>
      </c>
      <c r="E25" s="60">
        <v>2052</v>
      </c>
      <c r="F25" s="279">
        <v>0.50183418928833456</v>
      </c>
      <c r="G25" s="275">
        <v>0.53396122853746664</v>
      </c>
      <c r="H25" s="276">
        <v>0.43918033407825463</v>
      </c>
      <c r="I25" s="276">
        <v>0.60980444455221072</v>
      </c>
      <c r="J25" s="281"/>
      <c r="K25" s="35"/>
    </row>
    <row r="26" spans="1:11" x14ac:dyDescent="0.25">
      <c r="A26" s="56"/>
      <c r="B26" s="36" t="s">
        <v>23</v>
      </c>
      <c r="C26" s="37" t="s">
        <v>71</v>
      </c>
      <c r="D26" s="60">
        <v>3500</v>
      </c>
      <c r="E26" s="60">
        <v>1752</v>
      </c>
      <c r="F26" s="279">
        <v>0.50057142857142856</v>
      </c>
      <c r="G26" s="275">
        <v>0.53396122853746664</v>
      </c>
      <c r="H26" s="276">
        <v>0.43918033407825463</v>
      </c>
      <c r="I26" s="276">
        <v>0.60980444455221072</v>
      </c>
      <c r="J26" s="281"/>
      <c r="K26" s="35"/>
    </row>
    <row r="27" spans="1:11" x14ac:dyDescent="0.25">
      <c r="A27" s="56"/>
      <c r="B27" s="36" t="s">
        <v>38</v>
      </c>
      <c r="C27" s="37" t="s">
        <v>90</v>
      </c>
      <c r="D27" s="60">
        <v>1805</v>
      </c>
      <c r="E27" s="60">
        <v>891</v>
      </c>
      <c r="F27" s="279">
        <v>0.49362880886426591</v>
      </c>
      <c r="G27" s="275">
        <v>0.53396122853746664</v>
      </c>
      <c r="H27" s="276">
        <v>0.43918033407825463</v>
      </c>
      <c r="I27" s="276">
        <v>0.60980444455221072</v>
      </c>
      <c r="J27" s="281"/>
      <c r="K27" s="35"/>
    </row>
    <row r="28" spans="1:11" x14ac:dyDescent="0.25">
      <c r="A28" s="56"/>
      <c r="B28" s="36" t="s">
        <v>32</v>
      </c>
      <c r="C28" s="37" t="s">
        <v>82</v>
      </c>
      <c r="D28" s="60">
        <v>8811</v>
      </c>
      <c r="E28" s="60">
        <v>4164</v>
      </c>
      <c r="F28" s="279">
        <v>0.47259107933265238</v>
      </c>
      <c r="G28" s="275">
        <v>0.53396122853746664</v>
      </c>
      <c r="H28" s="276">
        <v>0.43918033407825463</v>
      </c>
      <c r="I28" s="276">
        <v>0.60980444455221072</v>
      </c>
      <c r="J28" s="281"/>
      <c r="K28" s="35"/>
    </row>
    <row r="29" spans="1:11" x14ac:dyDescent="0.25">
      <c r="A29" s="56"/>
      <c r="B29" s="36" t="s">
        <v>18</v>
      </c>
      <c r="C29" s="37" t="s">
        <v>66</v>
      </c>
      <c r="D29" s="60">
        <v>1643</v>
      </c>
      <c r="E29" s="60">
        <v>775</v>
      </c>
      <c r="F29" s="279">
        <v>0.47169811320754718</v>
      </c>
      <c r="G29" s="275">
        <v>0.53396122853746664</v>
      </c>
      <c r="H29" s="276">
        <v>0.43918033407825463</v>
      </c>
      <c r="I29" s="276">
        <v>0.60980444455221072</v>
      </c>
      <c r="J29" s="281"/>
      <c r="K29" s="35"/>
    </row>
    <row r="30" spans="1:11" x14ac:dyDescent="0.25">
      <c r="A30" s="56"/>
      <c r="B30" s="36" t="s">
        <v>55</v>
      </c>
      <c r="C30" s="37" t="s">
        <v>110</v>
      </c>
      <c r="D30" s="60">
        <v>3668</v>
      </c>
      <c r="E30" s="60">
        <v>1680</v>
      </c>
      <c r="F30" s="279">
        <v>0.4580152671755725</v>
      </c>
      <c r="G30" s="275">
        <v>0.53396122853746664</v>
      </c>
      <c r="H30" s="276">
        <v>0.43918033407825463</v>
      </c>
      <c r="I30" s="276">
        <v>0.60980444455221072</v>
      </c>
      <c r="J30" s="281"/>
      <c r="K30" s="35"/>
    </row>
    <row r="31" spans="1:11" x14ac:dyDescent="0.25">
      <c r="A31" s="56"/>
      <c r="B31" s="36" t="s">
        <v>31</v>
      </c>
      <c r="C31" s="37" t="s">
        <v>81</v>
      </c>
      <c r="D31" s="60">
        <v>7111</v>
      </c>
      <c r="E31" s="60">
        <v>3181</v>
      </c>
      <c r="F31" s="279">
        <v>0.44733511461116582</v>
      </c>
      <c r="G31" s="275">
        <v>0.53396122853746664</v>
      </c>
      <c r="H31" s="276">
        <v>0.43918033407825463</v>
      </c>
      <c r="I31" s="276">
        <v>0.60980444455221072</v>
      </c>
      <c r="J31" s="281"/>
      <c r="K31" s="35"/>
    </row>
    <row r="32" spans="1:11" x14ac:dyDescent="0.25">
      <c r="A32" s="56"/>
      <c r="B32" s="36" t="s">
        <v>36</v>
      </c>
      <c r="C32" s="37" t="s">
        <v>88</v>
      </c>
      <c r="D32" s="60">
        <v>2194</v>
      </c>
      <c r="E32" s="60">
        <v>981</v>
      </c>
      <c r="F32" s="279">
        <v>0.44712853236098449</v>
      </c>
      <c r="G32" s="275">
        <v>0.53396122853746664</v>
      </c>
      <c r="H32" s="276">
        <v>0.43918033407825463</v>
      </c>
      <c r="I32" s="276">
        <v>0.60980444455221072</v>
      </c>
      <c r="J32" s="281"/>
      <c r="K32" s="35"/>
    </row>
    <row r="33" spans="1:11" x14ac:dyDescent="0.25">
      <c r="A33" s="56"/>
      <c r="B33" s="36" t="s">
        <v>29</v>
      </c>
      <c r="C33" s="37" t="s">
        <v>78</v>
      </c>
      <c r="D33" s="60">
        <v>9482</v>
      </c>
      <c r="E33" s="60">
        <v>4037</v>
      </c>
      <c r="F33" s="279">
        <v>0.42575406032482599</v>
      </c>
      <c r="G33" s="275">
        <v>0.53396122853746664</v>
      </c>
      <c r="H33" s="276">
        <v>0.43918033407825463</v>
      </c>
      <c r="I33" s="276">
        <v>0.60980444455221072</v>
      </c>
      <c r="J33" s="281"/>
      <c r="K33" s="35"/>
    </row>
    <row r="34" spans="1:11" x14ac:dyDescent="0.25">
      <c r="A34" s="56"/>
      <c r="B34" s="36" t="s">
        <v>49</v>
      </c>
      <c r="C34" s="37" t="s">
        <v>103</v>
      </c>
      <c r="D34" s="60">
        <v>9618</v>
      </c>
      <c r="E34" s="60">
        <v>4070</v>
      </c>
      <c r="F34" s="279">
        <v>0.42316489914743188</v>
      </c>
      <c r="G34" s="275">
        <v>0.53396122853746664</v>
      </c>
      <c r="H34" s="276">
        <v>0.43918033407825463</v>
      </c>
      <c r="I34" s="276">
        <v>0.60980444455221072</v>
      </c>
      <c r="J34" s="281"/>
      <c r="K34" s="35"/>
    </row>
    <row r="35" spans="1:11" x14ac:dyDescent="0.25">
      <c r="A35" s="56"/>
      <c r="B35" s="36" t="s">
        <v>47</v>
      </c>
      <c r="C35" s="37" t="s">
        <v>100</v>
      </c>
      <c r="D35" s="60">
        <v>4692</v>
      </c>
      <c r="E35" s="60">
        <v>1925</v>
      </c>
      <c r="F35" s="279">
        <v>0.41027280477408357</v>
      </c>
      <c r="G35" s="275">
        <v>0.53396122853746664</v>
      </c>
      <c r="H35" s="276">
        <v>0.43918033407825463</v>
      </c>
      <c r="I35" s="276">
        <v>0.60980444455221072</v>
      </c>
      <c r="J35" s="281"/>
      <c r="K35" s="35"/>
    </row>
    <row r="36" spans="1:11" ht="11.25" customHeight="1" x14ac:dyDescent="0.25">
      <c r="A36" s="56"/>
      <c r="B36" s="36" t="s">
        <v>50</v>
      </c>
      <c r="C36" s="37" t="s">
        <v>104</v>
      </c>
      <c r="D36" s="60">
        <v>2148</v>
      </c>
      <c r="E36" s="60">
        <v>861</v>
      </c>
      <c r="F36" s="279">
        <v>0.40083798882681565</v>
      </c>
      <c r="G36" s="275">
        <v>0.53396122853746664</v>
      </c>
      <c r="H36" s="276">
        <v>0.43918033407825463</v>
      </c>
      <c r="I36" s="276">
        <v>0.60980444455221072</v>
      </c>
      <c r="J36" s="281"/>
      <c r="K36" s="35"/>
    </row>
    <row r="37" spans="1:11" ht="15" customHeight="1" x14ac:dyDescent="0.25">
      <c r="A37" s="56"/>
      <c r="B37" s="36" t="s">
        <v>35</v>
      </c>
      <c r="C37" s="37" t="s">
        <v>86</v>
      </c>
      <c r="D37" s="60">
        <v>9895</v>
      </c>
      <c r="E37" s="60">
        <v>3964</v>
      </c>
      <c r="F37" s="279">
        <v>0.40060636685194545</v>
      </c>
      <c r="G37" s="275">
        <v>0.53396122853746664</v>
      </c>
      <c r="H37" s="276">
        <v>0.43918033407825463</v>
      </c>
      <c r="I37" s="276">
        <v>0.60980444455221072</v>
      </c>
      <c r="J37" s="281"/>
      <c r="K37" s="35"/>
    </row>
    <row r="38" spans="1:11" x14ac:dyDescent="0.25">
      <c r="A38" s="56"/>
      <c r="B38" s="36" t="s">
        <v>44</v>
      </c>
      <c r="C38" s="37" t="s">
        <v>96</v>
      </c>
      <c r="D38" s="60">
        <v>24869</v>
      </c>
      <c r="E38" s="60">
        <v>9240</v>
      </c>
      <c r="F38" s="279">
        <v>0.37154690578632033</v>
      </c>
      <c r="G38" s="275">
        <v>0.53396122853746664</v>
      </c>
      <c r="H38" s="276">
        <v>0.43918033407825463</v>
      </c>
      <c r="I38" s="276">
        <v>0.60980444455221072</v>
      </c>
      <c r="J38" s="281"/>
      <c r="K38" s="35"/>
    </row>
    <row r="39" spans="1:11" x14ac:dyDescent="0.25">
      <c r="A39" s="56"/>
      <c r="B39" s="36" t="s">
        <v>17</v>
      </c>
      <c r="C39" s="37" t="s">
        <v>64</v>
      </c>
      <c r="D39" s="60">
        <v>17592</v>
      </c>
      <c r="E39" s="60">
        <v>5594</v>
      </c>
      <c r="F39" s="279">
        <v>0.31798544793087768</v>
      </c>
      <c r="G39" s="275">
        <v>0.53396122853746664</v>
      </c>
      <c r="H39" s="276">
        <v>0.43918033407825463</v>
      </c>
      <c r="I39" s="276">
        <v>0.60980444455221072</v>
      </c>
      <c r="J39" s="281"/>
      <c r="K39" s="35"/>
    </row>
    <row r="40" spans="1:11" x14ac:dyDescent="0.25">
      <c r="A40" s="56"/>
      <c r="B40" s="36" t="s">
        <v>25</v>
      </c>
      <c r="C40" s="37" t="s">
        <v>74</v>
      </c>
      <c r="D40" s="60">
        <v>89</v>
      </c>
      <c r="E40" s="60">
        <v>7</v>
      </c>
      <c r="F40" s="279">
        <v>7.8651685393258425E-2</v>
      </c>
      <c r="G40" s="275">
        <v>0.53396122853746664</v>
      </c>
      <c r="H40" s="276">
        <v>0.43918033407825463</v>
      </c>
      <c r="I40" s="276">
        <v>0.60980444455221072</v>
      </c>
      <c r="J40" s="281"/>
      <c r="K40" s="35"/>
    </row>
    <row r="51" spans="1:6" x14ac:dyDescent="0.25">
      <c r="D51" s="35">
        <v>53</v>
      </c>
    </row>
    <row r="52" spans="1:6" ht="15.75" thickBot="1" x14ac:dyDescent="0.3">
      <c r="B52" s="525"/>
      <c r="C52" s="525"/>
      <c r="D52" s="14" t="s">
        <v>226</v>
      </c>
      <c r="E52" s="524" t="s">
        <v>114</v>
      </c>
      <c r="F52" s="527" t="s">
        <v>238</v>
      </c>
    </row>
    <row r="53" spans="1:6" x14ac:dyDescent="0.25">
      <c r="A53" s="24" t="s">
        <v>146</v>
      </c>
      <c r="B53" s="433" t="s">
        <v>10</v>
      </c>
      <c r="C53" s="436"/>
      <c r="D53" s="526">
        <v>0.55569677340002455</v>
      </c>
      <c r="E53" s="526">
        <v>0.49097964744251332</v>
      </c>
      <c r="F53" s="277">
        <v>6.4717125957511223E-2</v>
      </c>
    </row>
    <row r="54" spans="1:6" x14ac:dyDescent="0.25">
      <c r="A54" s="24" t="s">
        <v>135</v>
      </c>
      <c r="B54" s="22" t="s">
        <v>156</v>
      </c>
      <c r="C54" s="23"/>
      <c r="D54" s="285">
        <v>0.52339676498572785</v>
      </c>
      <c r="E54" s="285">
        <v>0.45647513072497792</v>
      </c>
      <c r="F54" s="277">
        <v>6.6921634260749929E-2</v>
      </c>
    </row>
    <row r="55" spans="1:6" x14ac:dyDescent="0.25">
      <c r="A55" s="24" t="s">
        <v>139</v>
      </c>
      <c r="B55" s="22" t="s">
        <v>162</v>
      </c>
      <c r="C55" s="23"/>
      <c r="D55" s="285">
        <v>0.51511116105710697</v>
      </c>
      <c r="E55" s="285">
        <v>0.44300125565821291</v>
      </c>
      <c r="F55" s="277">
        <v>7.2109905398894059E-2</v>
      </c>
    </row>
    <row r="56" spans="1:6" x14ac:dyDescent="0.25">
      <c r="A56" s="24" t="s">
        <v>145</v>
      </c>
      <c r="B56" s="22" t="s">
        <v>9</v>
      </c>
      <c r="C56" s="23"/>
      <c r="D56" s="285">
        <v>0.56215070308159165</v>
      </c>
      <c r="E56" s="285">
        <v>0.49003542437826508</v>
      </c>
      <c r="F56" s="277">
        <v>7.2115278703326569E-2</v>
      </c>
    </row>
    <row r="57" spans="1:6" x14ac:dyDescent="0.25">
      <c r="A57" s="24" t="s">
        <v>138</v>
      </c>
      <c r="B57" s="22" t="s">
        <v>159</v>
      </c>
      <c r="C57" s="23"/>
      <c r="D57" s="285">
        <v>0.54900086395192171</v>
      </c>
      <c r="E57" s="285">
        <v>0.47340256338291703</v>
      </c>
      <c r="F57" s="277">
        <v>7.5598300569004684E-2</v>
      </c>
    </row>
    <row r="58" spans="1:6" x14ac:dyDescent="0.25">
      <c r="A58" s="24" t="s">
        <v>143</v>
      </c>
      <c r="B58" s="22" t="s">
        <v>164</v>
      </c>
      <c r="C58" s="23"/>
      <c r="D58" s="285">
        <v>0.52389084551650744</v>
      </c>
      <c r="E58" s="285">
        <v>0.44777673700035914</v>
      </c>
      <c r="F58" s="277">
        <v>7.6114108516148304E-2</v>
      </c>
    </row>
    <row r="59" spans="1:6" x14ac:dyDescent="0.25">
      <c r="A59" s="139" t="s">
        <v>134</v>
      </c>
      <c r="B59" s="435" t="s">
        <v>155</v>
      </c>
      <c r="C59" s="23"/>
      <c r="D59" s="285">
        <v>0.56179735213192039</v>
      </c>
      <c r="E59" s="285">
        <v>0.48291350186609883</v>
      </c>
      <c r="F59" s="277">
        <v>7.8883850265821565E-2</v>
      </c>
    </row>
    <row r="60" spans="1:6" x14ac:dyDescent="0.25">
      <c r="A60" s="24" t="s">
        <v>137</v>
      </c>
      <c r="B60" s="22" t="s">
        <v>158</v>
      </c>
      <c r="C60" s="23"/>
      <c r="D60" s="285">
        <v>0.52734274537406767</v>
      </c>
      <c r="E60" s="285">
        <v>0.44773017733044923</v>
      </c>
      <c r="F60" s="277">
        <v>7.9612568043618437E-2</v>
      </c>
    </row>
    <row r="61" spans="1:6" x14ac:dyDescent="0.25">
      <c r="A61" s="24" t="s">
        <v>136</v>
      </c>
      <c r="B61" s="22" t="s">
        <v>157</v>
      </c>
      <c r="C61" s="23"/>
      <c r="D61" s="285">
        <v>0.51536278974864391</v>
      </c>
      <c r="E61" s="285">
        <v>0.43311125336873968</v>
      </c>
      <c r="F61" s="277">
        <v>8.2251536379904233E-2</v>
      </c>
    </row>
    <row r="62" spans="1:6" x14ac:dyDescent="0.25">
      <c r="A62" s="24" t="s">
        <v>142</v>
      </c>
      <c r="B62" s="22" t="s">
        <v>163</v>
      </c>
      <c r="C62" s="23"/>
      <c r="D62" s="285">
        <v>0.53826815053096788</v>
      </c>
      <c r="E62" s="285">
        <v>0.45516378185968154</v>
      </c>
      <c r="F62" s="277">
        <v>8.3104368671286344E-2</v>
      </c>
    </row>
    <row r="63" spans="1:6" x14ac:dyDescent="0.25">
      <c r="A63" s="24" t="s">
        <v>141</v>
      </c>
      <c r="B63" s="521" t="s">
        <v>8</v>
      </c>
      <c r="C63" s="522"/>
      <c r="D63" s="523">
        <v>0.53396122853746664</v>
      </c>
      <c r="E63" s="285">
        <v>0.44166300791706203</v>
      </c>
      <c r="F63" s="277">
        <v>9.2298220620404603E-2</v>
      </c>
    </row>
    <row r="64" spans="1:6" x14ac:dyDescent="0.25">
      <c r="A64" s="24" t="s">
        <v>144</v>
      </c>
      <c r="B64" s="22" t="s">
        <v>161</v>
      </c>
      <c r="C64" s="23"/>
      <c r="D64" s="285">
        <v>0.53759206965675976</v>
      </c>
      <c r="E64" s="285">
        <v>0.44143507647636582</v>
      </c>
      <c r="F64" s="277">
        <v>9.6156993180393946E-2</v>
      </c>
    </row>
    <row r="65" spans="1:6" ht="15.75" thickBot="1" x14ac:dyDescent="0.3">
      <c r="A65" s="24" t="s">
        <v>140</v>
      </c>
      <c r="B65" s="434" t="s">
        <v>160</v>
      </c>
      <c r="C65" s="437"/>
      <c r="D65" s="285">
        <v>0.56510781790753395</v>
      </c>
      <c r="E65" s="285">
        <v>0.4640078568214987</v>
      </c>
      <c r="F65" s="277">
        <v>0.10109996108603525</v>
      </c>
    </row>
  </sheetData>
  <sortState ref="A53:F65">
    <sortCondition ref="F53:F65"/>
  </sortState>
  <pageMargins left="0.19685039370078741" right="0.19685039370078741" top="0" bottom="0.39370078740157483" header="0.31496062992125984" footer="0.15748031496062992"/>
  <pageSetup paperSize="9" scale="94" orientation="portrait" verticalDpi="0" r:id="rId1"/>
  <headerFooter>
    <oddFooter>&amp;CChirurgie Ambulatoire - Bilan PMSI 2016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tabColor rgb="FF92D050"/>
  </sheetPr>
  <dimension ref="A1:K56"/>
  <sheetViews>
    <sheetView zoomScaleNormal="100" workbookViewId="0">
      <selection activeCell="A2" sqref="A1:XFD2"/>
    </sheetView>
  </sheetViews>
  <sheetFormatPr baseColWidth="10" defaultColWidth="11.42578125" defaultRowHeight="15" x14ac:dyDescent="0.25"/>
  <cols>
    <col min="1" max="1" width="8.140625" style="202" customWidth="1"/>
    <col min="2" max="2" width="28" style="202" customWidth="1"/>
    <col min="3" max="3" width="5" style="202" bestFit="1" customWidth="1"/>
    <col min="4" max="4" width="16.5703125" style="203" customWidth="1"/>
    <col min="5" max="5" width="1.42578125" style="402" customWidth="1"/>
    <col min="6" max="7" width="16.7109375" style="204" customWidth="1"/>
    <col min="8" max="16384" width="11.42578125" style="186"/>
  </cols>
  <sheetData>
    <row r="1" spans="1:11" s="327" customFormat="1" ht="30" customHeight="1" x14ac:dyDescent="0.25">
      <c r="A1" s="583" t="s">
        <v>228</v>
      </c>
      <c r="B1" s="583"/>
      <c r="C1" s="583"/>
      <c r="D1" s="583"/>
      <c r="E1" s="583"/>
      <c r="F1" s="583"/>
      <c r="G1" s="583"/>
      <c r="H1" s="328"/>
      <c r="I1" s="328"/>
      <c r="J1" s="328"/>
      <c r="K1" s="328"/>
    </row>
    <row r="2" spans="1:11" customFormat="1" ht="3.75" customHeight="1" x14ac:dyDescent="0.25">
      <c r="E2" s="394"/>
    </row>
    <row r="3" spans="1:11" ht="6.75" customHeight="1" thickBot="1" x14ac:dyDescent="0.3">
      <c r="D3" s="283"/>
      <c r="E3" s="395"/>
    </row>
    <row r="4" spans="1:11" ht="12.75" customHeight="1" x14ac:dyDescent="0.25">
      <c r="A4" s="628" t="s">
        <v>6</v>
      </c>
      <c r="B4" s="628"/>
      <c r="C4" s="628"/>
      <c r="D4" s="630" t="s">
        <v>189</v>
      </c>
      <c r="E4" s="396"/>
      <c r="F4" s="630" t="s">
        <v>285</v>
      </c>
      <c r="G4" s="632" t="s">
        <v>286</v>
      </c>
      <c r="H4" s="626" t="s">
        <v>190</v>
      </c>
    </row>
    <row r="5" spans="1:11" ht="23.25" customHeight="1" thickBot="1" x14ac:dyDescent="0.3">
      <c r="A5" s="629"/>
      <c r="B5" s="629"/>
      <c r="C5" s="629"/>
      <c r="D5" s="631"/>
      <c r="E5" s="396"/>
      <c r="F5" s="631"/>
      <c r="G5" s="633"/>
      <c r="H5" s="627"/>
    </row>
    <row r="6" spans="1:11" s="188" customFormat="1" ht="21.95" customHeight="1" thickBot="1" x14ac:dyDescent="0.3">
      <c r="A6" s="625" t="s">
        <v>8</v>
      </c>
      <c r="B6" s="625"/>
      <c r="C6" s="625"/>
      <c r="D6" s="187"/>
      <c r="E6" s="397"/>
      <c r="F6" s="191"/>
      <c r="G6" s="191"/>
    </row>
    <row r="7" spans="1:11" x14ac:dyDescent="0.25">
      <c r="A7" s="46" t="s">
        <v>17</v>
      </c>
      <c r="B7" s="47" t="s">
        <v>64</v>
      </c>
      <c r="C7" s="48" t="s">
        <v>65</v>
      </c>
      <c r="D7" s="192">
        <v>0.5042332759</v>
      </c>
      <c r="E7" s="398"/>
      <c r="F7" s="409">
        <v>0.35995053030000002</v>
      </c>
      <c r="G7" s="410">
        <v>0.31798544793087768</v>
      </c>
      <c r="H7" s="421">
        <v>-4.1965082369122331E-2</v>
      </c>
    </row>
    <row r="8" spans="1:11" x14ac:dyDescent="0.25">
      <c r="A8" s="36" t="s">
        <v>18</v>
      </c>
      <c r="B8" s="37" t="s">
        <v>66</v>
      </c>
      <c r="C8" s="38" t="s">
        <v>65</v>
      </c>
      <c r="D8" s="193">
        <v>0.65437365010000004</v>
      </c>
      <c r="E8" s="398"/>
      <c r="F8" s="411">
        <v>0.51082100649999995</v>
      </c>
      <c r="G8" s="412">
        <v>0.47169811320754718</v>
      </c>
      <c r="H8" s="422">
        <v>-3.9122893292452776E-2</v>
      </c>
    </row>
    <row r="9" spans="1:11" x14ac:dyDescent="0.25">
      <c r="A9" s="36" t="s">
        <v>19</v>
      </c>
      <c r="B9" s="37" t="s">
        <v>67</v>
      </c>
      <c r="C9" s="38" t="s">
        <v>14</v>
      </c>
      <c r="D9" s="193">
        <v>0.79733357189999998</v>
      </c>
      <c r="E9" s="398"/>
      <c r="F9" s="413">
        <v>0.68157548219999997</v>
      </c>
      <c r="G9" s="414">
        <v>0.66843082636954498</v>
      </c>
      <c r="H9" s="422">
        <v>-1.3144655830454988E-2</v>
      </c>
    </row>
    <row r="10" spans="1:11" x14ac:dyDescent="0.25">
      <c r="A10" s="36" t="s">
        <v>20</v>
      </c>
      <c r="B10" s="39" t="s">
        <v>68</v>
      </c>
      <c r="C10" s="40" t="s">
        <v>65</v>
      </c>
      <c r="D10" s="194" t="s">
        <v>121</v>
      </c>
      <c r="E10" s="399"/>
      <c r="F10" s="411" t="s">
        <v>121</v>
      </c>
      <c r="G10" s="412">
        <v>0.56707317073170727</v>
      </c>
      <c r="H10" s="422">
        <v>0</v>
      </c>
    </row>
    <row r="11" spans="1:11" x14ac:dyDescent="0.25">
      <c r="A11" s="404" t="s">
        <v>21</v>
      </c>
      <c r="B11" s="405" t="s">
        <v>69</v>
      </c>
      <c r="C11" s="406" t="s">
        <v>14</v>
      </c>
      <c r="D11" s="407">
        <v>0.68508442780000001</v>
      </c>
      <c r="E11" s="398"/>
      <c r="F11" s="415">
        <v>0.54885290769999995</v>
      </c>
      <c r="G11" s="416">
        <v>0.50183418928833456</v>
      </c>
      <c r="H11" s="424">
        <v>-4.7018718411665383E-2</v>
      </c>
    </row>
    <row r="12" spans="1:11" x14ac:dyDescent="0.25">
      <c r="A12" s="404" t="s">
        <v>22</v>
      </c>
      <c r="B12" s="405" t="s">
        <v>70</v>
      </c>
      <c r="C12" s="406" t="s">
        <v>14</v>
      </c>
      <c r="D12" s="407">
        <v>0.71123414969999998</v>
      </c>
      <c r="E12" s="398"/>
      <c r="F12" s="415">
        <v>0.56388871149999997</v>
      </c>
      <c r="G12" s="416">
        <v>0.53560742070616396</v>
      </c>
      <c r="H12" s="424">
        <v>-2.8281290793836011E-2</v>
      </c>
    </row>
    <row r="13" spans="1:11" x14ac:dyDescent="0.25">
      <c r="A13" s="36" t="s">
        <v>23</v>
      </c>
      <c r="B13" s="37" t="s">
        <v>71</v>
      </c>
      <c r="C13" s="38" t="s">
        <v>65</v>
      </c>
      <c r="D13" s="193">
        <v>0.53457249070000001</v>
      </c>
      <c r="E13" s="398"/>
      <c r="F13" s="411">
        <v>0.36686814899999998</v>
      </c>
      <c r="G13" s="412">
        <v>0.50057142857142856</v>
      </c>
      <c r="H13" s="422">
        <v>0.13370327957142858</v>
      </c>
    </row>
    <row r="14" spans="1:11" x14ac:dyDescent="0.25">
      <c r="A14" s="36" t="s">
        <v>24</v>
      </c>
      <c r="B14" s="37" t="s">
        <v>72</v>
      </c>
      <c r="C14" s="38" t="s">
        <v>14</v>
      </c>
      <c r="D14" s="193">
        <v>0.76513989640000002</v>
      </c>
      <c r="E14" s="398"/>
      <c r="F14" s="411">
        <v>0.61581846259999995</v>
      </c>
      <c r="G14" s="412">
        <v>0.67335876330054201</v>
      </c>
      <c r="H14" s="422">
        <v>5.7540300700542057E-2</v>
      </c>
    </row>
    <row r="15" spans="1:11" x14ac:dyDescent="0.25">
      <c r="A15" s="612" t="s">
        <v>73</v>
      </c>
      <c r="B15" s="613"/>
      <c r="C15" s="613"/>
      <c r="D15" s="195"/>
      <c r="E15" s="400"/>
      <c r="F15" s="417"/>
      <c r="G15" s="418"/>
      <c r="H15" s="427">
        <v>0</v>
      </c>
    </row>
    <row r="16" spans="1:11" x14ac:dyDescent="0.25">
      <c r="A16" s="36" t="s">
        <v>26</v>
      </c>
      <c r="B16" s="37" t="s">
        <v>75</v>
      </c>
      <c r="C16" s="38" t="s">
        <v>14</v>
      </c>
      <c r="D16" s="193">
        <v>0.76967046610000001</v>
      </c>
      <c r="E16" s="398"/>
      <c r="F16" s="411">
        <v>0.69129204960000001</v>
      </c>
      <c r="G16" s="412">
        <v>0.69013069877534217</v>
      </c>
      <c r="H16" s="422">
        <v>-1.1613508246578474E-3</v>
      </c>
    </row>
    <row r="17" spans="1:8" x14ac:dyDescent="0.25">
      <c r="A17" s="36" t="s">
        <v>27</v>
      </c>
      <c r="B17" s="37" t="s">
        <v>76</v>
      </c>
      <c r="C17" s="38" t="s">
        <v>14</v>
      </c>
      <c r="D17" s="193">
        <v>0.70631092539999996</v>
      </c>
      <c r="E17" s="398"/>
      <c r="F17" s="411">
        <v>0.57274884270000004</v>
      </c>
      <c r="G17" s="412">
        <v>0.55400785108268968</v>
      </c>
      <c r="H17" s="422">
        <v>-1.8740991617310354E-2</v>
      </c>
    </row>
    <row r="18" spans="1:8" x14ac:dyDescent="0.25">
      <c r="A18" s="36" t="s">
        <v>29</v>
      </c>
      <c r="B18" s="37" t="s">
        <v>78</v>
      </c>
      <c r="C18" s="38" t="s">
        <v>65</v>
      </c>
      <c r="D18" s="193">
        <v>0.61657221929999995</v>
      </c>
      <c r="E18" s="398"/>
      <c r="F18" s="411">
        <v>0.47225099209999999</v>
      </c>
      <c r="G18" s="412">
        <v>0.42575406032482599</v>
      </c>
      <c r="H18" s="422">
        <v>-4.6496931775174E-2</v>
      </c>
    </row>
    <row r="19" spans="1:8" x14ac:dyDescent="0.25">
      <c r="A19" s="584" t="s">
        <v>79</v>
      </c>
      <c r="B19" s="585"/>
      <c r="C19" s="585"/>
      <c r="D19" s="195"/>
      <c r="E19" s="400"/>
      <c r="F19" s="417"/>
      <c r="G19" s="418"/>
      <c r="H19" s="427">
        <v>0</v>
      </c>
    </row>
    <row r="20" spans="1:8" s="185" customFormat="1" x14ac:dyDescent="0.25">
      <c r="A20" s="36" t="s">
        <v>30</v>
      </c>
      <c r="B20" s="37" t="s">
        <v>80</v>
      </c>
      <c r="C20" s="38" t="s">
        <v>14</v>
      </c>
      <c r="D20" s="193">
        <v>0.76203422440000002</v>
      </c>
      <c r="E20" s="398"/>
      <c r="F20" s="411">
        <v>0.65636929359999996</v>
      </c>
      <c r="G20" s="412">
        <v>0.63572014772260976</v>
      </c>
      <c r="H20" s="422">
        <v>-2.0649145877390196E-2</v>
      </c>
    </row>
    <row r="21" spans="1:8" s="185" customFormat="1" x14ac:dyDescent="0.25">
      <c r="A21" s="36" t="s">
        <v>31</v>
      </c>
      <c r="B21" s="37" t="s">
        <v>81</v>
      </c>
      <c r="C21" s="40" t="s">
        <v>13</v>
      </c>
      <c r="D21" s="193">
        <v>0.58228278249999998</v>
      </c>
      <c r="E21" s="398"/>
      <c r="F21" s="411">
        <v>0.46492252649999999</v>
      </c>
      <c r="G21" s="412">
        <v>0.44733511461116582</v>
      </c>
      <c r="H21" s="422">
        <v>-1.758741188883417E-2</v>
      </c>
    </row>
    <row r="22" spans="1:8" s="185" customFormat="1" x14ac:dyDescent="0.25">
      <c r="A22" s="36" t="s">
        <v>32</v>
      </c>
      <c r="B22" s="37" t="s">
        <v>82</v>
      </c>
      <c r="C22" s="38" t="s">
        <v>65</v>
      </c>
      <c r="D22" s="193">
        <v>0.65109498190000004</v>
      </c>
      <c r="E22" s="398"/>
      <c r="F22" s="411">
        <v>0.52372862870000003</v>
      </c>
      <c r="G22" s="412">
        <v>0.47259107933265238</v>
      </c>
      <c r="H22" s="422">
        <v>-5.1137549367347657E-2</v>
      </c>
    </row>
    <row r="23" spans="1:8" s="185" customFormat="1" x14ac:dyDescent="0.25">
      <c r="A23" s="584" t="s">
        <v>83</v>
      </c>
      <c r="B23" s="585"/>
      <c r="C23" s="585"/>
      <c r="D23" s="195"/>
      <c r="E23" s="400"/>
      <c r="F23" s="417"/>
      <c r="G23" s="418"/>
      <c r="H23" s="427">
        <v>0</v>
      </c>
    </row>
    <row r="24" spans="1:8" s="185" customFormat="1" x14ac:dyDescent="0.25">
      <c r="A24" s="36" t="s">
        <v>33</v>
      </c>
      <c r="B24" s="37" t="s">
        <v>84</v>
      </c>
      <c r="C24" s="38" t="s">
        <v>65</v>
      </c>
      <c r="D24" s="193">
        <v>0.68318623119999999</v>
      </c>
      <c r="E24" s="398"/>
      <c r="F24" s="411">
        <v>0.54167983539999998</v>
      </c>
      <c r="G24" s="412">
        <v>0.56823671497584538</v>
      </c>
      <c r="H24" s="422">
        <v>2.6556879575845405E-2</v>
      </c>
    </row>
    <row r="25" spans="1:8" s="185" customFormat="1" x14ac:dyDescent="0.25">
      <c r="A25" s="36" t="s">
        <v>34</v>
      </c>
      <c r="B25" s="37" t="s">
        <v>85</v>
      </c>
      <c r="C25" s="38" t="s">
        <v>14</v>
      </c>
      <c r="D25" s="193">
        <v>0.75293092429999997</v>
      </c>
      <c r="E25" s="398"/>
      <c r="F25" s="411">
        <v>0.63262151570000003</v>
      </c>
      <c r="G25" s="412">
        <v>0.60082511571744823</v>
      </c>
      <c r="H25" s="422">
        <v>-3.1796399982551793E-2</v>
      </c>
    </row>
    <row r="26" spans="1:8" s="185" customFormat="1" x14ac:dyDescent="0.25">
      <c r="A26" s="36" t="s">
        <v>35</v>
      </c>
      <c r="B26" s="37" t="s">
        <v>86</v>
      </c>
      <c r="C26" s="38" t="s">
        <v>65</v>
      </c>
      <c r="D26" s="193">
        <v>0.5942883417</v>
      </c>
      <c r="E26" s="398"/>
      <c r="F26" s="411">
        <v>0.4418034327</v>
      </c>
      <c r="G26" s="412">
        <v>0.40060636685194545</v>
      </c>
      <c r="H26" s="422">
        <v>-4.1197065848054548E-2</v>
      </c>
    </row>
    <row r="27" spans="1:8" s="185" customFormat="1" x14ac:dyDescent="0.25">
      <c r="A27" s="584" t="s">
        <v>87</v>
      </c>
      <c r="B27" s="585"/>
      <c r="C27" s="585"/>
      <c r="D27" s="195"/>
      <c r="E27" s="400"/>
      <c r="F27" s="417"/>
      <c r="G27" s="418"/>
      <c r="H27" s="427">
        <v>0</v>
      </c>
    </row>
    <row r="28" spans="1:8" s="185" customFormat="1" x14ac:dyDescent="0.25">
      <c r="A28" s="36" t="s">
        <v>36</v>
      </c>
      <c r="B28" s="37" t="s">
        <v>88</v>
      </c>
      <c r="C28" s="38" t="s">
        <v>65</v>
      </c>
      <c r="D28" s="193">
        <v>0.61465192850000006</v>
      </c>
      <c r="E28" s="398"/>
      <c r="F28" s="411">
        <v>0.42350288390000002</v>
      </c>
      <c r="G28" s="412">
        <v>0.44712853236098449</v>
      </c>
      <c r="H28" s="422">
        <v>2.3625648460984472E-2</v>
      </c>
    </row>
    <row r="29" spans="1:8" s="185" customFormat="1" x14ac:dyDescent="0.25">
      <c r="A29" s="36" t="s">
        <v>37</v>
      </c>
      <c r="B29" s="37" t="s">
        <v>89</v>
      </c>
      <c r="C29" s="38" t="s">
        <v>65</v>
      </c>
      <c r="D29" s="193">
        <v>0.60190615839999995</v>
      </c>
      <c r="E29" s="398"/>
      <c r="F29" s="411">
        <v>0.48766420329999999</v>
      </c>
      <c r="G29" s="412">
        <v>0.5911764705882353</v>
      </c>
      <c r="H29" s="422">
        <v>0.10351226728823532</v>
      </c>
    </row>
    <row r="30" spans="1:8" s="185" customFormat="1" ht="11.25" customHeight="1" x14ac:dyDescent="0.25">
      <c r="A30" s="36" t="s">
        <v>38</v>
      </c>
      <c r="B30" s="37" t="s">
        <v>90</v>
      </c>
      <c r="C30" s="38" t="s">
        <v>65</v>
      </c>
      <c r="D30" s="194">
        <v>0.53873517790000003</v>
      </c>
      <c r="E30" s="399"/>
      <c r="F30" s="411">
        <v>0.38563442110000001</v>
      </c>
      <c r="G30" s="412">
        <v>0.49362880886426591</v>
      </c>
      <c r="H30" s="422">
        <v>0.1079943877642659</v>
      </c>
    </row>
    <row r="31" spans="1:8" s="185" customFormat="1" ht="15" customHeight="1" x14ac:dyDescent="0.25">
      <c r="A31" s="36" t="s">
        <v>39</v>
      </c>
      <c r="B31" s="37" t="s">
        <v>91</v>
      </c>
      <c r="C31" s="38" t="s">
        <v>14</v>
      </c>
      <c r="D31" s="193">
        <v>0.6497762909</v>
      </c>
      <c r="E31" s="398"/>
      <c r="F31" s="411">
        <v>0.52784492729999999</v>
      </c>
      <c r="G31" s="412">
        <v>0.55510338759348876</v>
      </c>
      <c r="H31" s="422">
        <v>2.7258460293488773E-2</v>
      </c>
    </row>
    <row r="32" spans="1:8" s="185" customFormat="1" x14ac:dyDescent="0.25">
      <c r="A32" s="36" t="s">
        <v>40</v>
      </c>
      <c r="B32" s="37" t="s">
        <v>92</v>
      </c>
      <c r="C32" s="40" t="s">
        <v>13</v>
      </c>
      <c r="D32" s="194">
        <v>0.73251711730000002</v>
      </c>
      <c r="E32" s="399"/>
      <c r="F32" s="411">
        <v>0.58362495439999995</v>
      </c>
      <c r="G32" s="412">
        <v>0.57980261190310034</v>
      </c>
      <c r="H32" s="422">
        <v>-3.8223424968996111E-3</v>
      </c>
    </row>
    <row r="33" spans="1:8" s="185" customFormat="1" x14ac:dyDescent="0.25">
      <c r="A33" s="36" t="s">
        <v>41</v>
      </c>
      <c r="B33" s="37" t="s">
        <v>93</v>
      </c>
      <c r="C33" s="38" t="s">
        <v>14</v>
      </c>
      <c r="D33" s="193">
        <v>0.86565846329999996</v>
      </c>
      <c r="E33" s="398"/>
      <c r="F33" s="411">
        <v>0.76255412519999999</v>
      </c>
      <c r="G33" s="412">
        <v>0.67791462797367974</v>
      </c>
      <c r="H33" s="422">
        <v>-8.4639497226320248E-2</v>
      </c>
    </row>
    <row r="34" spans="1:8" s="185" customFormat="1" x14ac:dyDescent="0.25">
      <c r="A34" s="36" t="s">
        <v>42</v>
      </c>
      <c r="B34" s="41" t="s">
        <v>94</v>
      </c>
      <c r="C34" s="40" t="s">
        <v>13</v>
      </c>
      <c r="D34" s="193">
        <v>0.71908420409999996</v>
      </c>
      <c r="E34" s="398"/>
      <c r="F34" s="411">
        <v>0.61244696769999996</v>
      </c>
      <c r="G34" s="412">
        <v>0.65971860343929134</v>
      </c>
      <c r="H34" s="422">
        <v>4.7271635739291384E-2</v>
      </c>
    </row>
    <row r="35" spans="1:8" x14ac:dyDescent="0.25">
      <c r="A35" s="36" t="s">
        <v>43</v>
      </c>
      <c r="B35" s="37" t="s">
        <v>95</v>
      </c>
      <c r="C35" s="38" t="s">
        <v>14</v>
      </c>
      <c r="D35" s="193">
        <v>0.74416553600000002</v>
      </c>
      <c r="E35" s="398"/>
      <c r="F35" s="411">
        <v>0.63508029030000002</v>
      </c>
      <c r="G35" s="412">
        <v>0.65617369497789213</v>
      </c>
      <c r="H35" s="422">
        <v>2.1093404677892114E-2</v>
      </c>
    </row>
    <row r="36" spans="1:8" x14ac:dyDescent="0.25">
      <c r="A36" s="36" t="s">
        <v>44</v>
      </c>
      <c r="B36" s="37" t="s">
        <v>96</v>
      </c>
      <c r="C36" s="38" t="s">
        <v>65</v>
      </c>
      <c r="D36" s="193">
        <v>0.49848007729999999</v>
      </c>
      <c r="E36" s="398"/>
      <c r="F36" s="411">
        <v>0.40805838459999999</v>
      </c>
      <c r="G36" s="412">
        <v>0.37154690578632033</v>
      </c>
      <c r="H36" s="422">
        <v>-3.6511478813679665E-2</v>
      </c>
    </row>
    <row r="37" spans="1:8" x14ac:dyDescent="0.25">
      <c r="A37" s="584" t="s">
        <v>97</v>
      </c>
      <c r="B37" s="585"/>
      <c r="C37" s="585"/>
      <c r="D37" s="195"/>
      <c r="E37" s="400"/>
      <c r="F37" s="417"/>
      <c r="G37" s="418"/>
      <c r="H37" s="427">
        <v>0</v>
      </c>
    </row>
    <row r="38" spans="1:8" x14ac:dyDescent="0.25">
      <c r="A38" s="36" t="s">
        <v>45</v>
      </c>
      <c r="B38" s="37" t="s">
        <v>98</v>
      </c>
      <c r="C38" s="38" t="s">
        <v>65</v>
      </c>
      <c r="D38" s="193">
        <v>0.64792358800000005</v>
      </c>
      <c r="E38" s="398"/>
      <c r="F38" s="411">
        <v>0.57985127999999997</v>
      </c>
      <c r="G38" s="412">
        <v>0.59047619047619049</v>
      </c>
      <c r="H38" s="422">
        <v>1.0624910476190519E-2</v>
      </c>
    </row>
    <row r="39" spans="1:8" x14ac:dyDescent="0.25">
      <c r="A39" s="36" t="s">
        <v>46</v>
      </c>
      <c r="B39" s="37" t="s">
        <v>99</v>
      </c>
      <c r="C39" s="38" t="s">
        <v>14</v>
      </c>
      <c r="D39" s="193">
        <v>0.75709818179999999</v>
      </c>
      <c r="E39" s="398"/>
      <c r="F39" s="411">
        <v>0.63616661890000004</v>
      </c>
      <c r="G39" s="412">
        <v>0.6207059565080365</v>
      </c>
      <c r="H39" s="422">
        <v>-1.5460662391963531E-2</v>
      </c>
    </row>
    <row r="40" spans="1:8" x14ac:dyDescent="0.25">
      <c r="A40" s="36" t="s">
        <v>47</v>
      </c>
      <c r="B40" s="37" t="s">
        <v>100</v>
      </c>
      <c r="C40" s="38" t="s">
        <v>65</v>
      </c>
      <c r="D40" s="193">
        <v>0.54056409080000001</v>
      </c>
      <c r="E40" s="398"/>
      <c r="F40" s="411">
        <v>0.42595700650000001</v>
      </c>
      <c r="G40" s="412">
        <v>0.41027280477408357</v>
      </c>
      <c r="H40" s="422">
        <v>-1.5684201725916447E-2</v>
      </c>
    </row>
    <row r="41" spans="1:8" x14ac:dyDescent="0.25">
      <c r="A41" s="36" t="s">
        <v>48</v>
      </c>
      <c r="B41" s="37" t="s">
        <v>101</v>
      </c>
      <c r="C41" s="38" t="s">
        <v>14</v>
      </c>
      <c r="D41" s="193">
        <v>0.75282165190000006</v>
      </c>
      <c r="E41" s="398"/>
      <c r="F41" s="411">
        <v>0.62861421949999996</v>
      </c>
      <c r="G41" s="412">
        <v>0.62035804113034476</v>
      </c>
      <c r="H41" s="422">
        <v>-8.2561783696551982E-3</v>
      </c>
    </row>
    <row r="42" spans="1:8" x14ac:dyDescent="0.25">
      <c r="A42" s="584" t="s">
        <v>102</v>
      </c>
      <c r="B42" s="585"/>
      <c r="C42" s="585"/>
      <c r="D42" s="195"/>
      <c r="E42" s="400"/>
      <c r="F42" s="417"/>
      <c r="G42" s="418"/>
      <c r="H42" s="427">
        <v>0</v>
      </c>
    </row>
    <row r="43" spans="1:8" x14ac:dyDescent="0.25">
      <c r="A43" s="36" t="s">
        <v>49</v>
      </c>
      <c r="B43" s="37" t="s">
        <v>103</v>
      </c>
      <c r="C43" s="38" t="s">
        <v>65</v>
      </c>
      <c r="D43" s="193">
        <v>0.51959324819999997</v>
      </c>
      <c r="E43" s="398"/>
      <c r="F43" s="411">
        <v>0.37770872929999999</v>
      </c>
      <c r="G43" s="412">
        <v>0.42316489914743188</v>
      </c>
      <c r="H43" s="422">
        <v>4.5456169847431893E-2</v>
      </c>
    </row>
    <row r="44" spans="1:8" x14ac:dyDescent="0.25">
      <c r="A44" s="36" t="s">
        <v>50</v>
      </c>
      <c r="B44" s="37" t="s">
        <v>104</v>
      </c>
      <c r="C44" s="38" t="s">
        <v>65</v>
      </c>
      <c r="D44" s="193">
        <v>0.52895522390000005</v>
      </c>
      <c r="E44" s="398"/>
      <c r="F44" s="411">
        <v>0.4093601563</v>
      </c>
      <c r="G44" s="412">
        <v>0.40083798882681565</v>
      </c>
      <c r="H44" s="422">
        <v>-8.52216747318435E-3</v>
      </c>
    </row>
    <row r="45" spans="1:8" x14ac:dyDescent="0.25">
      <c r="A45" s="36" t="s">
        <v>51</v>
      </c>
      <c r="B45" s="37" t="s">
        <v>105</v>
      </c>
      <c r="C45" s="38" t="s">
        <v>14</v>
      </c>
      <c r="D45" s="193">
        <v>0.70002414290000003</v>
      </c>
      <c r="E45" s="398"/>
      <c r="F45" s="411">
        <v>0.62839630729999996</v>
      </c>
      <c r="G45" s="412">
        <v>0.60061680801850426</v>
      </c>
      <c r="H45" s="422">
        <v>-2.7779499281495701E-2</v>
      </c>
    </row>
    <row r="46" spans="1:8" x14ac:dyDescent="0.25">
      <c r="A46" s="36" t="s">
        <v>53</v>
      </c>
      <c r="B46" s="37" t="s">
        <v>107</v>
      </c>
      <c r="C46" s="38" t="s">
        <v>65</v>
      </c>
      <c r="D46" s="193">
        <v>0.7125264644</v>
      </c>
      <c r="E46" s="398"/>
      <c r="F46" s="411">
        <v>0.60446013840000001</v>
      </c>
      <c r="G46" s="412">
        <v>0.66543948458352509</v>
      </c>
      <c r="H46" s="422">
        <v>6.0979346183525074E-2</v>
      </c>
    </row>
    <row r="47" spans="1:8" x14ac:dyDescent="0.25">
      <c r="A47" s="448" t="s">
        <v>124</v>
      </c>
      <c r="B47" s="442" t="s">
        <v>166</v>
      </c>
      <c r="C47" s="443" t="s">
        <v>14</v>
      </c>
      <c r="D47" s="444">
        <v>0.71213418421259123</v>
      </c>
      <c r="E47" s="398"/>
      <c r="F47" s="445">
        <v>0.60630703530039076</v>
      </c>
      <c r="G47" s="446">
        <v>0.61613753294014306</v>
      </c>
      <c r="H47" s="447">
        <v>9.8304976397523003E-3</v>
      </c>
    </row>
    <row r="48" spans="1:8" x14ac:dyDescent="0.25">
      <c r="A48" s="584" t="s">
        <v>108</v>
      </c>
      <c r="B48" s="585"/>
      <c r="C48" s="585"/>
      <c r="D48" s="195"/>
      <c r="E48" s="400"/>
      <c r="F48" s="417"/>
      <c r="G48" s="418"/>
      <c r="H48" s="427">
        <v>0</v>
      </c>
    </row>
    <row r="49" spans="1:8" x14ac:dyDescent="0.25">
      <c r="A49" s="36" t="s">
        <v>54</v>
      </c>
      <c r="B49" s="37" t="s">
        <v>109</v>
      </c>
      <c r="C49" s="38" t="s">
        <v>14</v>
      </c>
      <c r="D49" s="193">
        <v>0.77582375479999999</v>
      </c>
      <c r="E49" s="398"/>
      <c r="F49" s="411">
        <v>0.67827026980000005</v>
      </c>
      <c r="G49" s="412">
        <v>0.63578861456845537</v>
      </c>
      <c r="H49" s="422">
        <v>-4.2481655231544679E-2</v>
      </c>
    </row>
    <row r="50" spans="1:8" x14ac:dyDescent="0.25">
      <c r="A50" s="36" t="s">
        <v>55</v>
      </c>
      <c r="B50" s="37" t="s">
        <v>110</v>
      </c>
      <c r="C50" s="38" t="s">
        <v>65</v>
      </c>
      <c r="D50" s="193">
        <v>0.586162823</v>
      </c>
      <c r="E50" s="398"/>
      <c r="F50" s="411">
        <v>0.42298552430000003</v>
      </c>
      <c r="G50" s="412">
        <v>0.4580152671755725</v>
      </c>
      <c r="H50" s="422">
        <v>3.5029742875572478E-2</v>
      </c>
    </row>
    <row r="51" spans="1:8" ht="16.5" customHeight="1" thickBot="1" x14ac:dyDescent="0.3">
      <c r="A51" s="586" t="s">
        <v>111</v>
      </c>
      <c r="B51" s="587"/>
      <c r="C51" s="587"/>
      <c r="D51" s="408"/>
      <c r="E51" s="400"/>
      <c r="F51" s="419"/>
      <c r="G51" s="420"/>
      <c r="H51" s="426">
        <v>0</v>
      </c>
    </row>
    <row r="52" spans="1:8" s="188" customFormat="1" ht="4.5" customHeight="1" thickBot="1" x14ac:dyDescent="0.3">
      <c r="A52" s="625"/>
      <c r="B52" s="625"/>
      <c r="C52" s="625"/>
      <c r="D52" s="196"/>
      <c r="E52" s="397"/>
      <c r="F52" s="191"/>
      <c r="G52" s="191"/>
      <c r="H52" s="423"/>
    </row>
    <row r="53" spans="1:8" s="190" customFormat="1" ht="15.75" thickBot="1" x14ac:dyDescent="0.3">
      <c r="A53" s="197" t="s">
        <v>8</v>
      </c>
      <c r="B53" s="198"/>
      <c r="C53" s="198"/>
      <c r="D53" s="199">
        <v>0.66576544359507273</v>
      </c>
      <c r="E53" s="401"/>
      <c r="F53" s="200">
        <v>0.54425516320800482</v>
      </c>
      <c r="G53" s="201">
        <v>0.53396122853746664</v>
      </c>
      <c r="H53" s="425">
        <v>-1.0293934670538185E-2</v>
      </c>
    </row>
    <row r="54" spans="1:8" ht="6" customHeight="1" thickBot="1" x14ac:dyDescent="0.3">
      <c r="H54" s="449"/>
    </row>
    <row r="55" spans="1:8" ht="15.75" thickBot="1" x14ac:dyDescent="0.3">
      <c r="A55" s="456"/>
      <c r="B55" s="457" t="s">
        <v>220</v>
      </c>
      <c r="C55" s="450" t="s">
        <v>14</v>
      </c>
      <c r="D55" s="451">
        <v>0.64368337972192002</v>
      </c>
      <c r="E55" s="452"/>
      <c r="F55" s="453">
        <v>0.47686937591801842</v>
      </c>
      <c r="G55" s="454">
        <v>0.52685924236665405</v>
      </c>
      <c r="H55" s="455">
        <v>4.9989866448635623E-2</v>
      </c>
    </row>
    <row r="56" spans="1:8" x14ac:dyDescent="0.25">
      <c r="A56" s="330" t="s">
        <v>201</v>
      </c>
    </row>
  </sheetData>
  <mergeCells count="16">
    <mergeCell ref="A1:G1"/>
    <mergeCell ref="H4:H5"/>
    <mergeCell ref="A6:C6"/>
    <mergeCell ref="A4:C5"/>
    <mergeCell ref="D4:D5"/>
    <mergeCell ref="F4:F5"/>
    <mergeCell ref="G4:G5"/>
    <mergeCell ref="A52:C52"/>
    <mergeCell ref="A15:C15"/>
    <mergeCell ref="A19:C19"/>
    <mergeCell ref="A23:C23"/>
    <mergeCell ref="A27:C27"/>
    <mergeCell ref="A37:C37"/>
    <mergeCell ref="A42:C42"/>
    <mergeCell ref="A48:C48"/>
    <mergeCell ref="A51:C51"/>
  </mergeCells>
  <conditionalFormatting sqref="H7:H55">
    <cfRule type="dataBar" priority="8">
      <dataBar showValue="0">
        <cfvo type="percent" val="0"/>
        <cfvo type="percent" val="100"/>
        <color rgb="FF00B050"/>
      </dataBar>
      <extLst>
        <ext xmlns:x14="http://schemas.microsoft.com/office/spreadsheetml/2009/9/main" uri="{B025F937-C7B1-47D3-B67F-A62EFF666E3E}">
          <x14:id>{A3828A3A-D20A-49E6-A4B3-08929D4C80E7}</x14:id>
        </ext>
      </extLst>
    </cfRule>
  </conditionalFormatting>
  <pageMargins left="0.19685039370078741" right="0.19685039370078741" top="0.12" bottom="0.31" header="0.1" footer="0.1"/>
  <pageSetup paperSize="9" scale="93" orientation="portrait" r:id="rId1"/>
  <headerFooter>
    <oddFooter>&amp;CChirurgie Ambulatoire - Bilan PMSI 2016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3828A3A-D20A-49E6-A4B3-08929D4C80E7}">
            <x14:dataBar minLength="0" maxLength="100" gradient="0">
              <x14:cfvo type="percent">
                <xm:f>0</xm:f>
              </x14:cfvo>
              <x14:cfvo type="percent">
                <xm:f>100</xm:f>
              </x14:cfvo>
              <x14:negativeFillColor rgb="FFFF0000"/>
              <x14:axisColor rgb="FF000000"/>
            </x14:dataBar>
          </x14:cfRule>
          <xm:sqref>H7:H55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tabColor rgb="FF92D050"/>
    <pageSetUpPr fitToPage="1"/>
  </sheetPr>
  <dimension ref="A1:T100"/>
  <sheetViews>
    <sheetView topLeftCell="A16" zoomScaleNormal="100" workbookViewId="0">
      <selection activeCell="N24" sqref="N24"/>
    </sheetView>
  </sheetViews>
  <sheetFormatPr baseColWidth="10" defaultRowHeight="15" x14ac:dyDescent="0.25"/>
  <cols>
    <col min="2" max="2" width="9.85546875" customWidth="1"/>
    <col min="3" max="3" width="22.28515625" customWidth="1"/>
    <col min="4" max="4" width="5" bestFit="1" customWidth="1"/>
    <col min="6" max="6" width="10.140625" customWidth="1"/>
    <col min="7" max="9" width="10.140625" hidden="1" customWidth="1"/>
    <col min="10" max="14" width="10.140625" customWidth="1"/>
  </cols>
  <sheetData>
    <row r="1" spans="1:16" x14ac:dyDescent="0.25">
      <c r="A1" s="21"/>
    </row>
    <row r="2" spans="1:16" s="34" customFormat="1" x14ac:dyDescent="0.25">
      <c r="E2" s="34" t="e">
        <f>HLOOKUP(CONCATENATE("NP_SejChir_",RIGHT(E7,2)),VARIABLE_BDD!$1:$2,2,FALSE)</f>
        <v>#REF!</v>
      </c>
      <c r="F2" s="34" t="e">
        <f>HLOOKUP(CONCATENATE("NP_SejChirAmbu_",RIGHT(F7,2)),VARIABLE_BDD!$1:$2,2,FALSE)</f>
        <v>#REF!</v>
      </c>
      <c r="G2" s="34" t="e">
        <f>HLOOKUP(CONCATENATE("NP_TXCHirAmbu_UM11_",RIGHT(G7,2)),VARIABLE_BDD!$1:$2,2,FALSE)</f>
        <v>#N/A</v>
      </c>
      <c r="H2" s="34" t="e">
        <f>HLOOKUP(CONCATENATE("NP_TXCHirAmbu_UM11_",RIGHT(H7,2)),VARIABLE_BDD!$1:$2,2,FALSE)</f>
        <v>#N/A</v>
      </c>
      <c r="I2" s="34" t="e">
        <f>HLOOKUP(CONCATENATE("NP_TXCHirAmbu_UM11_",RIGHT(I7,2)),VARIABLE_BDD!$1:$2,2,FALSE)</f>
        <v>#N/A</v>
      </c>
      <c r="J2" s="34" t="e">
        <f>HLOOKUP(CONCATENATE("NP_TXCHirAmbu_UM11_",RIGHT(J7,2)),VARIABLE_BDD!$1:$2,2,FALSE)</f>
        <v>#N/A</v>
      </c>
      <c r="K2" s="34" t="e">
        <f>HLOOKUP(CONCATENATE("NP_TXCHirAmbu_UM11_",RIGHT(K7,2)),VARIABLE_BDD!$1:$2,2,FALSE)</f>
        <v>#N/A</v>
      </c>
      <c r="L2" s="34" t="e">
        <f>HLOOKUP(CONCATENATE("NP_TXCHirAmbu_UM11_",RIGHT(L7,2)),VARIABLE_BDD!$1:$2,2,FALSE)</f>
        <v>#N/A</v>
      </c>
      <c r="M2" s="34">
        <v>118</v>
      </c>
      <c r="N2" s="34">
        <v>170</v>
      </c>
    </row>
    <row r="3" spans="1:16" s="327" customFormat="1" ht="9" customHeight="1" x14ac:dyDescent="0.25"/>
    <row r="4" spans="1:16" s="327" customFormat="1" ht="43.5" customHeight="1" x14ac:dyDescent="0.25">
      <c r="B4" s="583" t="s">
        <v>229</v>
      </c>
      <c r="C4" s="583"/>
      <c r="D4" s="583"/>
      <c r="E4" s="583"/>
      <c r="F4" s="583"/>
      <c r="G4" s="583"/>
      <c r="H4" s="583"/>
      <c r="I4" s="583"/>
      <c r="J4" s="583"/>
      <c r="K4" s="583"/>
      <c r="L4" s="583"/>
      <c r="M4" s="583"/>
      <c r="N4" s="583"/>
      <c r="O4" s="328"/>
    </row>
    <row r="5" spans="1:16" ht="6.75" customHeight="1" thickBot="1" x14ac:dyDescent="0.3"/>
    <row r="6" spans="1:16" ht="33.75" customHeight="1" x14ac:dyDescent="0.25">
      <c r="A6" s="21"/>
      <c r="B6" s="617" t="s">
        <v>6</v>
      </c>
      <c r="C6" s="618"/>
      <c r="D6" s="618"/>
      <c r="E6" s="17" t="s">
        <v>172</v>
      </c>
      <c r="F6" s="172" t="s">
        <v>171</v>
      </c>
      <c r="G6" s="207"/>
      <c r="H6" s="207"/>
      <c r="I6" s="207"/>
      <c r="J6" s="615" t="s">
        <v>170</v>
      </c>
      <c r="K6" s="615"/>
      <c r="L6" s="615"/>
      <c r="M6" s="615"/>
      <c r="N6" s="616"/>
    </row>
    <row r="7" spans="1:16" ht="15.75" thickBot="1" x14ac:dyDescent="0.3">
      <c r="A7" s="21"/>
      <c r="B7" s="619"/>
      <c r="C7" s="620"/>
      <c r="D7" s="620"/>
      <c r="E7" s="14" t="e">
        <f>#REF!</f>
        <v>#REF!</v>
      </c>
      <c r="F7" s="173" t="e">
        <f>E7</f>
        <v>#REF!</v>
      </c>
      <c r="G7" s="18" t="s">
        <v>7</v>
      </c>
      <c r="H7" s="18">
        <v>2018</v>
      </c>
      <c r="I7" s="18">
        <v>2017</v>
      </c>
      <c r="J7" s="18">
        <v>2016</v>
      </c>
      <c r="K7" s="18">
        <v>2015</v>
      </c>
      <c r="L7" s="18">
        <v>2014</v>
      </c>
      <c r="M7" s="18">
        <v>2013</v>
      </c>
      <c r="N7" s="208">
        <v>2012</v>
      </c>
    </row>
    <row r="8" spans="1:16" ht="16.5" thickBot="1" x14ac:dyDescent="0.3">
      <c r="A8" s="20"/>
      <c r="B8" s="621" t="s">
        <v>56</v>
      </c>
      <c r="C8" s="621"/>
      <c r="D8" s="621"/>
    </row>
    <row r="9" spans="1:16" x14ac:dyDescent="0.25">
      <c r="A9" s="139" t="s">
        <v>134</v>
      </c>
      <c r="B9" s="209" t="s">
        <v>155</v>
      </c>
      <c r="C9" s="27"/>
      <c r="D9" s="27"/>
      <c r="E9" s="19" t="e">
        <f>IF(ISNA(VLOOKUP($A9,#REF!,E$2,FALSE))=TRUE,"-",VLOOKUP($A9,#REF!,E$2,FALSE))</f>
        <v>#REF!</v>
      </c>
      <c r="F9" s="210" t="e">
        <f>IF(ISNA(VLOOKUP($A9,#REF!,F$2,FALSE))=TRUE,"-",VLOOKUP($A9,#REF!,F$2,FALSE))</f>
        <v>#REF!</v>
      </c>
      <c r="G9" s="212" t="e">
        <f>IF(ISNA(VLOOKUP($A9,#REF!,G$2,FALSE))=TRUE,"-",VLOOKUP($A9,#REF!,G$2,FALSE))</f>
        <v>#REF!</v>
      </c>
      <c r="H9" s="212" t="e">
        <f>IF(ISNA(VLOOKUP($A9,#REF!,H$2,FALSE))=TRUE,"-",VLOOKUP($A9,#REF!,H$2,FALSE))</f>
        <v>#REF!</v>
      </c>
      <c r="I9" s="212" t="e">
        <f>IF(ISNA(VLOOKUP($A9,#REF!,I$2,FALSE))=TRUE,"-",VLOOKUP($A9,#REF!,I$2,FALSE))</f>
        <v>#REF!</v>
      </c>
      <c r="J9" s="212" t="e">
        <f>IF(ISNA(VLOOKUP($A9,#REF!,J$2,FALSE))=TRUE,"-",VLOOKUP($A9,#REF!,J$2,FALSE))</f>
        <v>#REF!</v>
      </c>
      <c r="K9" s="213" t="e">
        <f>IF(ISNA(VLOOKUP($A9,#REF!,K$2,FALSE))=TRUE,"-",VLOOKUP($A9,#REF!,K$2,FALSE))</f>
        <v>#REF!</v>
      </c>
      <c r="L9" s="213" t="e">
        <f>IF(ISNA(VLOOKUP($A9,#REF!,L$2,FALSE))=TRUE,"-",VLOOKUP($A9,#REF!,L$2,FALSE))</f>
        <v>#REF!</v>
      </c>
      <c r="M9" s="213">
        <v>0.67364908045160832</v>
      </c>
      <c r="N9" s="32">
        <v>0.11204705996782155</v>
      </c>
      <c r="P9" s="13"/>
    </row>
    <row r="10" spans="1:16" x14ac:dyDescent="0.25">
      <c r="A10" s="24" t="s">
        <v>135</v>
      </c>
      <c r="B10" s="22" t="s">
        <v>156</v>
      </c>
      <c r="C10" s="23"/>
      <c r="D10" s="23"/>
      <c r="E10" s="30" t="e">
        <f>IF(ISNA(VLOOKUP($A10,#REF!,E$2,FALSE))=TRUE,"-",VLOOKUP($A10,#REF!,E$2,FALSE))</f>
        <v>#REF!</v>
      </c>
      <c r="F10" s="174" t="e">
        <f>IF(ISNA(VLOOKUP($A10,#REF!,F$2,FALSE))=TRUE,"-",VLOOKUP($A10,#REF!,F$2,FALSE))</f>
        <v>#REF!</v>
      </c>
      <c r="G10" s="28" t="e">
        <f>IF(ISNA(VLOOKUP($A10,#REF!,G$2,FALSE))=TRUE,"-",VLOOKUP($A10,#REF!,G$2,FALSE))</f>
        <v>#REF!</v>
      </c>
      <c r="H10" s="28" t="e">
        <f>IF(ISNA(VLOOKUP($A10,#REF!,H$2,FALSE))=TRUE,"-",VLOOKUP($A10,#REF!,H$2,FALSE))</f>
        <v>#REF!</v>
      </c>
      <c r="I10" s="28" t="e">
        <f>IF(ISNA(VLOOKUP($A10,#REF!,I$2,FALSE))=TRUE,"-",VLOOKUP($A10,#REF!,I$2,FALSE))</f>
        <v>#REF!</v>
      </c>
      <c r="J10" s="28" t="e">
        <f>IF(ISNA(VLOOKUP($A10,#REF!,J$2,FALSE))=TRUE,"-",VLOOKUP($A10,#REF!,J$2,FALSE))</f>
        <v>#REF!</v>
      </c>
      <c r="K10" s="31" t="e">
        <f>IF(ISNA(VLOOKUP($A10,#REF!,K$2,FALSE))=TRUE,"-",VLOOKUP($A10,#REF!,K$2,FALSE))</f>
        <v>#REF!</v>
      </c>
      <c r="L10" s="31" t="e">
        <f>IF(ISNA(VLOOKUP($A10,#REF!,L$2,FALSE))=TRUE,"-",VLOOKUP($A10,#REF!,L$2,FALSE))</f>
        <v>#REF!</v>
      </c>
      <c r="M10" s="31">
        <v>0.60478452030362106</v>
      </c>
      <c r="N10" s="33">
        <v>0.17615242386245297</v>
      </c>
    </row>
    <row r="11" spans="1:16" x14ac:dyDescent="0.25">
      <c r="A11" s="24" t="s">
        <v>136</v>
      </c>
      <c r="B11" s="22" t="s">
        <v>157</v>
      </c>
      <c r="C11" s="23"/>
      <c r="D11" s="23"/>
      <c r="E11" s="30" t="e">
        <f>IF(ISNA(VLOOKUP($A11,#REF!,E$2,FALSE))=TRUE,"-",VLOOKUP($A11,#REF!,E$2,FALSE))</f>
        <v>#REF!</v>
      </c>
      <c r="F11" s="174" t="e">
        <f>IF(ISNA(VLOOKUP($A11,#REF!,F$2,FALSE))=TRUE,"-",VLOOKUP($A11,#REF!,F$2,FALSE))</f>
        <v>#REF!</v>
      </c>
      <c r="G11" s="28" t="e">
        <f>IF(ISNA(VLOOKUP($A11,#REF!,G$2,FALSE))=TRUE,"-",VLOOKUP($A11,#REF!,G$2,FALSE))</f>
        <v>#REF!</v>
      </c>
      <c r="H11" s="28" t="e">
        <f>IF(ISNA(VLOOKUP($A11,#REF!,H$2,FALSE))=TRUE,"-",VLOOKUP($A11,#REF!,H$2,FALSE))</f>
        <v>#REF!</v>
      </c>
      <c r="I11" s="28" t="e">
        <f>IF(ISNA(VLOOKUP($A11,#REF!,I$2,FALSE))=TRUE,"-",VLOOKUP($A11,#REF!,I$2,FALSE))</f>
        <v>#REF!</v>
      </c>
      <c r="J11" s="28" t="e">
        <f>IF(ISNA(VLOOKUP($A11,#REF!,J$2,FALSE))=TRUE,"-",VLOOKUP($A11,#REF!,J$2,FALSE))</f>
        <v>#REF!</v>
      </c>
      <c r="K11" s="31" t="e">
        <f>IF(ISNA(VLOOKUP($A11,#REF!,K$2,FALSE))=TRUE,"-",VLOOKUP($A11,#REF!,K$2,FALSE))</f>
        <v>#REF!</v>
      </c>
      <c r="L11" s="31" t="e">
        <f>IF(ISNA(VLOOKUP($A11,#REF!,L$2,FALSE))=TRUE,"-",VLOOKUP($A11,#REF!,L$2,FALSE))</f>
        <v>#REF!</v>
      </c>
      <c r="M11" s="31">
        <v>0.77238078510582242</v>
      </c>
      <c r="N11" s="33">
        <v>0.12017809568993833</v>
      </c>
    </row>
    <row r="12" spans="1:16" x14ac:dyDescent="0.25">
      <c r="A12" s="24" t="s">
        <v>137</v>
      </c>
      <c r="B12" s="22" t="s">
        <v>158</v>
      </c>
      <c r="C12" s="23"/>
      <c r="D12" s="23"/>
      <c r="E12" s="30" t="e">
        <f>IF(ISNA(VLOOKUP($A12,#REF!,E$2,FALSE))=TRUE,"-",VLOOKUP($A12,#REF!,E$2,FALSE))</f>
        <v>#REF!</v>
      </c>
      <c r="F12" s="174" t="e">
        <f>IF(ISNA(VLOOKUP($A12,#REF!,F$2,FALSE))=TRUE,"-",VLOOKUP($A12,#REF!,F$2,FALSE))</f>
        <v>#REF!</v>
      </c>
      <c r="G12" s="28" t="e">
        <f>IF(ISNA(VLOOKUP($A12,#REF!,G$2,FALSE))=TRUE,"-",VLOOKUP($A12,#REF!,G$2,FALSE))</f>
        <v>#REF!</v>
      </c>
      <c r="H12" s="28" t="e">
        <f>IF(ISNA(VLOOKUP($A12,#REF!,H$2,FALSE))=TRUE,"-",VLOOKUP($A12,#REF!,H$2,FALSE))</f>
        <v>#REF!</v>
      </c>
      <c r="I12" s="28" t="e">
        <f>IF(ISNA(VLOOKUP($A12,#REF!,I$2,FALSE))=TRUE,"-",VLOOKUP($A12,#REF!,I$2,FALSE))</f>
        <v>#REF!</v>
      </c>
      <c r="J12" s="28" t="e">
        <f>IF(ISNA(VLOOKUP($A12,#REF!,J$2,FALSE))=TRUE,"-",VLOOKUP($A12,#REF!,J$2,FALSE))</f>
        <v>#REF!</v>
      </c>
      <c r="K12" s="31" t="e">
        <f>IF(ISNA(VLOOKUP($A12,#REF!,K$2,FALSE))=TRUE,"-",VLOOKUP($A12,#REF!,K$2,FALSE))</f>
        <v>#REF!</v>
      </c>
      <c r="L12" s="31" t="e">
        <f>IF(ISNA(VLOOKUP($A12,#REF!,L$2,FALSE))=TRUE,"-",VLOOKUP($A12,#REF!,L$2,FALSE))</f>
        <v>#REF!</v>
      </c>
      <c r="M12" s="31">
        <v>0.70706824060861806</v>
      </c>
      <c r="N12" s="33">
        <v>8.1593117681012739E-2</v>
      </c>
    </row>
    <row r="13" spans="1:16" x14ac:dyDescent="0.25">
      <c r="A13" s="24" t="s">
        <v>138</v>
      </c>
      <c r="B13" s="22" t="s">
        <v>159</v>
      </c>
      <c r="C13" s="23"/>
      <c r="D13" s="23"/>
      <c r="E13" s="30" t="e">
        <f>IF(ISNA(VLOOKUP($A13,#REF!,E$2,FALSE))=TRUE,"-",VLOOKUP($A13,#REF!,E$2,FALSE))</f>
        <v>#REF!</v>
      </c>
      <c r="F13" s="174" t="e">
        <f>IF(ISNA(VLOOKUP($A13,#REF!,F$2,FALSE))=TRUE,"-",VLOOKUP($A13,#REF!,F$2,FALSE))</f>
        <v>#REF!</v>
      </c>
      <c r="G13" s="28" t="e">
        <f>IF(ISNA(VLOOKUP($A13,#REF!,G$2,FALSE))=TRUE,"-",VLOOKUP($A13,#REF!,G$2,FALSE))</f>
        <v>#REF!</v>
      </c>
      <c r="H13" s="28" t="e">
        <f>IF(ISNA(VLOOKUP($A13,#REF!,H$2,FALSE))=TRUE,"-",VLOOKUP($A13,#REF!,H$2,FALSE))</f>
        <v>#REF!</v>
      </c>
      <c r="I13" s="28" t="e">
        <f>IF(ISNA(VLOOKUP($A13,#REF!,I$2,FALSE))=TRUE,"-",VLOOKUP($A13,#REF!,I$2,FALSE))</f>
        <v>#REF!</v>
      </c>
      <c r="J13" s="28" t="e">
        <f>IF(ISNA(VLOOKUP($A13,#REF!,J$2,FALSE))=TRUE,"-",VLOOKUP($A13,#REF!,J$2,FALSE))</f>
        <v>#REF!</v>
      </c>
      <c r="K13" s="31" t="e">
        <f>IF(ISNA(VLOOKUP($A13,#REF!,K$2,FALSE))=TRUE,"-",VLOOKUP($A13,#REF!,K$2,FALSE))</f>
        <v>#REF!</v>
      </c>
      <c r="L13" s="31" t="e">
        <f>IF(ISNA(VLOOKUP($A13,#REF!,L$2,FALSE))=TRUE,"-",VLOOKUP($A13,#REF!,L$2,FALSE))</f>
        <v>#REF!</v>
      </c>
      <c r="M13" s="31">
        <v>0.66972438443816829</v>
      </c>
      <c r="N13" s="33">
        <v>0.12246156278407969</v>
      </c>
    </row>
    <row r="14" spans="1:16" x14ac:dyDescent="0.25">
      <c r="A14" s="24" t="s">
        <v>139</v>
      </c>
      <c r="B14" s="22" t="s">
        <v>162</v>
      </c>
      <c r="C14" s="23"/>
      <c r="D14" s="23"/>
      <c r="E14" s="30" t="e">
        <f>IF(ISNA(VLOOKUP($A14,#REF!,E$2,FALSE))=TRUE,"-",VLOOKUP($A14,#REF!,E$2,FALSE))</f>
        <v>#REF!</v>
      </c>
      <c r="F14" s="174" t="e">
        <f>IF(ISNA(VLOOKUP($A14,#REF!,F$2,FALSE))=TRUE,"-",VLOOKUP($A14,#REF!,F$2,FALSE))</f>
        <v>#REF!</v>
      </c>
      <c r="G14" s="28" t="e">
        <f>IF(ISNA(VLOOKUP($A14,#REF!,G$2,FALSE))=TRUE,"-",VLOOKUP($A14,#REF!,G$2,FALSE))</f>
        <v>#REF!</v>
      </c>
      <c r="H14" s="28" t="e">
        <f>IF(ISNA(VLOOKUP($A14,#REF!,H$2,FALSE))=TRUE,"-",VLOOKUP($A14,#REF!,H$2,FALSE))</f>
        <v>#REF!</v>
      </c>
      <c r="I14" s="28" t="e">
        <f>IF(ISNA(VLOOKUP($A14,#REF!,I$2,FALSE))=TRUE,"-",VLOOKUP($A14,#REF!,I$2,FALSE))</f>
        <v>#REF!</v>
      </c>
      <c r="J14" s="28" t="e">
        <f>IF(ISNA(VLOOKUP($A14,#REF!,J$2,FALSE))=TRUE,"-",VLOOKUP($A14,#REF!,J$2,FALSE))</f>
        <v>#REF!</v>
      </c>
      <c r="K14" s="31" t="e">
        <f>IF(ISNA(VLOOKUP($A14,#REF!,K$2,FALSE))=TRUE,"-",VLOOKUP($A14,#REF!,K$2,FALSE))</f>
        <v>#REF!</v>
      </c>
      <c r="L14" s="31" t="e">
        <f>IF(ISNA(VLOOKUP($A14,#REF!,L$2,FALSE))=TRUE,"-",VLOOKUP($A14,#REF!,L$2,FALSE))</f>
        <v>#REF!</v>
      </c>
      <c r="M14" s="31">
        <v>0.79430516946775143</v>
      </c>
      <c r="N14" s="33">
        <v>0.17080094656127934</v>
      </c>
    </row>
    <row r="15" spans="1:16" x14ac:dyDescent="0.25">
      <c r="A15" s="24" t="s">
        <v>140</v>
      </c>
      <c r="B15" s="22" t="s">
        <v>160</v>
      </c>
      <c r="C15" s="23"/>
      <c r="D15" s="23"/>
      <c r="E15" s="30" t="e">
        <f>IF(ISNA(VLOOKUP($A15,#REF!,E$2,FALSE))=TRUE,"-",VLOOKUP($A15,#REF!,E$2,FALSE))</f>
        <v>#REF!</v>
      </c>
      <c r="F15" s="174" t="e">
        <f>IF(ISNA(VLOOKUP($A15,#REF!,F$2,FALSE))=TRUE,"-",VLOOKUP($A15,#REF!,F$2,FALSE))</f>
        <v>#REF!</v>
      </c>
      <c r="G15" s="28" t="e">
        <f>IF(ISNA(VLOOKUP($A15,#REF!,G$2,FALSE))=TRUE,"-",VLOOKUP($A15,#REF!,G$2,FALSE))</f>
        <v>#REF!</v>
      </c>
      <c r="H15" s="28" t="e">
        <f>IF(ISNA(VLOOKUP($A15,#REF!,H$2,FALSE))=TRUE,"-",VLOOKUP($A15,#REF!,H$2,FALSE))</f>
        <v>#REF!</v>
      </c>
      <c r="I15" s="28" t="e">
        <f>IF(ISNA(VLOOKUP($A15,#REF!,I$2,FALSE))=TRUE,"-",VLOOKUP($A15,#REF!,I$2,FALSE))</f>
        <v>#REF!</v>
      </c>
      <c r="J15" s="28" t="e">
        <f>IF(ISNA(VLOOKUP($A15,#REF!,J$2,FALSE))=TRUE,"-",VLOOKUP($A15,#REF!,J$2,FALSE))</f>
        <v>#REF!</v>
      </c>
      <c r="K15" s="31" t="e">
        <f>IF(ISNA(VLOOKUP($A15,#REF!,K$2,FALSE))=TRUE,"-",VLOOKUP($A15,#REF!,K$2,FALSE))</f>
        <v>#REF!</v>
      </c>
      <c r="L15" s="31" t="e">
        <f>IF(ISNA(VLOOKUP($A15,#REF!,L$2,FALSE))=TRUE,"-",VLOOKUP($A15,#REF!,L$2,FALSE))</f>
        <v>#REF!</v>
      </c>
      <c r="M15" s="31">
        <v>0.74809262258134523</v>
      </c>
      <c r="N15" s="33">
        <v>0.14872119284388266</v>
      </c>
    </row>
    <row r="16" spans="1:16" x14ac:dyDescent="0.25">
      <c r="A16" s="24" t="s">
        <v>141</v>
      </c>
      <c r="B16" s="220" t="s">
        <v>8</v>
      </c>
      <c r="C16" s="221"/>
      <c r="D16" s="221"/>
      <c r="E16" s="229" t="e">
        <f>IF(ISNA(VLOOKUP($A16,#REF!,E$2,FALSE))=TRUE,"-",VLOOKUP($A16,#REF!,E$2,FALSE))</f>
        <v>#REF!</v>
      </c>
      <c r="F16" s="231" t="e">
        <f>IF(ISNA(VLOOKUP($A16,#REF!,F$2,FALSE))=TRUE,"-",VLOOKUP($A16,#REF!,F$2,FALSE))</f>
        <v>#REF!</v>
      </c>
      <c r="G16" s="223" t="e">
        <f>IF(ISNA(VLOOKUP($A16,#REF!,G$2,FALSE))=TRUE,"-",VLOOKUP($A16,#REF!,G$2,FALSE))</f>
        <v>#REF!</v>
      </c>
      <c r="H16" s="223" t="e">
        <f>IF(ISNA(VLOOKUP($A16,#REF!,H$2,FALSE))=TRUE,"-",VLOOKUP($A16,#REF!,H$2,FALSE))</f>
        <v>#REF!</v>
      </c>
      <c r="I16" s="223" t="e">
        <f>IF(ISNA(VLOOKUP($A16,#REF!,I$2,FALSE))=TRUE,"-",VLOOKUP($A16,#REF!,I$2,FALSE))</f>
        <v>#REF!</v>
      </c>
      <c r="J16" s="223" t="e">
        <f>IF(ISNA(VLOOKUP($A16,#REF!,J$2,FALSE))=TRUE,"-",VLOOKUP($A16,#REF!,J$2,FALSE))</f>
        <v>#REF!</v>
      </c>
      <c r="K16" s="270" t="e">
        <f>IF(ISNA(VLOOKUP($A16,#REF!,K$2,FALSE))=TRUE,"-",VLOOKUP($A16,#REF!,K$2,FALSE))</f>
        <v>#REF!</v>
      </c>
      <c r="L16" s="270" t="e">
        <f>IF(ISNA(VLOOKUP($A16,#REF!,L$2,FALSE))=TRUE,"-",VLOOKUP($A16,#REF!,L$2,FALSE))</f>
        <v>#REF!</v>
      </c>
      <c r="M16" s="270">
        <v>0.79347735927308372</v>
      </c>
      <c r="N16" s="271">
        <v>0.1580111914572945</v>
      </c>
    </row>
    <row r="17" spans="1:20" x14ac:dyDescent="0.25">
      <c r="A17" s="24" t="s">
        <v>142</v>
      </c>
      <c r="B17" s="22" t="s">
        <v>163</v>
      </c>
      <c r="C17" s="23"/>
      <c r="D17" s="23"/>
      <c r="E17" s="30" t="e">
        <f>IF(ISNA(VLOOKUP($A17,#REF!,E$2,FALSE))=TRUE,"-",VLOOKUP($A17,#REF!,E$2,FALSE))</f>
        <v>#REF!</v>
      </c>
      <c r="F17" s="174" t="e">
        <f>IF(ISNA(VLOOKUP($A17,#REF!,F$2,FALSE))=TRUE,"-",VLOOKUP($A17,#REF!,F$2,FALSE))</f>
        <v>#REF!</v>
      </c>
      <c r="G17" s="28" t="e">
        <f>IF(ISNA(VLOOKUP($A17,#REF!,G$2,FALSE))=TRUE,"-",VLOOKUP($A17,#REF!,G$2,FALSE))</f>
        <v>#REF!</v>
      </c>
      <c r="H17" s="28" t="e">
        <f>IF(ISNA(VLOOKUP($A17,#REF!,H$2,FALSE))=TRUE,"-",VLOOKUP($A17,#REF!,H$2,FALSE))</f>
        <v>#REF!</v>
      </c>
      <c r="I17" s="28" t="e">
        <f>IF(ISNA(VLOOKUP($A17,#REF!,I$2,FALSE))=TRUE,"-",VLOOKUP($A17,#REF!,I$2,FALSE))</f>
        <v>#REF!</v>
      </c>
      <c r="J17" s="28" t="e">
        <f>IF(ISNA(VLOOKUP($A17,#REF!,J$2,FALSE))=TRUE,"-",VLOOKUP($A17,#REF!,J$2,FALSE))</f>
        <v>#REF!</v>
      </c>
      <c r="K17" s="31" t="e">
        <f>IF(ISNA(VLOOKUP($A17,#REF!,K$2,FALSE))=TRUE,"-",VLOOKUP($A17,#REF!,K$2,FALSE))</f>
        <v>#REF!</v>
      </c>
      <c r="L17" s="31" t="e">
        <f>IF(ISNA(VLOOKUP($A17,#REF!,L$2,FALSE))=TRUE,"-",VLOOKUP($A17,#REF!,L$2,FALSE))</f>
        <v>#REF!</v>
      </c>
      <c r="M17" s="31">
        <v>0.85610715768876122</v>
      </c>
      <c r="N17" s="33">
        <v>0.14135775982687537</v>
      </c>
    </row>
    <row r="18" spans="1:20" x14ac:dyDescent="0.25">
      <c r="A18" s="24" t="s">
        <v>143</v>
      </c>
      <c r="B18" s="22" t="s">
        <v>164</v>
      </c>
      <c r="C18" s="23"/>
      <c r="D18" s="23"/>
      <c r="E18" s="30" t="e">
        <f>IF(ISNA(VLOOKUP($A18,#REF!,E$2,FALSE))=TRUE,"-",VLOOKUP($A18,#REF!,E$2,FALSE))</f>
        <v>#REF!</v>
      </c>
      <c r="F18" s="174" t="e">
        <f>IF(ISNA(VLOOKUP($A18,#REF!,F$2,FALSE))=TRUE,"-",VLOOKUP($A18,#REF!,F$2,FALSE))</f>
        <v>#REF!</v>
      </c>
      <c r="G18" s="28" t="e">
        <f>IF(ISNA(VLOOKUP($A18,#REF!,G$2,FALSE))=TRUE,"-",VLOOKUP($A18,#REF!,G$2,FALSE))</f>
        <v>#REF!</v>
      </c>
      <c r="H18" s="28" t="e">
        <f>IF(ISNA(VLOOKUP($A18,#REF!,H$2,FALSE))=TRUE,"-",VLOOKUP($A18,#REF!,H$2,FALSE))</f>
        <v>#REF!</v>
      </c>
      <c r="I18" s="28" t="e">
        <f>IF(ISNA(VLOOKUP($A18,#REF!,I$2,FALSE))=TRUE,"-",VLOOKUP($A18,#REF!,I$2,FALSE))</f>
        <v>#REF!</v>
      </c>
      <c r="J18" s="28" t="e">
        <f>IF(ISNA(VLOOKUP($A18,#REF!,J$2,FALSE))=TRUE,"-",VLOOKUP($A18,#REF!,J$2,FALSE))</f>
        <v>#REF!</v>
      </c>
      <c r="K18" s="31" t="e">
        <f>IF(ISNA(VLOOKUP($A18,#REF!,K$2,FALSE))=TRUE,"-",VLOOKUP($A18,#REF!,K$2,FALSE))</f>
        <v>#REF!</v>
      </c>
      <c r="L18" s="31" t="e">
        <f>IF(ISNA(VLOOKUP($A18,#REF!,L$2,FALSE))=TRUE,"-",VLOOKUP($A18,#REF!,L$2,FALSE))</f>
        <v>#REF!</v>
      </c>
      <c r="M18" s="31">
        <v>0.72738137785002521</v>
      </c>
      <c r="N18" s="33">
        <v>0.14820174042023207</v>
      </c>
    </row>
    <row r="19" spans="1:20" x14ac:dyDescent="0.25">
      <c r="A19" s="24" t="s">
        <v>144</v>
      </c>
      <c r="B19" s="22" t="s">
        <v>161</v>
      </c>
      <c r="C19" s="23"/>
      <c r="D19" s="23"/>
      <c r="E19" s="30" t="e">
        <f>IF(ISNA(VLOOKUP($A19,#REF!,E$2,FALSE))=TRUE,"-",VLOOKUP($A19,#REF!,E$2,FALSE))</f>
        <v>#REF!</v>
      </c>
      <c r="F19" s="174" t="e">
        <f>IF(ISNA(VLOOKUP($A19,#REF!,F$2,FALSE))=TRUE,"-",VLOOKUP($A19,#REF!,F$2,FALSE))</f>
        <v>#REF!</v>
      </c>
      <c r="G19" s="28" t="e">
        <f>IF(ISNA(VLOOKUP($A19,#REF!,G$2,FALSE))=TRUE,"-",VLOOKUP($A19,#REF!,G$2,FALSE))</f>
        <v>#REF!</v>
      </c>
      <c r="H19" s="28" t="e">
        <f>IF(ISNA(VLOOKUP($A19,#REF!,H$2,FALSE))=TRUE,"-",VLOOKUP($A19,#REF!,H$2,FALSE))</f>
        <v>#REF!</v>
      </c>
      <c r="I19" s="28" t="e">
        <f>IF(ISNA(VLOOKUP($A19,#REF!,I$2,FALSE))=TRUE,"-",VLOOKUP($A19,#REF!,I$2,FALSE))</f>
        <v>#REF!</v>
      </c>
      <c r="J19" s="28" t="e">
        <f>IF(ISNA(VLOOKUP($A19,#REF!,J$2,FALSE))=TRUE,"-",VLOOKUP($A19,#REF!,J$2,FALSE))</f>
        <v>#REF!</v>
      </c>
      <c r="K19" s="31" t="e">
        <f>IF(ISNA(VLOOKUP($A19,#REF!,K$2,FALSE))=TRUE,"-",VLOOKUP($A19,#REF!,K$2,FALSE))</f>
        <v>#REF!</v>
      </c>
      <c r="L19" s="31" t="e">
        <f>IF(ISNA(VLOOKUP($A19,#REF!,L$2,FALSE))=TRUE,"-",VLOOKUP($A19,#REF!,L$2,FALSE))</f>
        <v>#REF!</v>
      </c>
      <c r="M19" s="31">
        <v>0.79451612808607119</v>
      </c>
      <c r="N19" s="33">
        <v>0.14897082406253825</v>
      </c>
    </row>
    <row r="20" spans="1:20" x14ac:dyDescent="0.25">
      <c r="A20" s="24" t="s">
        <v>145</v>
      </c>
      <c r="B20" s="22" t="s">
        <v>9</v>
      </c>
      <c r="C20" s="23"/>
      <c r="D20" s="23"/>
      <c r="E20" s="30" t="e">
        <f>IF(ISNA(VLOOKUP($A20,#REF!,E$2,FALSE))=TRUE,"-",VLOOKUP($A20,#REF!,E$2,FALSE))</f>
        <v>#REF!</v>
      </c>
      <c r="F20" s="174" t="e">
        <f>IF(ISNA(VLOOKUP($A20,#REF!,F$2,FALSE))=TRUE,"-",VLOOKUP($A20,#REF!,F$2,FALSE))</f>
        <v>#REF!</v>
      </c>
      <c r="G20" s="28" t="e">
        <f>IF(ISNA(VLOOKUP($A20,#REF!,G$2,FALSE))=TRUE,"-",VLOOKUP($A20,#REF!,G$2,FALSE))</f>
        <v>#REF!</v>
      </c>
      <c r="H20" s="28" t="e">
        <f>IF(ISNA(VLOOKUP($A20,#REF!,H$2,FALSE))=TRUE,"-",VLOOKUP($A20,#REF!,H$2,FALSE))</f>
        <v>#REF!</v>
      </c>
      <c r="I20" s="28" t="e">
        <f>IF(ISNA(VLOOKUP($A20,#REF!,I$2,FALSE))=TRUE,"-",VLOOKUP($A20,#REF!,I$2,FALSE))</f>
        <v>#REF!</v>
      </c>
      <c r="J20" s="28" t="e">
        <f>IF(ISNA(VLOOKUP($A20,#REF!,J$2,FALSE))=TRUE,"-",VLOOKUP($A20,#REF!,J$2,FALSE))</f>
        <v>#REF!</v>
      </c>
      <c r="K20" s="31" t="e">
        <f>IF(ISNA(VLOOKUP($A20,#REF!,K$2,FALSE))=TRUE,"-",VLOOKUP($A20,#REF!,K$2,FALSE))</f>
        <v>#REF!</v>
      </c>
      <c r="L20" s="31" t="e">
        <f>IF(ISNA(VLOOKUP($A20,#REF!,L$2,FALSE))=TRUE,"-",VLOOKUP($A20,#REF!,L$2,FALSE))</f>
        <v>#REF!</v>
      </c>
      <c r="M20" s="31">
        <v>0.71179618402090195</v>
      </c>
      <c r="N20" s="33">
        <v>0.15693336383831377</v>
      </c>
    </row>
    <row r="21" spans="1:20" ht="15.75" thickBot="1" x14ac:dyDescent="0.3">
      <c r="A21" s="24" t="s">
        <v>146</v>
      </c>
      <c r="B21" s="214" t="s">
        <v>10</v>
      </c>
      <c r="C21" s="215"/>
      <c r="D21" s="215"/>
      <c r="E21" s="226" t="e">
        <f>IF(ISNA(VLOOKUP($A21,#REF!,E$2,FALSE))=TRUE,"-",VLOOKUP($A21,#REF!,E$2,FALSE))</f>
        <v>#REF!</v>
      </c>
      <c r="F21" s="228" t="e">
        <f>IF(ISNA(VLOOKUP($A21,#REF!,F$2,FALSE))=TRUE,"-",VLOOKUP($A21,#REF!,F$2,FALSE))</f>
        <v>#REF!</v>
      </c>
      <c r="G21" s="217" t="e">
        <f>IF(ISNA(VLOOKUP($A21,#REF!,G$2,FALSE))=TRUE,"-",VLOOKUP($A21,#REF!,G$2,FALSE))</f>
        <v>#REF!</v>
      </c>
      <c r="H21" s="217" t="e">
        <f>IF(ISNA(VLOOKUP($A21,#REF!,H$2,FALSE))=TRUE,"-",VLOOKUP($A21,#REF!,H$2,FALSE))</f>
        <v>#REF!</v>
      </c>
      <c r="I21" s="217" t="e">
        <f>IF(ISNA(VLOOKUP($A21,#REF!,I$2,FALSE))=TRUE,"-",VLOOKUP($A21,#REF!,I$2,FALSE))</f>
        <v>#REF!</v>
      </c>
      <c r="J21" s="217" t="e">
        <f>IF(ISNA(VLOOKUP($A21,#REF!,J$2,FALSE))=TRUE,"-",VLOOKUP($A21,#REF!,J$2,FALSE))</f>
        <v>#REF!</v>
      </c>
      <c r="K21" s="268" t="e">
        <f>IF(ISNA(VLOOKUP($A21,#REF!,K$2,FALSE))=TRUE,"-",VLOOKUP($A21,#REF!,K$2,FALSE))</f>
        <v>#REF!</v>
      </c>
      <c r="L21" s="268" t="e">
        <f>IF(ISNA(VLOOKUP($A21,#REF!,L$2,FALSE))=TRUE,"-",VLOOKUP($A21,#REF!,L$2,FALSE))</f>
        <v>#REF!</v>
      </c>
      <c r="M21" s="268">
        <v>0.56923315740453273</v>
      </c>
      <c r="N21" s="269">
        <v>0.38947279912553601</v>
      </c>
    </row>
    <row r="22" spans="1:20" x14ac:dyDescent="0.25">
      <c r="A22" s="54"/>
      <c r="B22" s="52"/>
      <c r="C22" s="52"/>
      <c r="D22" s="52"/>
      <c r="E22" s="62"/>
      <c r="F22" s="62"/>
      <c r="G22" s="64"/>
      <c r="H22" s="64"/>
      <c r="I22" s="64"/>
      <c r="J22" s="64"/>
      <c r="K22" s="64"/>
      <c r="L22" s="64"/>
      <c r="M22" s="64"/>
      <c r="N22" s="64"/>
    </row>
    <row r="23" spans="1:20" ht="16.5" thickBot="1" x14ac:dyDescent="0.3">
      <c r="A23" s="54"/>
      <c r="B23" s="594" t="s">
        <v>11</v>
      </c>
      <c r="C23" s="594"/>
      <c r="D23" s="594"/>
      <c r="E23" s="60"/>
      <c r="F23" s="60"/>
      <c r="G23" s="58"/>
      <c r="H23" s="58"/>
      <c r="I23" s="58"/>
      <c r="J23" s="58"/>
      <c r="K23" s="58"/>
      <c r="L23" s="58"/>
      <c r="M23" s="58"/>
      <c r="N23" s="58"/>
    </row>
    <row r="24" spans="1:20" ht="15.75" thickBot="1" x14ac:dyDescent="0.3">
      <c r="A24" s="139" t="s">
        <v>11</v>
      </c>
      <c r="B24" s="232" t="s">
        <v>165</v>
      </c>
      <c r="C24" s="43"/>
      <c r="D24" s="43"/>
      <c r="E24" s="266" t="e">
        <f>IF(ISNA(VLOOKUP($A24,#REF!,E$2,FALSE))=TRUE,"-",VLOOKUP($A24,#REF!,E$2,FALSE))</f>
        <v>#REF!</v>
      </c>
      <c r="F24" s="175" t="e">
        <f>IF(ISNA(VLOOKUP($A24,#REF!,F$2,FALSE))=TRUE,"-",VLOOKUP($A24,#REF!,F$2,FALSE))</f>
        <v>#REF!</v>
      </c>
      <c r="G24" s="100" t="e">
        <f>IF(ISNA(VLOOKUP($A24,#REF!,G$2,FALSE))=TRUE,"-",VLOOKUP($A24,#REF!,G$2,FALSE))</f>
        <v>#REF!</v>
      </c>
      <c r="H24" s="100" t="e">
        <f>IF(ISNA(VLOOKUP($A24,#REF!,H$2,FALSE))=TRUE,"-",VLOOKUP($A24,#REF!,H$2,FALSE))</f>
        <v>#REF!</v>
      </c>
      <c r="I24" s="100" t="e">
        <f>IF(ISNA(VLOOKUP($A24,#REF!,I$2,FALSE))=TRUE,"-",VLOOKUP($A24,#REF!,I$2,FALSE))</f>
        <v>#REF!</v>
      </c>
      <c r="J24" s="100" t="e">
        <f>IF(ISNA(VLOOKUP($A24,#REF!,J$2,FALSE))=TRUE,"-",VLOOKUP($A24,#REF!,J$2,FALSE))</f>
        <v>#REF!</v>
      </c>
      <c r="K24" s="117" t="e">
        <f>IF(ISNA(VLOOKUP($A24,#REF!,K$2,FALSE))=TRUE,"-",VLOOKUP($A24,#REF!,K$2,FALSE))</f>
        <v>#REF!</v>
      </c>
      <c r="L24" s="117" t="e">
        <f>IF(ISNA(VLOOKUP($A24,#REF!,L$2,FALSE))=TRUE,"-",VLOOKUP($A24,#REF!,L$2,FALSE))</f>
        <v>#REF!</v>
      </c>
      <c r="M24" s="117">
        <v>0.73769132693337303</v>
      </c>
      <c r="N24" s="119">
        <v>0.13974085917436185</v>
      </c>
    </row>
    <row r="25" spans="1:20" x14ac:dyDescent="0.25">
      <c r="A25" s="139" t="s">
        <v>131</v>
      </c>
      <c r="B25" s="622" t="s">
        <v>57</v>
      </c>
      <c r="C25" s="623"/>
      <c r="D25" s="623"/>
      <c r="E25" s="267" t="e">
        <f>IF(ISNA(VLOOKUP($A25,#REF!,E$2,FALSE))=TRUE,"-",VLOOKUP($A25,#REF!,E$2,FALSE))</f>
        <v>#REF!</v>
      </c>
      <c r="F25" s="176" t="e">
        <f>IF(ISNA(VLOOKUP($A25,#REF!,F$2,FALSE))=TRUE,"-",VLOOKUP($A25,#REF!,F$2,FALSE))</f>
        <v>#REF!</v>
      </c>
      <c r="G25" s="97" t="e">
        <f>IF(ISNA(VLOOKUP($A25,#REF!,G$2,FALSE))=TRUE,"-",VLOOKUP($A25,#REF!,G$2,FALSE))</f>
        <v>#REF!</v>
      </c>
      <c r="H25" s="97" t="e">
        <f>IF(ISNA(VLOOKUP($A25,#REF!,H$2,FALSE))=TRUE,"-",VLOOKUP($A25,#REF!,H$2,FALSE))</f>
        <v>#REF!</v>
      </c>
      <c r="I25" s="97" t="e">
        <f>IF(ISNA(VLOOKUP($A25,#REF!,I$2,FALSE))=TRUE,"-",VLOOKUP($A25,#REF!,I$2,FALSE))</f>
        <v>#REF!</v>
      </c>
      <c r="J25" s="97" t="e">
        <f>IF(ISNA(VLOOKUP($A25,#REF!,J$2,FALSE))=TRUE,"-",VLOOKUP($A25,#REF!,J$2,FALSE))</f>
        <v>#REF!</v>
      </c>
      <c r="K25" s="114" t="e">
        <f>IF(ISNA(VLOOKUP($A25,#REF!,K$2,FALSE))=TRUE,"-",VLOOKUP($A25,#REF!,K$2,FALSE))</f>
        <v>#REF!</v>
      </c>
      <c r="L25" s="114" t="e">
        <f>IF(ISNA(VLOOKUP($A25,#REF!,L$2,FALSE))=TRUE,"-",VLOOKUP($A25,#REF!,L$2,FALSE))</f>
        <v>#REF!</v>
      </c>
      <c r="M25" s="114">
        <v>0.6380818535790469</v>
      </c>
      <c r="N25" s="115">
        <v>0.1273283782671896</v>
      </c>
    </row>
    <row r="26" spans="1:20" ht="15.75" thickBot="1" x14ac:dyDescent="0.3">
      <c r="A26" s="139" t="s">
        <v>132</v>
      </c>
      <c r="B26" s="601" t="s">
        <v>58</v>
      </c>
      <c r="C26" s="602"/>
      <c r="D26" s="602"/>
      <c r="E26" s="265" t="e">
        <f>IF(ISNA(VLOOKUP($A26,#REF!,E$2,FALSE))=TRUE,"-",VLOOKUP($A26,#REF!,E$2,FALSE))</f>
        <v>#REF!</v>
      </c>
      <c r="F26" s="177" t="e">
        <f>IF(ISNA(VLOOKUP($A26,#REF!,F$2,FALSE))=TRUE,"-",VLOOKUP($A26,#REF!,F$2,FALSE))</f>
        <v>#REF!</v>
      </c>
      <c r="G26" s="99" t="e">
        <f>IF(ISNA(VLOOKUP($A26,#REF!,G$2,FALSE))=TRUE,"-",VLOOKUP($A26,#REF!,G$2,FALSE))</f>
        <v>#REF!</v>
      </c>
      <c r="H26" s="99" t="e">
        <f>IF(ISNA(VLOOKUP($A26,#REF!,H$2,FALSE))=TRUE,"-",VLOOKUP($A26,#REF!,H$2,FALSE))</f>
        <v>#REF!</v>
      </c>
      <c r="I26" s="99" t="e">
        <f>IF(ISNA(VLOOKUP($A26,#REF!,I$2,FALSE))=TRUE,"-",VLOOKUP($A26,#REF!,I$2,FALSE))</f>
        <v>#REF!</v>
      </c>
      <c r="J26" s="99" t="e">
        <f>IF(ISNA(VLOOKUP($A26,#REF!,J$2,FALSE))=TRUE,"-",VLOOKUP($A26,#REF!,J$2,FALSE))</f>
        <v>#REF!</v>
      </c>
      <c r="K26" s="118" t="e">
        <f>IF(ISNA(VLOOKUP($A26,#REF!,K$2,FALSE))=TRUE,"-",VLOOKUP($A26,#REF!,K$2,FALSE))</f>
        <v>#REF!</v>
      </c>
      <c r="L26" s="118" t="e">
        <f>IF(ISNA(VLOOKUP($A26,#REF!,L$2,FALSE))=TRUE,"-",VLOOKUP($A26,#REF!,L$2,FALSE))</f>
        <v>#REF!</v>
      </c>
      <c r="M26" s="118">
        <v>0.78964074432727505</v>
      </c>
      <c r="N26" s="116">
        <v>0.14599902761345479</v>
      </c>
    </row>
    <row r="27" spans="1:20" x14ac:dyDescent="0.25">
      <c r="A27" s="54"/>
      <c r="B27" s="52"/>
      <c r="C27" s="52"/>
      <c r="D27" s="52"/>
      <c r="E27" s="62"/>
      <c r="F27" s="62"/>
      <c r="G27" s="64"/>
      <c r="H27" s="64"/>
      <c r="I27" s="64"/>
      <c r="J27" s="64"/>
      <c r="K27" s="64"/>
      <c r="L27" s="64"/>
      <c r="M27" s="64"/>
      <c r="N27" s="64"/>
    </row>
    <row r="28" spans="1:20" ht="16.5" thickBot="1" x14ac:dyDescent="0.3">
      <c r="A28" s="55"/>
      <c r="B28" s="594" t="s">
        <v>8</v>
      </c>
      <c r="C28" s="594"/>
      <c r="D28" s="594"/>
      <c r="E28" s="65"/>
      <c r="F28" s="65"/>
      <c r="G28" s="67"/>
      <c r="H28" s="67"/>
      <c r="I28" s="67"/>
      <c r="J28" s="67"/>
      <c r="K28" s="67"/>
      <c r="L28" s="67"/>
      <c r="M28" s="67"/>
      <c r="N28" s="67"/>
      <c r="T28" s="236"/>
    </row>
    <row r="29" spans="1:20" ht="15.75" thickBot="1" x14ac:dyDescent="0.3">
      <c r="A29" s="24" t="s">
        <v>141</v>
      </c>
      <c r="B29" s="44" t="s">
        <v>8</v>
      </c>
      <c r="C29" s="45"/>
      <c r="D29" s="45"/>
      <c r="E29" s="68" t="e">
        <f>IF(ISNA(VLOOKUP($A29,#REF!,E$2,FALSE))=TRUE,"-",VLOOKUP($A29,#REF!,E$2,FALSE))</f>
        <v>#REF!</v>
      </c>
      <c r="F29" s="178" t="e">
        <f>IF(ISNA(VLOOKUP($A29,#REF!,F$2,FALSE))=TRUE,"-",VLOOKUP($A29,#REF!,F$2,FALSE))</f>
        <v>#REF!</v>
      </c>
      <c r="G29" s="104" t="e">
        <f>IF(ISNA(VLOOKUP($A29,#REF!,G$2,FALSE))=TRUE,"-",VLOOKUP($A29,#REF!,G$2,FALSE))</f>
        <v>#REF!</v>
      </c>
      <c r="H29" s="104" t="e">
        <f>IF(ISNA(VLOOKUP($A29,#REF!,H$2,FALSE))=TRUE,"-",VLOOKUP($A29,#REF!,H$2,FALSE))</f>
        <v>#REF!</v>
      </c>
      <c r="I29" s="104" t="e">
        <f>IF(ISNA(VLOOKUP($A29,#REF!,I$2,FALSE))=TRUE,"-",VLOOKUP($A29,#REF!,I$2,FALSE))</f>
        <v>#REF!</v>
      </c>
      <c r="J29" s="104" t="e">
        <f>IF(ISNA(VLOOKUP($A29,#REF!,J$2,FALSE))=TRUE,"-",VLOOKUP($A29,#REF!,J$2,FALSE))</f>
        <v>#REF!</v>
      </c>
      <c r="K29" s="120" t="e">
        <f>IF(ISNA(VLOOKUP($A29,#REF!,K$2,FALSE))=TRUE,"-",VLOOKUP($A29,#REF!,K$2,FALSE))</f>
        <v>#REF!</v>
      </c>
      <c r="L29" s="458" t="e">
        <f>IF(ISNA(VLOOKUP($A29,#REF!,L$2,FALSE))=TRUE,"-",VLOOKUP($A29,#REF!,L$2,FALSE))</f>
        <v>#REF!</v>
      </c>
      <c r="M29" s="120">
        <v>0.79347735927308372</v>
      </c>
      <c r="N29" s="125">
        <v>0.1580111914572945</v>
      </c>
    </row>
    <row r="30" spans="1:20" x14ac:dyDescent="0.25">
      <c r="A30" s="139" t="s">
        <v>130</v>
      </c>
      <c r="B30" s="77" t="s">
        <v>59</v>
      </c>
      <c r="C30" s="78"/>
      <c r="D30" s="49"/>
      <c r="E30" s="101" t="e">
        <f>IF(ISNA(VLOOKUP($A30,#REF!,E$2,FALSE))=TRUE,"-",VLOOKUP($A30,#REF!,E$2,FALSE))</f>
        <v>#REF!</v>
      </c>
      <c r="F30" s="179" t="e">
        <f>IF(ISNA(VLOOKUP($A30,#REF!,F$2,FALSE))=TRUE,"-",VLOOKUP($A30,#REF!,F$2,FALSE))</f>
        <v>#REF!</v>
      </c>
      <c r="G30" s="105" t="e">
        <f>IF(ISNA(VLOOKUP($A30,#REF!,G$2,FALSE))=TRUE,"-",VLOOKUP($A30,#REF!,G$2,FALSE))</f>
        <v>#REF!</v>
      </c>
      <c r="H30" s="105" t="e">
        <f>IF(ISNA(VLOOKUP($A30,#REF!,H$2,FALSE))=TRUE,"-",VLOOKUP($A30,#REF!,H$2,FALSE))</f>
        <v>#REF!</v>
      </c>
      <c r="I30" s="105" t="e">
        <f>IF(ISNA(VLOOKUP($A30,#REF!,I$2,FALSE))=TRUE,"-",VLOOKUP($A30,#REF!,I$2,FALSE))</f>
        <v>#REF!</v>
      </c>
      <c r="J30" s="105" t="e">
        <f>IF(ISNA(VLOOKUP($A30,#REF!,J$2,FALSE))=TRUE,"-",VLOOKUP($A30,#REF!,J$2,FALSE))</f>
        <v>#REF!</v>
      </c>
      <c r="K30" s="121" t="e">
        <f>IF(ISNA(VLOOKUP($A30,#REF!,K$2,FALSE))=TRUE,"-",VLOOKUP($A30,#REF!,K$2,FALSE))</f>
        <v>#REF!</v>
      </c>
      <c r="L30" s="459" t="e">
        <f>IF(ISNA(VLOOKUP($A30,#REF!,L$2,FALSE))=TRUE,"-",VLOOKUP($A30,#REF!,L$2,FALSE))</f>
        <v>#REF!</v>
      </c>
      <c r="M30" s="121">
        <v>0.68841959856840873</v>
      </c>
      <c r="N30" s="130">
        <v>0.11376978192451061</v>
      </c>
    </row>
    <row r="31" spans="1:20" ht="15.75" thickBot="1" x14ac:dyDescent="0.3">
      <c r="A31" s="139" t="s">
        <v>12</v>
      </c>
      <c r="B31" s="79" t="s">
        <v>60</v>
      </c>
      <c r="C31" s="80"/>
      <c r="D31" s="50"/>
      <c r="E31" s="103" t="e">
        <f>IF(ISNA(VLOOKUP($A31,#REF!,E$2,FALSE))=TRUE,"-",VLOOKUP($A31,#REF!,E$2,FALSE))</f>
        <v>#REF!</v>
      </c>
      <c r="F31" s="181" t="e">
        <f>IF(ISNA(VLOOKUP($A31,#REF!,F$2,FALSE))=TRUE,"-",VLOOKUP($A31,#REF!,F$2,FALSE))</f>
        <v>#REF!</v>
      </c>
      <c r="G31" s="107" t="e">
        <f>IF(ISNA(VLOOKUP($A31,#REF!,G$2,FALSE))=TRUE,"-",VLOOKUP($A31,#REF!,G$2,FALSE))</f>
        <v>#REF!</v>
      </c>
      <c r="H31" s="107" t="e">
        <f>IF(ISNA(VLOOKUP($A31,#REF!,H$2,FALSE))=TRUE,"-",VLOOKUP($A31,#REF!,H$2,FALSE))</f>
        <v>#REF!</v>
      </c>
      <c r="I31" s="107" t="e">
        <f>IF(ISNA(VLOOKUP($A31,#REF!,I$2,FALSE))=TRUE,"-",VLOOKUP($A31,#REF!,I$2,FALSE))</f>
        <v>#REF!</v>
      </c>
      <c r="J31" s="107" t="e">
        <f>IF(ISNA(VLOOKUP($A31,#REF!,J$2,FALSE))=TRUE,"-",VLOOKUP($A31,#REF!,J$2,FALSE))</f>
        <v>#REF!</v>
      </c>
      <c r="K31" s="129" t="e">
        <f>IF(ISNA(VLOOKUP($A31,#REF!,K$2,FALSE))=TRUE,"-",VLOOKUP($A31,#REF!,K$2,FALSE))</f>
        <v>#REF!</v>
      </c>
      <c r="L31" s="460" t="e">
        <f>IF(ISNA(VLOOKUP($A31,#REF!,L$2,FALSE))=TRUE,"-",VLOOKUP($A31,#REF!,L$2,FALSE))</f>
        <v>#REF!</v>
      </c>
      <c r="M31" s="129">
        <v>0.85264510349379985</v>
      </c>
      <c r="N31" s="131">
        <v>0.18280646008731877</v>
      </c>
    </row>
    <row r="32" spans="1:20" ht="15.75" thickBot="1" x14ac:dyDescent="0.3">
      <c r="A32" s="82"/>
      <c r="B32" s="53"/>
      <c r="C32" s="53"/>
      <c r="D32" s="53"/>
      <c r="E32" s="69"/>
      <c r="F32" s="69"/>
      <c r="G32" s="70"/>
      <c r="H32" s="70"/>
      <c r="I32" s="70"/>
      <c r="J32" s="70"/>
      <c r="K32" s="88"/>
      <c r="L32" s="88"/>
      <c r="M32" s="88"/>
      <c r="N32" s="88"/>
    </row>
    <row r="33" spans="1:15" x14ac:dyDescent="0.25">
      <c r="A33" s="139" t="s">
        <v>15</v>
      </c>
      <c r="B33" s="595" t="s">
        <v>15</v>
      </c>
      <c r="C33" s="596"/>
      <c r="D33" s="596"/>
      <c r="E33" s="101" t="e">
        <f>IF(ISNA(VLOOKUP($A33,#REF!,E$2,FALSE))=TRUE,"-",VLOOKUP($A33,#REF!,E$2,FALSE))</f>
        <v>#REF!</v>
      </c>
      <c r="F33" s="179" t="e">
        <f>IF(ISNA(VLOOKUP($A33,#REF!,F$2,FALSE))=TRUE,"-",VLOOKUP($A33,#REF!,F$2,FALSE))</f>
        <v>#REF!</v>
      </c>
      <c r="G33" s="105" t="e">
        <f>IF(ISNA(VLOOKUP($A33,#REF!,G$2,FALSE))=TRUE,"-",VLOOKUP($A33,#REF!,G$2,FALSE))</f>
        <v>#REF!</v>
      </c>
      <c r="H33" s="105" t="e">
        <f>IF(ISNA(VLOOKUP($A33,#REF!,H$2,FALSE))=TRUE,"-",VLOOKUP($A33,#REF!,H$2,FALSE))</f>
        <v>#REF!</v>
      </c>
      <c r="I33" s="105" t="e">
        <f>IF(ISNA(VLOOKUP($A33,#REF!,I$2,FALSE))=TRUE,"-",VLOOKUP($A33,#REF!,I$2,FALSE))</f>
        <v>#REF!</v>
      </c>
      <c r="J33" s="105" t="e">
        <f>IF(ISNA(VLOOKUP($A33,#REF!,J$2,FALSE))=TRUE,"-",VLOOKUP($A33,#REF!,J$2,FALSE))</f>
        <v>#REF!</v>
      </c>
      <c r="K33" s="121" t="e">
        <f>IF(ISNA(VLOOKUP($A33,#REF!,K$2,FALSE))=TRUE,"-",VLOOKUP($A33,#REF!,K$2,FALSE))</f>
        <v>#REF!</v>
      </c>
      <c r="L33" s="459" t="e">
        <f>IF(ISNA(VLOOKUP($A33,#REF!,L$2,FALSE))=TRUE,"-",VLOOKUP($A33,#REF!,L$2,FALSE))</f>
        <v>#REF!</v>
      </c>
      <c r="M33" s="121">
        <v>0.69098008590394377</v>
      </c>
      <c r="N33" s="123">
        <v>0.10531392493861803</v>
      </c>
    </row>
    <row r="34" spans="1:15" x14ac:dyDescent="0.25">
      <c r="A34" s="139" t="s">
        <v>127</v>
      </c>
      <c r="B34" s="597" t="s">
        <v>223</v>
      </c>
      <c r="C34" s="598"/>
      <c r="D34" s="598"/>
      <c r="E34" s="102" t="e">
        <f>IF(ISNA(VLOOKUP($A34,#REF!,E$2,FALSE))=TRUE,"-",VLOOKUP($A34,#REF!,E$2,FALSE))</f>
        <v>#REF!</v>
      </c>
      <c r="F34" s="180" t="e">
        <f>IF(ISNA(VLOOKUP($A34,#REF!,F$2,FALSE))=TRUE,"-",VLOOKUP($A34,#REF!,F$2,FALSE))</f>
        <v>#REF!</v>
      </c>
      <c r="G34" s="106" t="e">
        <f>IF(ISNA(VLOOKUP($A34,#REF!,G$2,FALSE))=TRUE,"-",VLOOKUP($A34,#REF!,G$2,FALSE))</f>
        <v>#REF!</v>
      </c>
      <c r="H34" s="106" t="e">
        <f>IF(ISNA(VLOOKUP($A34,#REF!,H$2,FALSE))=TRUE,"-",VLOOKUP($A34,#REF!,H$2,FALSE))</f>
        <v>#REF!</v>
      </c>
      <c r="I34" s="106" t="e">
        <f>IF(ISNA(VLOOKUP($A34,#REF!,I$2,FALSE))=TRUE,"-",VLOOKUP($A34,#REF!,I$2,FALSE))</f>
        <v>#REF!</v>
      </c>
      <c r="J34" s="106" t="e">
        <f>IF(ISNA(VLOOKUP($A34,#REF!,J$2,FALSE))=TRUE,"-",VLOOKUP($A34,#REF!,J$2,FALSE))</f>
        <v>#REF!</v>
      </c>
      <c r="K34" s="122" t="e">
        <f>IF(ISNA(VLOOKUP($A34,#REF!,K$2,FALSE))=TRUE,"-",VLOOKUP($A34,#REF!,K$2,FALSE))</f>
        <v>#REF!</v>
      </c>
      <c r="L34" s="461" t="e">
        <f>IF(ISNA(VLOOKUP($A34,#REF!,L$2,FALSE))=TRUE,"-",VLOOKUP($A34,#REF!,L$2,FALSE))</f>
        <v>#REF!</v>
      </c>
      <c r="M34" s="122">
        <v>0.71890176283889717</v>
      </c>
      <c r="N34" s="124">
        <v>0.11335791602236232</v>
      </c>
    </row>
    <row r="35" spans="1:15" ht="11.25" customHeight="1" x14ac:dyDescent="0.25">
      <c r="A35" s="139" t="s">
        <v>128</v>
      </c>
      <c r="B35" s="597" t="s">
        <v>61</v>
      </c>
      <c r="C35" s="598"/>
      <c r="D35" s="598"/>
      <c r="E35" s="102" t="e">
        <f>IF(ISNA(VLOOKUP($A35,#REF!,E$2,FALSE))=TRUE,"-",VLOOKUP($A35,#REF!,E$2,FALSE))</f>
        <v>#REF!</v>
      </c>
      <c r="F35" s="180" t="e">
        <f>IF(ISNA(VLOOKUP($A35,#REF!,F$2,FALSE))=TRUE,"-",VLOOKUP($A35,#REF!,F$2,FALSE))</f>
        <v>#REF!</v>
      </c>
      <c r="G35" s="106" t="e">
        <f>IF(ISNA(VLOOKUP($A35,#REF!,G$2,FALSE))=TRUE,"-",VLOOKUP($A35,#REF!,G$2,FALSE))</f>
        <v>#REF!</v>
      </c>
      <c r="H35" s="106" t="e">
        <f>IF(ISNA(VLOOKUP($A35,#REF!,H$2,FALSE))=TRUE,"-",VLOOKUP($A35,#REF!,H$2,FALSE))</f>
        <v>#REF!</v>
      </c>
      <c r="I35" s="106" t="e">
        <f>IF(ISNA(VLOOKUP($A35,#REF!,I$2,FALSE))=TRUE,"-",VLOOKUP($A35,#REF!,I$2,FALSE))</f>
        <v>#REF!</v>
      </c>
      <c r="J35" s="106" t="e">
        <f>IF(ISNA(VLOOKUP($A35,#REF!,J$2,FALSE))=TRUE,"-",VLOOKUP($A35,#REF!,J$2,FALSE))</f>
        <v>#REF!</v>
      </c>
      <c r="K35" s="122" t="e">
        <f>IF(ISNA(VLOOKUP($A35,#REF!,K$2,FALSE))=TRUE,"-",VLOOKUP($A35,#REF!,K$2,FALSE))</f>
        <v>#REF!</v>
      </c>
      <c r="L35" s="461" t="e">
        <f>IF(ISNA(VLOOKUP($A35,#REF!,L$2,FALSE))=TRUE,"-",VLOOKUP($A35,#REF!,L$2,FALSE))</f>
        <v>#REF!</v>
      </c>
      <c r="M35" s="122">
        <v>0</v>
      </c>
      <c r="N35" s="124">
        <v>0</v>
      </c>
    </row>
    <row r="36" spans="1:15" ht="15" customHeight="1" x14ac:dyDescent="0.25">
      <c r="A36" s="139" t="s">
        <v>129</v>
      </c>
      <c r="B36" s="597" t="s">
        <v>16</v>
      </c>
      <c r="C36" s="598"/>
      <c r="D36" s="598"/>
      <c r="E36" s="102" t="e">
        <f>IF(ISNA(VLOOKUP($A36,#REF!,E$2,FALSE))=TRUE,"-",VLOOKUP($A36,#REF!,E$2,FALSE))</f>
        <v>#REF!</v>
      </c>
      <c r="F36" s="180" t="e">
        <f>IF(ISNA(VLOOKUP($A36,#REF!,F$2,FALSE))=TRUE,"-",VLOOKUP($A36,#REF!,F$2,FALSE))</f>
        <v>#REF!</v>
      </c>
      <c r="G36" s="106" t="e">
        <f>IF(ISNA(VLOOKUP($A36,#REF!,G$2,FALSE))=TRUE,"-",VLOOKUP($A36,#REF!,G$2,FALSE))</f>
        <v>#REF!</v>
      </c>
      <c r="H36" s="106" t="e">
        <f>IF(ISNA(VLOOKUP($A36,#REF!,H$2,FALSE))=TRUE,"-",VLOOKUP($A36,#REF!,H$2,FALSE))</f>
        <v>#REF!</v>
      </c>
      <c r="I36" s="106" t="e">
        <f>IF(ISNA(VLOOKUP($A36,#REF!,I$2,FALSE))=TRUE,"-",VLOOKUP($A36,#REF!,I$2,FALSE))</f>
        <v>#REF!</v>
      </c>
      <c r="J36" s="106" t="e">
        <f>IF(ISNA(VLOOKUP($A36,#REF!,J$2,FALSE))=TRUE,"-",VLOOKUP($A36,#REF!,J$2,FALSE))</f>
        <v>#REF!</v>
      </c>
      <c r="K36" s="122" t="e">
        <f>IF(ISNA(VLOOKUP($A36,#REF!,K$2,FALSE))=TRUE,"-",VLOOKUP($A36,#REF!,K$2,FALSE))</f>
        <v>#REF!</v>
      </c>
      <c r="L36" s="461" t="e">
        <f>IF(ISNA(VLOOKUP($A36,#REF!,L$2,FALSE))=TRUE,"-",VLOOKUP($A36,#REF!,L$2,FALSE))</f>
        <v>#REF!</v>
      </c>
      <c r="M36" s="122">
        <v>0</v>
      </c>
      <c r="N36" s="124">
        <v>4.5513654096228866E-2</v>
      </c>
    </row>
    <row r="37" spans="1:15" x14ac:dyDescent="0.25">
      <c r="A37" s="139" t="s">
        <v>133</v>
      </c>
      <c r="B37" s="234" t="s">
        <v>13</v>
      </c>
      <c r="C37" s="235"/>
      <c r="D37" s="235"/>
      <c r="E37" s="102" t="e">
        <f>IF(ISNA(VLOOKUP($A37,#REF!,E$2,FALSE))=TRUE,"-",VLOOKUP($A37,#REF!,E$2,FALSE))</f>
        <v>#REF!</v>
      </c>
      <c r="F37" s="180" t="e">
        <f>IF(ISNA(VLOOKUP($A37,#REF!,F$2,FALSE))=TRUE,"-",VLOOKUP($A37,#REF!,F$2,FALSE))</f>
        <v>#REF!</v>
      </c>
      <c r="G37" s="106" t="e">
        <f>IF(ISNA(VLOOKUP($A37,#REF!,G$2,FALSE))=TRUE,"-",VLOOKUP($A37,#REF!,G$2,FALSE))</f>
        <v>#REF!</v>
      </c>
      <c r="H37" s="106" t="e">
        <f>IF(ISNA(VLOOKUP($A37,#REF!,H$2,FALSE))=TRUE,"-",VLOOKUP($A37,#REF!,H$2,FALSE))</f>
        <v>#REF!</v>
      </c>
      <c r="I37" s="106" t="e">
        <f>IF(ISNA(VLOOKUP($A37,#REF!,I$2,FALSE))=TRUE,"-",VLOOKUP($A37,#REF!,I$2,FALSE))</f>
        <v>#REF!</v>
      </c>
      <c r="J37" s="106" t="e">
        <f>IF(ISNA(VLOOKUP($A37,#REF!,J$2,FALSE))=TRUE,"-",VLOOKUP($A37,#REF!,J$2,FALSE))</f>
        <v>#REF!</v>
      </c>
      <c r="K37" s="122" t="e">
        <f>IF(ISNA(VLOOKUP($A37,#REF!,K$2,FALSE))=TRUE,"-",VLOOKUP($A37,#REF!,K$2,FALSE))</f>
        <v>#REF!</v>
      </c>
      <c r="L37" s="461" t="e">
        <f>IF(ISNA(VLOOKUP($A37,#REF!,L$2,FALSE))=TRUE,"-",VLOOKUP($A37,#REF!,L$2,FALSE))</f>
        <v>#REF!</v>
      </c>
      <c r="M37" s="122">
        <v>0.65929092280613533</v>
      </c>
      <c r="N37" s="124">
        <v>0.13527744025921426</v>
      </c>
    </row>
    <row r="38" spans="1:15" ht="15.75" thickBot="1" x14ac:dyDescent="0.3">
      <c r="A38" s="139" t="s">
        <v>12</v>
      </c>
      <c r="B38" s="599" t="s">
        <v>62</v>
      </c>
      <c r="C38" s="600"/>
      <c r="D38" s="600"/>
      <c r="E38" s="103" t="e">
        <f>IF(ISNA(VLOOKUP($A38,#REF!,E$2,FALSE))=TRUE,"-",VLOOKUP($A38,#REF!,E$2,FALSE))</f>
        <v>#REF!</v>
      </c>
      <c r="F38" s="181" t="e">
        <f>IF(ISNA(VLOOKUP($A38,#REF!,F$2,FALSE))=TRUE,"-",VLOOKUP($A38,#REF!,F$2,FALSE))</f>
        <v>#REF!</v>
      </c>
      <c r="G38" s="107" t="e">
        <f>IF(ISNA(VLOOKUP($A38,#REF!,G$2,FALSE))=TRUE,"-",VLOOKUP($A38,#REF!,G$2,FALSE))</f>
        <v>#REF!</v>
      </c>
      <c r="H38" s="107" t="e">
        <f>IF(ISNA(VLOOKUP($A38,#REF!,H$2,FALSE))=TRUE,"-",VLOOKUP($A38,#REF!,H$2,FALSE))</f>
        <v>#REF!</v>
      </c>
      <c r="I38" s="107" t="e">
        <f>IF(ISNA(VLOOKUP($A38,#REF!,I$2,FALSE))=TRUE,"-",VLOOKUP($A38,#REF!,I$2,FALSE))</f>
        <v>#REF!</v>
      </c>
      <c r="J38" s="107" t="e">
        <f>IF(ISNA(VLOOKUP($A38,#REF!,J$2,FALSE))=TRUE,"-",VLOOKUP($A38,#REF!,J$2,FALSE))</f>
        <v>#REF!</v>
      </c>
      <c r="K38" s="129" t="e">
        <f>IF(ISNA(VLOOKUP($A38,#REF!,K$2,FALSE))=TRUE,"-",VLOOKUP($A38,#REF!,K$2,FALSE))</f>
        <v>#REF!</v>
      </c>
      <c r="L38" s="460" t="e">
        <f>IF(ISNA(VLOOKUP($A38,#REF!,L$2,FALSE))=TRUE,"-",VLOOKUP($A38,#REF!,L$2,FALSE))</f>
        <v>#REF!</v>
      </c>
      <c r="M38" s="129">
        <v>0.85264510349379985</v>
      </c>
      <c r="N38" s="131">
        <v>0.18280646008731877</v>
      </c>
    </row>
    <row r="39" spans="1:15" x14ac:dyDescent="0.25">
      <c r="A39" s="139"/>
      <c r="B39" s="51"/>
      <c r="C39" s="51"/>
      <c r="D39" s="51"/>
      <c r="E39" s="71"/>
      <c r="F39" s="71"/>
      <c r="G39" s="58"/>
      <c r="H39" s="58"/>
      <c r="I39" s="58"/>
      <c r="J39" s="58"/>
      <c r="K39" s="58"/>
      <c r="L39" s="58"/>
      <c r="M39" s="58"/>
      <c r="N39" s="58"/>
    </row>
    <row r="40" spans="1:15" ht="16.5" thickBot="1" x14ac:dyDescent="0.3">
      <c r="A40" s="55"/>
      <c r="B40" s="594" t="s">
        <v>63</v>
      </c>
      <c r="C40" s="594"/>
      <c r="D40" s="594"/>
      <c r="E40" s="65"/>
      <c r="F40" s="65"/>
      <c r="G40" s="67"/>
      <c r="H40" s="67"/>
      <c r="I40" s="67"/>
      <c r="J40" s="67"/>
      <c r="K40" s="67"/>
      <c r="L40" s="67"/>
      <c r="M40" s="67"/>
      <c r="N40" s="67"/>
    </row>
    <row r="41" spans="1:15" ht="14.1" customHeight="1" x14ac:dyDescent="0.25">
      <c r="A41" s="56" t="s">
        <v>17</v>
      </c>
      <c r="B41" s="46" t="s">
        <v>17</v>
      </c>
      <c r="C41" s="47" t="s">
        <v>64</v>
      </c>
      <c r="D41" s="48" t="s">
        <v>65</v>
      </c>
      <c r="E41" s="101" t="e">
        <f>IF(ISNA(VLOOKUP($A41,#REF!,E$2,FALSE))=TRUE,"-",VLOOKUP($A41,#REF!,E$2,FALSE))</f>
        <v>#REF!</v>
      </c>
      <c r="F41" s="179" t="e">
        <f>IF(ISNA(VLOOKUP($A41,#REF!,F$2,FALSE))=TRUE,"-",VLOOKUP($A41,#REF!,F$2,FALSE))</f>
        <v>#REF!</v>
      </c>
      <c r="G41" s="108" t="e">
        <f>IF(ISNA(VLOOKUP($A41,#REF!,G$2,FALSE))=TRUE,"-",VLOOKUP($A41,#REF!,G$2,FALSE))</f>
        <v>#REF!</v>
      </c>
      <c r="H41" s="108" t="e">
        <f>IF(ISNA(VLOOKUP($A41,#REF!,H$2,FALSE))=TRUE,"-",VLOOKUP($A41,#REF!,H$2,FALSE))</f>
        <v>#REF!</v>
      </c>
      <c r="I41" s="108" t="e">
        <f>IF(ISNA(VLOOKUP($A41,#REF!,I$2,FALSE))=TRUE,"-",VLOOKUP($A41,#REF!,I$2,FALSE))</f>
        <v>#REF!</v>
      </c>
      <c r="J41" s="108" t="e">
        <f>IF(ISNA(VLOOKUP($A41,#REF!,J$2,FALSE))=TRUE,"-",VLOOKUP($A41,#REF!,J$2,FALSE))</f>
        <v>#REF!</v>
      </c>
      <c r="K41" s="121" t="e">
        <f>IF(ISNA(VLOOKUP($A41,#REF!,K$2,FALSE))=TRUE,"-",VLOOKUP($A41,#REF!,K$2,FALSE))</f>
        <v>#REF!</v>
      </c>
      <c r="L41" s="459" t="e">
        <f>IF(ISNA(VLOOKUP($A41,#REF!,L$2,FALSE))=TRUE,"-",VLOOKUP($A41,#REF!,L$2,FALSE))</f>
        <v>#REF!</v>
      </c>
      <c r="M41" s="121">
        <v>0.69687300574345878</v>
      </c>
      <c r="N41" s="123">
        <v>9.6394591887831754E-2</v>
      </c>
      <c r="O41" s="233"/>
    </row>
    <row r="42" spans="1:15" ht="14.1" customHeight="1" x14ac:dyDescent="0.25">
      <c r="A42" s="56" t="s">
        <v>18</v>
      </c>
      <c r="B42" s="36" t="s">
        <v>18</v>
      </c>
      <c r="C42" s="37" t="s">
        <v>66</v>
      </c>
      <c r="D42" s="38" t="s">
        <v>65</v>
      </c>
      <c r="E42" s="102" t="e">
        <f>IF(ISNA(VLOOKUP($A42,#REF!,E$2,FALSE))=TRUE,"-",VLOOKUP($A42,#REF!,E$2,FALSE))</f>
        <v>#REF!</v>
      </c>
      <c r="F42" s="180" t="e">
        <f>IF(ISNA(VLOOKUP($A42,#REF!,F$2,FALSE))=TRUE,"-",VLOOKUP($A42,#REF!,F$2,FALSE))</f>
        <v>#REF!</v>
      </c>
      <c r="G42" s="109" t="e">
        <f>IF(ISNA(VLOOKUP($A42,#REF!,G$2,FALSE))=TRUE,"-",VLOOKUP($A42,#REF!,G$2,FALSE))</f>
        <v>#REF!</v>
      </c>
      <c r="H42" s="109" t="e">
        <f>IF(ISNA(VLOOKUP($A42,#REF!,H$2,FALSE))=TRUE,"-",VLOOKUP($A42,#REF!,H$2,FALSE))</f>
        <v>#REF!</v>
      </c>
      <c r="I42" s="109" t="e">
        <f>IF(ISNA(VLOOKUP($A42,#REF!,I$2,FALSE))=TRUE,"-",VLOOKUP($A42,#REF!,I$2,FALSE))</f>
        <v>#REF!</v>
      </c>
      <c r="J42" s="109" t="e">
        <f>IF(ISNA(VLOOKUP($A42,#REF!,J$2,FALSE))=TRUE,"-",VLOOKUP($A42,#REF!,J$2,FALSE))</f>
        <v>#REF!</v>
      </c>
      <c r="K42" s="122" t="e">
        <f>IF(ISNA(VLOOKUP($A42,#REF!,K$2,FALSE))=TRUE,"-",VLOOKUP($A42,#REF!,K$2,FALSE))</f>
        <v>#REF!</v>
      </c>
      <c r="L42" s="461" t="e">
        <f>IF(ISNA(VLOOKUP($A42,#REF!,L$2,FALSE))=TRUE,"-",VLOOKUP($A42,#REF!,L$2,FALSE))</f>
        <v>#REF!</v>
      </c>
      <c r="M42" s="122">
        <v>0.75235849056603776</v>
      </c>
      <c r="N42" s="124">
        <v>3.7943696450428395E-2</v>
      </c>
    </row>
    <row r="43" spans="1:15" ht="14.1" customHeight="1" x14ac:dyDescent="0.25">
      <c r="A43" s="56" t="s">
        <v>19</v>
      </c>
      <c r="B43" s="36" t="s">
        <v>19</v>
      </c>
      <c r="C43" s="37" t="s">
        <v>67</v>
      </c>
      <c r="D43" s="38" t="s">
        <v>14</v>
      </c>
      <c r="E43" s="102" t="e">
        <f>IF(ISNA(VLOOKUP($A43,#REF!,E$2,FALSE))=TRUE,"-",VLOOKUP($A43,#REF!,E$2,FALSE))</f>
        <v>#REF!</v>
      </c>
      <c r="F43" s="180" t="e">
        <f>IF(ISNA(VLOOKUP($A43,#REF!,F$2,FALSE))=TRUE,"-",VLOOKUP($A43,#REF!,F$2,FALSE))</f>
        <v>#REF!</v>
      </c>
      <c r="G43" s="109" t="e">
        <f>IF(ISNA(VLOOKUP($A43,#REF!,G$2,FALSE))=TRUE,"-",VLOOKUP($A43,#REF!,G$2,FALSE))</f>
        <v>#REF!</v>
      </c>
      <c r="H43" s="109" t="e">
        <f>IF(ISNA(VLOOKUP($A43,#REF!,H$2,FALSE))=TRUE,"-",VLOOKUP($A43,#REF!,H$2,FALSE))</f>
        <v>#REF!</v>
      </c>
      <c r="I43" s="109" t="e">
        <f>IF(ISNA(VLOOKUP($A43,#REF!,I$2,FALSE))=TRUE,"-",VLOOKUP($A43,#REF!,I$2,FALSE))</f>
        <v>#REF!</v>
      </c>
      <c r="J43" s="109" t="e">
        <f>IF(ISNA(VLOOKUP($A43,#REF!,J$2,FALSE))=TRUE,"-",VLOOKUP($A43,#REF!,J$2,FALSE))</f>
        <v>#REF!</v>
      </c>
      <c r="K43" s="122" t="e">
        <f>IF(ISNA(VLOOKUP($A43,#REF!,K$2,FALSE))=TRUE,"-",VLOOKUP($A43,#REF!,K$2,FALSE))</f>
        <v>#REF!</v>
      </c>
      <c r="L43" s="461" t="e">
        <f>IF(ISNA(VLOOKUP($A43,#REF!,L$2,FALSE))=TRUE,"-",VLOOKUP($A43,#REF!,L$2,FALSE))</f>
        <v>#REF!</v>
      </c>
      <c r="M43" s="122">
        <v>0.84198418404025877</v>
      </c>
      <c r="N43" s="124">
        <v>6.1742983751846378E-2</v>
      </c>
    </row>
    <row r="44" spans="1:15" ht="14.1" customHeight="1" x14ac:dyDescent="0.25">
      <c r="A44" s="56" t="s">
        <v>20</v>
      </c>
      <c r="B44" s="36" t="s">
        <v>20</v>
      </c>
      <c r="C44" s="39" t="s">
        <v>68</v>
      </c>
      <c r="D44" s="40" t="s">
        <v>65</v>
      </c>
      <c r="E44" s="102" t="e">
        <f>IF(ISNA(VLOOKUP($A44,#REF!,E$2,FALSE))=TRUE,"-",VLOOKUP($A44,#REF!,E$2,FALSE))</f>
        <v>#REF!</v>
      </c>
      <c r="F44" s="180" t="e">
        <f>IF(ISNA(VLOOKUP($A44,#REF!,F$2,FALSE))=TRUE,"-",VLOOKUP($A44,#REF!,F$2,FALSE))</f>
        <v>#REF!</v>
      </c>
      <c r="G44" s="109" t="e">
        <f>IF(ISNA(VLOOKUP($A44,#REF!,G$2,FALSE))=TRUE,"-",VLOOKUP($A44,#REF!,G$2,FALSE))</f>
        <v>#REF!</v>
      </c>
      <c r="H44" s="109" t="e">
        <f>IF(ISNA(VLOOKUP($A44,#REF!,H$2,FALSE))=TRUE,"-",VLOOKUP($A44,#REF!,H$2,FALSE))</f>
        <v>#REF!</v>
      </c>
      <c r="I44" s="109" t="e">
        <f>IF(ISNA(VLOOKUP($A44,#REF!,I$2,FALSE))=TRUE,"-",VLOOKUP($A44,#REF!,I$2,FALSE))</f>
        <v>#REF!</v>
      </c>
      <c r="J44" s="109" t="e">
        <f>IF(ISNA(VLOOKUP($A44,#REF!,J$2,FALSE))=TRUE,"-",VLOOKUP($A44,#REF!,J$2,FALSE))</f>
        <v>#REF!</v>
      </c>
      <c r="K44" s="122" t="e">
        <f>IF(ISNA(VLOOKUP($A44,#REF!,K$2,FALSE))=TRUE,"-",VLOOKUP($A44,#REF!,K$2,FALSE))</f>
        <v>#REF!</v>
      </c>
      <c r="L44" s="461" t="e">
        <f>IF(ISNA(VLOOKUP($A44,#REF!,L$2,FALSE))=TRUE,"-",VLOOKUP($A44,#REF!,L$2,FALSE))</f>
        <v>#REF!</v>
      </c>
      <c r="M44" s="122">
        <v>0.90371113340020059</v>
      </c>
      <c r="N44" s="124">
        <v>0.44444444444444442</v>
      </c>
    </row>
    <row r="45" spans="1:15" ht="14.1" customHeight="1" x14ac:dyDescent="0.25">
      <c r="A45" s="56" t="s">
        <v>21</v>
      </c>
      <c r="B45" s="36" t="s">
        <v>21</v>
      </c>
      <c r="C45" s="37" t="s">
        <v>69</v>
      </c>
      <c r="D45" s="38" t="s">
        <v>14</v>
      </c>
      <c r="E45" s="102" t="e">
        <f>IF(ISNA(VLOOKUP($A45,#REF!,E$2,FALSE))=TRUE,"-",VLOOKUP($A45,#REF!,E$2,FALSE))</f>
        <v>#REF!</v>
      </c>
      <c r="F45" s="180" t="e">
        <f>IF(ISNA(VLOOKUP($A45,#REF!,F$2,FALSE))=TRUE,"-",VLOOKUP($A45,#REF!,F$2,FALSE))</f>
        <v>#REF!</v>
      </c>
      <c r="G45" s="109" t="e">
        <f>IF(ISNA(VLOOKUP($A45,#REF!,G$2,FALSE))=TRUE,"-",VLOOKUP($A45,#REF!,G$2,FALSE))</f>
        <v>#REF!</v>
      </c>
      <c r="H45" s="109" t="e">
        <f>IF(ISNA(VLOOKUP($A45,#REF!,H$2,FALSE))=TRUE,"-",VLOOKUP($A45,#REF!,H$2,FALSE))</f>
        <v>#REF!</v>
      </c>
      <c r="I45" s="109" t="e">
        <f>IF(ISNA(VLOOKUP($A45,#REF!,I$2,FALSE))=TRUE,"-",VLOOKUP($A45,#REF!,I$2,FALSE))</f>
        <v>#REF!</v>
      </c>
      <c r="J45" s="109" t="e">
        <f>IF(ISNA(VLOOKUP($A45,#REF!,J$2,FALSE))=TRUE,"-",VLOOKUP($A45,#REF!,J$2,FALSE))</f>
        <v>#REF!</v>
      </c>
      <c r="K45" s="122" t="e">
        <f>IF(ISNA(VLOOKUP($A45,#REF!,K$2,FALSE))=TRUE,"-",VLOOKUP($A45,#REF!,K$2,FALSE))</f>
        <v>#REF!</v>
      </c>
      <c r="L45" s="461" t="e">
        <f>IF(ISNA(VLOOKUP($A45,#REF!,L$2,FALSE))=TRUE,"-",VLOOKUP($A45,#REF!,L$2,FALSE))</f>
        <v>#REF!</v>
      </c>
      <c r="M45" s="122">
        <v>0.99301397205588826</v>
      </c>
      <c r="N45" s="124">
        <v>0.40303541315345698</v>
      </c>
    </row>
    <row r="46" spans="1:15" ht="14.1" customHeight="1" x14ac:dyDescent="0.25">
      <c r="A46" s="56" t="s">
        <v>22</v>
      </c>
      <c r="B46" s="36" t="s">
        <v>22</v>
      </c>
      <c r="C46" s="37" t="s">
        <v>70</v>
      </c>
      <c r="D46" s="38" t="s">
        <v>14</v>
      </c>
      <c r="E46" s="102" t="e">
        <f>IF(ISNA(VLOOKUP($A46,#REF!,E$2,FALSE))=TRUE,"-",VLOOKUP($A46,#REF!,E$2,FALSE))</f>
        <v>#REF!</v>
      </c>
      <c r="F46" s="180" t="e">
        <f>IF(ISNA(VLOOKUP($A46,#REF!,F$2,FALSE))=TRUE,"-",VLOOKUP($A46,#REF!,F$2,FALSE))</f>
        <v>#REF!</v>
      </c>
      <c r="G46" s="109" t="e">
        <f>IF(ISNA(VLOOKUP($A46,#REF!,G$2,FALSE))=TRUE,"-",VLOOKUP($A46,#REF!,G$2,FALSE))</f>
        <v>#REF!</v>
      </c>
      <c r="H46" s="109" t="e">
        <f>IF(ISNA(VLOOKUP($A46,#REF!,H$2,FALSE))=TRUE,"-",VLOOKUP($A46,#REF!,H$2,FALSE))</f>
        <v>#REF!</v>
      </c>
      <c r="I46" s="109" t="e">
        <f>IF(ISNA(VLOOKUP($A46,#REF!,I$2,FALSE))=TRUE,"-",VLOOKUP($A46,#REF!,I$2,FALSE))</f>
        <v>#REF!</v>
      </c>
      <c r="J46" s="109" t="e">
        <f>IF(ISNA(VLOOKUP($A46,#REF!,J$2,FALSE))=TRUE,"-",VLOOKUP($A46,#REF!,J$2,FALSE))</f>
        <v>#REF!</v>
      </c>
      <c r="K46" s="122" t="e">
        <f>IF(ISNA(VLOOKUP($A46,#REF!,K$2,FALSE))=TRUE,"-",VLOOKUP($A46,#REF!,K$2,FALSE))</f>
        <v>#REF!</v>
      </c>
      <c r="L46" s="461" t="e">
        <f>IF(ISNA(VLOOKUP($A46,#REF!,L$2,FALSE))=TRUE,"-",VLOOKUP($A46,#REF!,L$2,FALSE))</f>
        <v>#REF!</v>
      </c>
      <c r="M46" s="122">
        <v>0.98523586604249191</v>
      </c>
      <c r="N46" s="124">
        <v>0.21455938697318008</v>
      </c>
    </row>
    <row r="47" spans="1:15" ht="14.1" customHeight="1" x14ac:dyDescent="0.25">
      <c r="A47" s="56" t="s">
        <v>23</v>
      </c>
      <c r="B47" s="36" t="s">
        <v>23</v>
      </c>
      <c r="C47" s="37" t="s">
        <v>71</v>
      </c>
      <c r="D47" s="38" t="s">
        <v>65</v>
      </c>
      <c r="E47" s="102" t="e">
        <f>IF(ISNA(VLOOKUP($A47,#REF!,E$2,FALSE))=TRUE,"-",VLOOKUP($A47,#REF!,E$2,FALSE))</f>
        <v>#REF!</v>
      </c>
      <c r="F47" s="180" t="e">
        <f>IF(ISNA(VLOOKUP($A47,#REF!,F$2,FALSE))=TRUE,"-",VLOOKUP($A47,#REF!,F$2,FALSE))</f>
        <v>#REF!</v>
      </c>
      <c r="G47" s="109" t="e">
        <f>IF(ISNA(VLOOKUP($A47,#REF!,G$2,FALSE))=TRUE,"-",VLOOKUP($A47,#REF!,G$2,FALSE))</f>
        <v>#REF!</v>
      </c>
      <c r="H47" s="109" t="e">
        <f>IF(ISNA(VLOOKUP($A47,#REF!,H$2,FALSE))=TRUE,"-",VLOOKUP($A47,#REF!,H$2,FALSE))</f>
        <v>#REF!</v>
      </c>
      <c r="I47" s="109" t="e">
        <f>IF(ISNA(VLOOKUP($A47,#REF!,I$2,FALSE))=TRUE,"-",VLOOKUP($A47,#REF!,I$2,FALSE))</f>
        <v>#REF!</v>
      </c>
      <c r="J47" s="109" t="e">
        <f>IF(ISNA(VLOOKUP($A47,#REF!,J$2,FALSE))=TRUE,"-",VLOOKUP($A47,#REF!,J$2,FALSE))</f>
        <v>#REF!</v>
      </c>
      <c r="K47" s="122" t="e">
        <f>IF(ISNA(VLOOKUP($A47,#REF!,K$2,FALSE))=TRUE,"-",VLOOKUP($A47,#REF!,K$2,FALSE))</f>
        <v>#REF!</v>
      </c>
      <c r="L47" s="461" t="e">
        <f>IF(ISNA(VLOOKUP($A47,#REF!,L$2,FALSE))=TRUE,"-",VLOOKUP($A47,#REF!,L$2,FALSE))</f>
        <v>#REF!</v>
      </c>
      <c r="M47" s="122">
        <v>0.7114989733059548</v>
      </c>
      <c r="N47" s="124">
        <v>3.8135593220338986E-2</v>
      </c>
    </row>
    <row r="48" spans="1:15" ht="14.1" customHeight="1" x14ac:dyDescent="0.25">
      <c r="A48" s="56" t="s">
        <v>24</v>
      </c>
      <c r="B48" s="36" t="s">
        <v>24</v>
      </c>
      <c r="C48" s="37" t="s">
        <v>72</v>
      </c>
      <c r="D48" s="38" t="s">
        <v>14</v>
      </c>
      <c r="E48" s="102" t="e">
        <f>IF(ISNA(VLOOKUP($A48,#REF!,E$2,FALSE))=TRUE,"-",VLOOKUP($A48,#REF!,E$2,FALSE))</f>
        <v>#REF!</v>
      </c>
      <c r="F48" s="180" t="e">
        <f>IF(ISNA(VLOOKUP($A48,#REF!,F$2,FALSE))=TRUE,"-",VLOOKUP($A48,#REF!,F$2,FALSE))</f>
        <v>#REF!</v>
      </c>
      <c r="G48" s="109" t="e">
        <f>IF(ISNA(VLOOKUP($A48,#REF!,G$2,FALSE))=TRUE,"-",VLOOKUP($A48,#REF!,G$2,FALSE))</f>
        <v>#REF!</v>
      </c>
      <c r="H48" s="109" t="e">
        <f>IF(ISNA(VLOOKUP($A48,#REF!,H$2,FALSE))=TRUE,"-",VLOOKUP($A48,#REF!,H$2,FALSE))</f>
        <v>#REF!</v>
      </c>
      <c r="I48" s="109" t="e">
        <f>IF(ISNA(VLOOKUP($A48,#REF!,I$2,FALSE))=TRUE,"-",VLOOKUP($A48,#REF!,I$2,FALSE))</f>
        <v>#REF!</v>
      </c>
      <c r="J48" s="109" t="e">
        <f>IF(ISNA(VLOOKUP($A48,#REF!,J$2,FALSE))=TRUE,"-",VLOOKUP($A48,#REF!,J$2,FALSE))</f>
        <v>#REF!</v>
      </c>
      <c r="K48" s="122" t="e">
        <f>IF(ISNA(VLOOKUP($A48,#REF!,K$2,FALSE))=TRUE,"-",VLOOKUP($A48,#REF!,K$2,FALSE))</f>
        <v>#REF!</v>
      </c>
      <c r="L48" s="461" t="e">
        <f>IF(ISNA(VLOOKUP($A48,#REF!,L$2,FALSE))=TRUE,"-",VLOOKUP($A48,#REF!,L$2,FALSE))</f>
        <v>#REF!</v>
      </c>
      <c r="M48" s="122">
        <v>0.99125475285171105</v>
      </c>
      <c r="N48" s="124">
        <v>3.6708860759493672E-2</v>
      </c>
    </row>
    <row r="49" spans="1:16" ht="14.1" customHeight="1" x14ac:dyDescent="0.25">
      <c r="A49" s="57" t="s">
        <v>147</v>
      </c>
      <c r="B49" s="612" t="s">
        <v>73</v>
      </c>
      <c r="C49" s="613"/>
      <c r="D49" s="613"/>
      <c r="E49" s="89" t="e">
        <f>IF(ISNA(VLOOKUP($A49,#REF!,E$2,FALSE))=TRUE,"-",VLOOKUP($A49,#REF!,E$2,FALSE))</f>
        <v>#REF!</v>
      </c>
      <c r="F49" s="182" t="e">
        <f>IF(ISNA(VLOOKUP($A49,#REF!,F$2,FALSE))=TRUE,"-",VLOOKUP($A49,#REF!,F$2,FALSE))</f>
        <v>#REF!</v>
      </c>
      <c r="G49" s="110" t="e">
        <f>IF(ISNA(VLOOKUP($A49,#REF!,G$2,FALSE))=TRUE,"-",VLOOKUP($A49,#REF!,G$2,FALSE))</f>
        <v>#REF!</v>
      </c>
      <c r="H49" s="110" t="e">
        <f>IF(ISNA(VLOOKUP($A49,#REF!,H$2,FALSE))=TRUE,"-",VLOOKUP($A49,#REF!,H$2,FALSE))</f>
        <v>#REF!</v>
      </c>
      <c r="I49" s="110" t="e">
        <f>IF(ISNA(VLOOKUP($A49,#REF!,I$2,FALSE))=TRUE,"-",VLOOKUP($A49,#REF!,I$2,FALSE))</f>
        <v>#REF!</v>
      </c>
      <c r="J49" s="110" t="e">
        <f>IF(ISNA(VLOOKUP($A49,#REF!,J$2,FALSE))=TRUE,"-",VLOOKUP($A49,#REF!,J$2,FALSE))</f>
        <v>#REF!</v>
      </c>
      <c r="K49" s="126" t="e">
        <f>IF(ISNA(VLOOKUP($A49,#REF!,K$2,FALSE))=TRUE,"-",VLOOKUP($A49,#REF!,K$2,FALSE))</f>
        <v>#REF!</v>
      </c>
      <c r="L49" s="462" t="e">
        <f>IF(ISNA(VLOOKUP($A49,#REF!,L$2,FALSE))=TRUE,"-",VLOOKUP($A49,#REF!,L$2,FALSE))</f>
        <v>#REF!</v>
      </c>
      <c r="M49" s="126">
        <v>0.86903458622227625</v>
      </c>
      <c r="N49" s="127">
        <v>0.13926241512448409</v>
      </c>
      <c r="O49" s="233"/>
      <c r="P49" s="233"/>
    </row>
    <row r="50" spans="1:16" ht="14.1" customHeight="1" x14ac:dyDescent="0.25">
      <c r="A50" s="56" t="s">
        <v>25</v>
      </c>
      <c r="B50" s="36" t="s">
        <v>25</v>
      </c>
      <c r="C50" s="37" t="s">
        <v>74</v>
      </c>
      <c r="D50" s="38" t="s">
        <v>65</v>
      </c>
      <c r="E50" s="102" t="e">
        <f>IF(ISNA(VLOOKUP($A50,#REF!,E$2,FALSE))=TRUE,"-",VLOOKUP($A50,#REF!,E$2,FALSE))</f>
        <v>#REF!</v>
      </c>
      <c r="F50" s="180" t="e">
        <f>IF(ISNA(VLOOKUP($A50,#REF!,F$2,FALSE))=TRUE,"-",VLOOKUP($A50,#REF!,F$2,FALSE))</f>
        <v>#REF!</v>
      </c>
      <c r="G50" s="109" t="e">
        <f>IF(ISNA(VLOOKUP($A50,#REF!,G$2,FALSE))=TRUE,"-",VLOOKUP($A50,#REF!,G$2,FALSE))</f>
        <v>#REF!</v>
      </c>
      <c r="H50" s="109" t="e">
        <f>IF(ISNA(VLOOKUP($A50,#REF!,H$2,FALSE))=TRUE,"-",VLOOKUP($A50,#REF!,H$2,FALSE))</f>
        <v>#REF!</v>
      </c>
      <c r="I50" s="109" t="e">
        <f>IF(ISNA(VLOOKUP($A50,#REF!,I$2,FALSE))=TRUE,"-",VLOOKUP($A50,#REF!,I$2,FALSE))</f>
        <v>#REF!</v>
      </c>
      <c r="J50" s="109" t="e">
        <f>IF(ISNA(VLOOKUP($A50,#REF!,J$2,FALSE))=TRUE,"-",VLOOKUP($A50,#REF!,J$2,FALSE))</f>
        <v>#REF!</v>
      </c>
      <c r="K50" s="122" t="e">
        <f>IF(ISNA(VLOOKUP($A50,#REF!,K$2,FALSE))=TRUE,"-",VLOOKUP($A50,#REF!,K$2,FALSE))</f>
        <v>#REF!</v>
      </c>
      <c r="L50" s="461" t="e">
        <f>IF(ISNA(VLOOKUP($A50,#REF!,L$2,FALSE))=TRUE,"-",VLOOKUP($A50,#REF!,L$2,FALSE))</f>
        <v>#REF!</v>
      </c>
      <c r="M50" s="122">
        <v>0.97355163727959693</v>
      </c>
      <c r="N50" s="124">
        <v>2.8875379939209727E-2</v>
      </c>
    </row>
    <row r="51" spans="1:16" ht="14.1" customHeight="1" x14ac:dyDescent="0.25">
      <c r="A51" s="56" t="s">
        <v>26</v>
      </c>
      <c r="B51" s="36" t="s">
        <v>26</v>
      </c>
      <c r="C51" s="37" t="s">
        <v>75</v>
      </c>
      <c r="D51" s="38" t="s">
        <v>14</v>
      </c>
      <c r="E51" s="102" t="e">
        <f>IF(ISNA(VLOOKUP($A51,#REF!,E$2,FALSE))=TRUE,"-",VLOOKUP($A51,#REF!,E$2,FALSE))</f>
        <v>#REF!</v>
      </c>
      <c r="F51" s="180" t="e">
        <f>IF(ISNA(VLOOKUP($A51,#REF!,F$2,FALSE))=TRUE,"-",VLOOKUP($A51,#REF!,F$2,FALSE))</f>
        <v>#REF!</v>
      </c>
      <c r="G51" s="109" t="e">
        <f>IF(ISNA(VLOOKUP($A51,#REF!,G$2,FALSE))=TRUE,"-",VLOOKUP($A51,#REF!,G$2,FALSE))</f>
        <v>#REF!</v>
      </c>
      <c r="H51" s="109" t="e">
        <f>IF(ISNA(VLOOKUP($A51,#REF!,H$2,FALSE))=TRUE,"-",VLOOKUP($A51,#REF!,H$2,FALSE))</f>
        <v>#REF!</v>
      </c>
      <c r="I51" s="109" t="e">
        <f>IF(ISNA(VLOOKUP($A51,#REF!,I$2,FALSE))=TRUE,"-",VLOOKUP($A51,#REF!,I$2,FALSE))</f>
        <v>#REF!</v>
      </c>
      <c r="J51" s="109" t="e">
        <f>IF(ISNA(VLOOKUP($A51,#REF!,J$2,FALSE))=TRUE,"-",VLOOKUP($A51,#REF!,J$2,FALSE))</f>
        <v>#REF!</v>
      </c>
      <c r="K51" s="122" t="e">
        <f>IF(ISNA(VLOOKUP($A51,#REF!,K$2,FALSE))=TRUE,"-",VLOOKUP($A51,#REF!,K$2,FALSE))</f>
        <v>#REF!</v>
      </c>
      <c r="L51" s="461" t="e">
        <f>IF(ISNA(VLOOKUP($A51,#REF!,L$2,FALSE))=TRUE,"-",VLOOKUP($A51,#REF!,L$2,FALSE))</f>
        <v>#REF!</v>
      </c>
      <c r="M51" s="122">
        <v>0.99249432710769769</v>
      </c>
      <c r="N51" s="124">
        <v>0.20555446900058674</v>
      </c>
    </row>
    <row r="52" spans="1:16" ht="14.1" customHeight="1" x14ac:dyDescent="0.25">
      <c r="A52" s="56" t="s">
        <v>27</v>
      </c>
      <c r="B52" s="36" t="s">
        <v>27</v>
      </c>
      <c r="C52" s="37" t="s">
        <v>76</v>
      </c>
      <c r="D52" s="38" t="s">
        <v>14</v>
      </c>
      <c r="E52" s="102" t="e">
        <f>IF(ISNA(VLOOKUP($A52,#REF!,E$2,FALSE))=TRUE,"-",VLOOKUP($A52,#REF!,E$2,FALSE))</f>
        <v>#REF!</v>
      </c>
      <c r="F52" s="180" t="e">
        <f>IF(ISNA(VLOOKUP($A52,#REF!,F$2,FALSE))=TRUE,"-",VLOOKUP($A52,#REF!,F$2,FALSE))</f>
        <v>#REF!</v>
      </c>
      <c r="G52" s="109" t="e">
        <f>IF(ISNA(VLOOKUP($A52,#REF!,G$2,FALSE))=TRUE,"-",VLOOKUP($A52,#REF!,G$2,FALSE))</f>
        <v>#REF!</v>
      </c>
      <c r="H52" s="109" t="e">
        <f>IF(ISNA(VLOOKUP($A52,#REF!,H$2,FALSE))=TRUE,"-",VLOOKUP($A52,#REF!,H$2,FALSE))</f>
        <v>#REF!</v>
      </c>
      <c r="I52" s="109" t="e">
        <f>IF(ISNA(VLOOKUP($A52,#REF!,I$2,FALSE))=TRUE,"-",VLOOKUP($A52,#REF!,I$2,FALSE))</f>
        <v>#REF!</v>
      </c>
      <c r="J52" s="109" t="e">
        <f>IF(ISNA(VLOOKUP($A52,#REF!,J$2,FALSE))=TRUE,"-",VLOOKUP($A52,#REF!,J$2,FALSE))</f>
        <v>#REF!</v>
      </c>
      <c r="K52" s="122" t="e">
        <f>IF(ISNA(VLOOKUP($A52,#REF!,K$2,FALSE))=TRUE,"-",VLOOKUP($A52,#REF!,K$2,FALSE))</f>
        <v>#REF!</v>
      </c>
      <c r="L52" s="461" t="e">
        <f>IF(ISNA(VLOOKUP($A52,#REF!,L$2,FALSE))=TRUE,"-",VLOOKUP($A52,#REF!,L$2,FALSE))</f>
        <v>#REF!</v>
      </c>
      <c r="M52" s="122">
        <v>0.99602438377948577</v>
      </c>
      <c r="N52" s="124">
        <v>0.22720125786163523</v>
      </c>
    </row>
    <row r="53" spans="1:16" ht="14.1" customHeight="1" x14ac:dyDescent="0.25">
      <c r="A53" s="56" t="s">
        <v>28</v>
      </c>
      <c r="B53" s="36" t="s">
        <v>28</v>
      </c>
      <c r="C53" s="37" t="s">
        <v>77</v>
      </c>
      <c r="D53" s="40" t="s">
        <v>13</v>
      </c>
      <c r="E53" s="102" t="e">
        <f>IF(ISNA(VLOOKUP($A53,#REF!,E$2,FALSE))=TRUE,"-",VLOOKUP($A53,#REF!,E$2,FALSE))</f>
        <v>#REF!</v>
      </c>
      <c r="F53" s="180" t="e">
        <f>IF(ISNA(VLOOKUP($A53,#REF!,F$2,FALSE))=TRUE,"-",VLOOKUP($A53,#REF!,F$2,FALSE))</f>
        <v>#REF!</v>
      </c>
      <c r="G53" s="109" t="e">
        <f>IF(ISNA(VLOOKUP($A53,#REF!,G$2,FALSE))=TRUE,"-",VLOOKUP($A53,#REF!,G$2,FALSE))</f>
        <v>#REF!</v>
      </c>
      <c r="H53" s="109" t="e">
        <f>IF(ISNA(VLOOKUP($A53,#REF!,H$2,FALSE))=TRUE,"-",VLOOKUP($A53,#REF!,H$2,FALSE))</f>
        <v>#REF!</v>
      </c>
      <c r="I53" s="109" t="e">
        <f>IF(ISNA(VLOOKUP($A53,#REF!,I$2,FALSE))=TRUE,"-",VLOOKUP($A53,#REF!,I$2,FALSE))</f>
        <v>#REF!</v>
      </c>
      <c r="J53" s="109" t="e">
        <f>IF(ISNA(VLOOKUP($A53,#REF!,J$2,FALSE))=TRUE,"-",VLOOKUP($A53,#REF!,J$2,FALSE))</f>
        <v>#REF!</v>
      </c>
      <c r="K53" s="122" t="e">
        <f>IF(ISNA(VLOOKUP($A53,#REF!,K$2,FALSE))=TRUE,"-",VLOOKUP($A53,#REF!,K$2,FALSE))</f>
        <v>#REF!</v>
      </c>
      <c r="L53" s="461" t="e">
        <f>IF(ISNA(VLOOKUP($A53,#REF!,L$2,FALSE))=TRUE,"-",VLOOKUP($A53,#REF!,L$2,FALSE))</f>
        <v>#REF!</v>
      </c>
      <c r="M53" s="122">
        <v>0.64094319399785638</v>
      </c>
      <c r="N53" s="124">
        <v>0.41802492809204217</v>
      </c>
    </row>
    <row r="54" spans="1:16" ht="14.1" customHeight="1" x14ac:dyDescent="0.25">
      <c r="A54" s="56" t="s">
        <v>29</v>
      </c>
      <c r="B54" s="36" t="s">
        <v>29</v>
      </c>
      <c r="C54" s="37" t="s">
        <v>78</v>
      </c>
      <c r="D54" s="38" t="s">
        <v>65</v>
      </c>
      <c r="E54" s="102" t="e">
        <f>IF(ISNA(VLOOKUP($A54,#REF!,E$2,FALSE))=TRUE,"-",VLOOKUP($A54,#REF!,E$2,FALSE))</f>
        <v>#REF!</v>
      </c>
      <c r="F54" s="180" t="e">
        <f>IF(ISNA(VLOOKUP($A54,#REF!,F$2,FALSE))=TRUE,"-",VLOOKUP($A54,#REF!,F$2,FALSE))</f>
        <v>#REF!</v>
      </c>
      <c r="G54" s="109" t="e">
        <f>IF(ISNA(VLOOKUP($A54,#REF!,G$2,FALSE))=TRUE,"-",VLOOKUP($A54,#REF!,G$2,FALSE))</f>
        <v>#REF!</v>
      </c>
      <c r="H54" s="109" t="e">
        <f>IF(ISNA(VLOOKUP($A54,#REF!,H$2,FALSE))=TRUE,"-",VLOOKUP($A54,#REF!,H$2,FALSE))</f>
        <v>#REF!</v>
      </c>
      <c r="I54" s="109" t="e">
        <f>IF(ISNA(VLOOKUP($A54,#REF!,I$2,FALSE))=TRUE,"-",VLOOKUP($A54,#REF!,I$2,FALSE))</f>
        <v>#REF!</v>
      </c>
      <c r="J54" s="109" t="e">
        <f>IF(ISNA(VLOOKUP($A54,#REF!,J$2,FALSE))=TRUE,"-",VLOOKUP($A54,#REF!,J$2,FALSE))</f>
        <v>#REF!</v>
      </c>
      <c r="K54" s="122" t="e">
        <f>IF(ISNA(VLOOKUP($A54,#REF!,K$2,FALSE))=TRUE,"-",VLOOKUP($A54,#REF!,K$2,FALSE))</f>
        <v>#REF!</v>
      </c>
      <c r="L54" s="461" t="e">
        <f>IF(ISNA(VLOOKUP($A54,#REF!,L$2,FALSE))=TRUE,"-",VLOOKUP($A54,#REF!,L$2,FALSE))</f>
        <v>#REF!</v>
      </c>
      <c r="M54" s="122">
        <v>0.60374832663989286</v>
      </c>
      <c r="N54" s="124">
        <v>0.1027046783625731</v>
      </c>
    </row>
    <row r="55" spans="1:16" ht="14.1" customHeight="1" x14ac:dyDescent="0.25">
      <c r="A55" s="57" t="s">
        <v>148</v>
      </c>
      <c r="B55" s="584" t="s">
        <v>79</v>
      </c>
      <c r="C55" s="585"/>
      <c r="D55" s="585"/>
      <c r="E55" s="89" t="e">
        <f>IF(ISNA(VLOOKUP($A55,#REF!,E$2,FALSE))=TRUE,"-",VLOOKUP($A55,#REF!,E$2,FALSE))</f>
        <v>#REF!</v>
      </c>
      <c r="F55" s="182" t="e">
        <f>IF(ISNA(VLOOKUP($A55,#REF!,F$2,FALSE))=TRUE,"-",VLOOKUP($A55,#REF!,F$2,FALSE))</f>
        <v>#REF!</v>
      </c>
      <c r="G55" s="110" t="e">
        <f>IF(ISNA(VLOOKUP($A55,#REF!,G$2,FALSE))=TRUE,"-",VLOOKUP($A55,#REF!,G$2,FALSE))</f>
        <v>#REF!</v>
      </c>
      <c r="H55" s="110" t="e">
        <f>IF(ISNA(VLOOKUP($A55,#REF!,H$2,FALSE))=TRUE,"-",VLOOKUP($A55,#REF!,H$2,FALSE))</f>
        <v>#REF!</v>
      </c>
      <c r="I55" s="110" t="e">
        <f>IF(ISNA(VLOOKUP($A55,#REF!,I$2,FALSE))=TRUE,"-",VLOOKUP($A55,#REF!,I$2,FALSE))</f>
        <v>#REF!</v>
      </c>
      <c r="J55" s="110" t="e">
        <f>IF(ISNA(VLOOKUP($A55,#REF!,J$2,FALSE))=TRUE,"-",VLOOKUP($A55,#REF!,J$2,FALSE))</f>
        <v>#REF!</v>
      </c>
      <c r="K55" s="126" t="e">
        <f>IF(ISNA(VLOOKUP($A55,#REF!,K$2,FALSE))=TRUE,"-",VLOOKUP($A55,#REF!,K$2,FALSE))</f>
        <v>#REF!</v>
      </c>
      <c r="L55" s="462" t="e">
        <f>IF(ISNA(VLOOKUP($A55,#REF!,L$2,FALSE))=TRUE,"-",VLOOKUP($A55,#REF!,L$2,FALSE))</f>
        <v>#REF!</v>
      </c>
      <c r="M55" s="126">
        <v>0.88759935288738834</v>
      </c>
      <c r="N55" s="127">
        <v>0.19856351937752506</v>
      </c>
      <c r="O55" s="233"/>
      <c r="P55" s="233"/>
    </row>
    <row r="56" spans="1:16" ht="14.1" customHeight="1" x14ac:dyDescent="0.25">
      <c r="A56" s="56" t="s">
        <v>125</v>
      </c>
      <c r="B56" s="36" t="s">
        <v>125</v>
      </c>
      <c r="C56" s="37" t="s">
        <v>168</v>
      </c>
      <c r="D56" s="38" t="s">
        <v>14</v>
      </c>
      <c r="E56" s="102" t="e">
        <f>IF(ISNA(VLOOKUP($A56,#REF!,E$2,FALSE))=TRUE,"-",VLOOKUP($A56,#REF!,E$2,FALSE))</f>
        <v>#REF!</v>
      </c>
      <c r="F56" s="180" t="e">
        <f>IF(ISNA(VLOOKUP($A56,#REF!,F$2,FALSE))=TRUE,"-",VLOOKUP($A56,#REF!,F$2,FALSE))</f>
        <v>#REF!</v>
      </c>
      <c r="G56" s="109" t="e">
        <f>IF(ISNA(VLOOKUP($A56,#REF!,G$2,FALSE))=TRUE,"-",VLOOKUP($A56,#REF!,G$2,FALSE))</f>
        <v>#REF!</v>
      </c>
      <c r="H56" s="109" t="e">
        <f>IF(ISNA(VLOOKUP($A56,#REF!,H$2,FALSE))=TRUE,"-",VLOOKUP($A56,#REF!,H$2,FALSE))</f>
        <v>#REF!</v>
      </c>
      <c r="I56" s="109" t="e">
        <f>IF(ISNA(VLOOKUP($A56,#REF!,I$2,FALSE))=TRUE,"-",VLOOKUP($A56,#REF!,I$2,FALSE))</f>
        <v>#REF!</v>
      </c>
      <c r="J56" s="109" t="e">
        <f>IF(ISNA(VLOOKUP($A56,#REF!,J$2,FALSE))=TRUE,"-",VLOOKUP($A56,#REF!,J$2,FALSE))</f>
        <v>#REF!</v>
      </c>
      <c r="K56" s="122" t="e">
        <f>IF(ISNA(VLOOKUP($A56,#REF!,K$2,FALSE))=TRUE,"-",VLOOKUP($A56,#REF!,K$2,FALSE))</f>
        <v>#REF!</v>
      </c>
      <c r="L56" s="461" t="e">
        <f>IF(ISNA(VLOOKUP($A56,#REF!,L$2,FALSE))=TRUE,"-",VLOOKUP($A56,#REF!,L$2,FALSE))</f>
        <v>#REF!</v>
      </c>
      <c r="M56" s="122">
        <v>0</v>
      </c>
      <c r="N56" s="124">
        <v>0</v>
      </c>
      <c r="O56" s="233"/>
    </row>
    <row r="57" spans="1:16" ht="14.1" customHeight="1" x14ac:dyDescent="0.25">
      <c r="A57" s="56" t="s">
        <v>30</v>
      </c>
      <c r="B57" s="36" t="s">
        <v>30</v>
      </c>
      <c r="C57" s="37" t="s">
        <v>80</v>
      </c>
      <c r="D57" s="38" t="s">
        <v>14</v>
      </c>
      <c r="E57" s="102" t="e">
        <f>IF(ISNA(VLOOKUP($A57,#REF!,E$2,FALSE))=TRUE,"-",VLOOKUP($A57,#REF!,E$2,FALSE))</f>
        <v>#REF!</v>
      </c>
      <c r="F57" s="180" t="e">
        <f>IF(ISNA(VLOOKUP($A57,#REF!,F$2,FALSE))=TRUE,"-",VLOOKUP($A57,#REF!,F$2,FALSE))</f>
        <v>#REF!</v>
      </c>
      <c r="G57" s="109" t="e">
        <f>IF(ISNA(VLOOKUP($A57,#REF!,G$2,FALSE))=TRUE,"-",VLOOKUP($A57,#REF!,G$2,FALSE))</f>
        <v>#REF!</v>
      </c>
      <c r="H57" s="109" t="e">
        <f>IF(ISNA(VLOOKUP($A57,#REF!,H$2,FALSE))=TRUE,"-",VLOOKUP($A57,#REF!,H$2,FALSE))</f>
        <v>#REF!</v>
      </c>
      <c r="I57" s="109" t="e">
        <f>IF(ISNA(VLOOKUP($A57,#REF!,I$2,FALSE))=TRUE,"-",VLOOKUP($A57,#REF!,I$2,FALSE))</f>
        <v>#REF!</v>
      </c>
      <c r="J57" s="109" t="e">
        <f>IF(ISNA(VLOOKUP($A57,#REF!,J$2,FALSE))=TRUE,"-",VLOOKUP($A57,#REF!,J$2,FALSE))</f>
        <v>#REF!</v>
      </c>
      <c r="K57" s="122" t="e">
        <f>IF(ISNA(VLOOKUP($A57,#REF!,K$2,FALSE))=TRUE,"-",VLOOKUP($A57,#REF!,K$2,FALSE))</f>
        <v>#REF!</v>
      </c>
      <c r="L57" s="461" t="e">
        <f>IF(ISNA(VLOOKUP($A57,#REF!,L$2,FALSE))=TRUE,"-",VLOOKUP($A57,#REF!,L$2,FALSE))</f>
        <v>#REF!</v>
      </c>
      <c r="M57" s="122">
        <v>0.98250936998036764</v>
      </c>
      <c r="N57" s="124">
        <v>0</v>
      </c>
    </row>
    <row r="58" spans="1:16" ht="14.1" customHeight="1" x14ac:dyDescent="0.25">
      <c r="A58" s="56" t="s">
        <v>31</v>
      </c>
      <c r="B58" s="36" t="s">
        <v>31</v>
      </c>
      <c r="C58" s="37" t="s">
        <v>81</v>
      </c>
      <c r="D58" s="40" t="s">
        <v>13</v>
      </c>
      <c r="E58" s="102" t="e">
        <f>IF(ISNA(VLOOKUP($A58,#REF!,E$2,FALSE))=TRUE,"-",VLOOKUP($A58,#REF!,E$2,FALSE))</f>
        <v>#REF!</v>
      </c>
      <c r="F58" s="180" t="e">
        <f>IF(ISNA(VLOOKUP($A58,#REF!,F$2,FALSE))=TRUE,"-",VLOOKUP($A58,#REF!,F$2,FALSE))</f>
        <v>#REF!</v>
      </c>
      <c r="G58" s="109" t="e">
        <f>IF(ISNA(VLOOKUP($A58,#REF!,G$2,FALSE))=TRUE,"-",VLOOKUP($A58,#REF!,G$2,FALSE))</f>
        <v>#REF!</v>
      </c>
      <c r="H58" s="109" t="e">
        <f>IF(ISNA(VLOOKUP($A58,#REF!,H$2,FALSE))=TRUE,"-",VLOOKUP($A58,#REF!,H$2,FALSE))</f>
        <v>#REF!</v>
      </c>
      <c r="I58" s="109" t="e">
        <f>IF(ISNA(VLOOKUP($A58,#REF!,I$2,FALSE))=TRUE,"-",VLOOKUP($A58,#REF!,I$2,FALSE))</f>
        <v>#REF!</v>
      </c>
      <c r="J58" s="109" t="e">
        <f>IF(ISNA(VLOOKUP($A58,#REF!,J$2,FALSE))=TRUE,"-",VLOOKUP($A58,#REF!,J$2,FALSE))</f>
        <v>#REF!</v>
      </c>
      <c r="K58" s="122" t="e">
        <f>IF(ISNA(VLOOKUP($A58,#REF!,K$2,FALSE))=TRUE,"-",VLOOKUP($A58,#REF!,K$2,FALSE))</f>
        <v>#REF!</v>
      </c>
      <c r="L58" s="461" t="e">
        <f>IF(ISNA(VLOOKUP($A58,#REF!,L$2,FALSE))=TRUE,"-",VLOOKUP($A58,#REF!,L$2,FALSE))</f>
        <v>#REF!</v>
      </c>
      <c r="M58" s="122">
        <v>0.9986509274873524</v>
      </c>
      <c r="N58" s="124">
        <v>0</v>
      </c>
    </row>
    <row r="59" spans="1:16" ht="14.1" customHeight="1" x14ac:dyDescent="0.25">
      <c r="A59" s="56" t="s">
        <v>32</v>
      </c>
      <c r="B59" s="36" t="s">
        <v>32</v>
      </c>
      <c r="C59" s="37" t="s">
        <v>82</v>
      </c>
      <c r="D59" s="38" t="s">
        <v>65</v>
      </c>
      <c r="E59" s="102" t="e">
        <f>IF(ISNA(VLOOKUP($A59,#REF!,E$2,FALSE))=TRUE,"-",VLOOKUP($A59,#REF!,E$2,FALSE))</f>
        <v>#REF!</v>
      </c>
      <c r="F59" s="180" t="e">
        <f>IF(ISNA(VLOOKUP($A59,#REF!,F$2,FALSE))=TRUE,"-",VLOOKUP($A59,#REF!,F$2,FALSE))</f>
        <v>#REF!</v>
      </c>
      <c r="G59" s="109" t="e">
        <f>IF(ISNA(VLOOKUP($A59,#REF!,G$2,FALSE))=TRUE,"-",VLOOKUP($A59,#REF!,G$2,FALSE))</f>
        <v>#REF!</v>
      </c>
      <c r="H59" s="109" t="e">
        <f>IF(ISNA(VLOOKUP($A59,#REF!,H$2,FALSE))=TRUE,"-",VLOOKUP($A59,#REF!,H$2,FALSE))</f>
        <v>#REF!</v>
      </c>
      <c r="I59" s="109" t="e">
        <f>IF(ISNA(VLOOKUP($A59,#REF!,I$2,FALSE))=TRUE,"-",VLOOKUP($A59,#REF!,I$2,FALSE))</f>
        <v>#REF!</v>
      </c>
      <c r="J59" s="109" t="e">
        <f>IF(ISNA(VLOOKUP($A59,#REF!,J$2,FALSE))=TRUE,"-",VLOOKUP($A59,#REF!,J$2,FALSE))</f>
        <v>#REF!</v>
      </c>
      <c r="K59" s="122" t="e">
        <f>IF(ISNA(VLOOKUP($A59,#REF!,K$2,FALSE))=TRUE,"-",VLOOKUP($A59,#REF!,K$2,FALSE))</f>
        <v>#REF!</v>
      </c>
      <c r="L59" s="461" t="e">
        <f>IF(ISNA(VLOOKUP($A59,#REF!,L$2,FALSE))=TRUE,"-",VLOOKUP($A59,#REF!,L$2,FALSE))</f>
        <v>#REF!</v>
      </c>
      <c r="M59" s="122">
        <v>0.63076482383271271</v>
      </c>
      <c r="N59" s="124">
        <v>3.7768739105171409E-2</v>
      </c>
    </row>
    <row r="60" spans="1:16" ht="14.1" customHeight="1" x14ac:dyDescent="0.25">
      <c r="A60" s="57" t="s">
        <v>149</v>
      </c>
      <c r="B60" s="584" t="s">
        <v>83</v>
      </c>
      <c r="C60" s="585"/>
      <c r="D60" s="585"/>
      <c r="E60" s="89" t="e">
        <f>IF(ISNA(VLOOKUP($A60,#REF!,E$2,FALSE))=TRUE,"-",VLOOKUP($A60,#REF!,E$2,FALSE))</f>
        <v>#REF!</v>
      </c>
      <c r="F60" s="182" t="e">
        <f>IF(ISNA(VLOOKUP($A60,#REF!,F$2,FALSE))=TRUE,"-",VLOOKUP($A60,#REF!,F$2,FALSE))</f>
        <v>#REF!</v>
      </c>
      <c r="G60" s="110" t="e">
        <f>IF(ISNA(VLOOKUP($A60,#REF!,G$2,FALSE))=TRUE,"-",VLOOKUP($A60,#REF!,G$2,FALSE))</f>
        <v>#REF!</v>
      </c>
      <c r="H60" s="110" t="e">
        <f>IF(ISNA(VLOOKUP($A60,#REF!,H$2,FALSE))=TRUE,"-",VLOOKUP($A60,#REF!,H$2,FALSE))</f>
        <v>#REF!</v>
      </c>
      <c r="I60" s="110" t="e">
        <f>IF(ISNA(VLOOKUP($A60,#REF!,I$2,FALSE))=TRUE,"-",VLOOKUP($A60,#REF!,I$2,FALSE))</f>
        <v>#REF!</v>
      </c>
      <c r="J60" s="110" t="e">
        <f>IF(ISNA(VLOOKUP($A60,#REF!,J$2,FALSE))=TRUE,"-",VLOOKUP($A60,#REF!,J$2,FALSE))</f>
        <v>#REF!</v>
      </c>
      <c r="K60" s="126" t="e">
        <f>IF(ISNA(VLOOKUP($A60,#REF!,K$2,FALSE))=TRUE,"-",VLOOKUP($A60,#REF!,K$2,FALSE))</f>
        <v>#REF!</v>
      </c>
      <c r="L60" s="462" t="e">
        <f>IF(ISNA(VLOOKUP($A60,#REF!,L$2,FALSE))=TRUE,"-",VLOOKUP($A60,#REF!,L$2,FALSE))</f>
        <v>#REF!</v>
      </c>
      <c r="M60" s="126">
        <v>0.88465046852972884</v>
      </c>
      <c r="N60" s="127">
        <v>1.1608179301723368E-2</v>
      </c>
      <c r="O60" s="233"/>
      <c r="P60" s="233"/>
    </row>
    <row r="61" spans="1:16" ht="14.1" customHeight="1" x14ac:dyDescent="0.25">
      <c r="A61" s="56" t="s">
        <v>33</v>
      </c>
      <c r="B61" s="36" t="s">
        <v>33</v>
      </c>
      <c r="C61" s="37" t="s">
        <v>84</v>
      </c>
      <c r="D61" s="38" t="s">
        <v>65</v>
      </c>
      <c r="E61" s="102" t="e">
        <f>IF(ISNA(VLOOKUP($A61,#REF!,E$2,FALSE))=TRUE,"-",VLOOKUP($A61,#REF!,E$2,FALSE))</f>
        <v>#REF!</v>
      </c>
      <c r="F61" s="180" t="e">
        <f>IF(ISNA(VLOOKUP($A61,#REF!,F$2,FALSE))=TRUE,"-",VLOOKUP($A61,#REF!,F$2,FALSE))</f>
        <v>#REF!</v>
      </c>
      <c r="G61" s="109" t="e">
        <f>IF(ISNA(VLOOKUP($A61,#REF!,G$2,FALSE))=TRUE,"-",VLOOKUP($A61,#REF!,G$2,FALSE))</f>
        <v>#REF!</v>
      </c>
      <c r="H61" s="109" t="e">
        <f>IF(ISNA(VLOOKUP($A61,#REF!,H$2,FALSE))=TRUE,"-",VLOOKUP($A61,#REF!,H$2,FALSE))</f>
        <v>#REF!</v>
      </c>
      <c r="I61" s="109" t="e">
        <f>IF(ISNA(VLOOKUP($A61,#REF!,I$2,FALSE))=TRUE,"-",VLOOKUP($A61,#REF!,I$2,FALSE))</f>
        <v>#REF!</v>
      </c>
      <c r="J61" s="109" t="e">
        <f>IF(ISNA(VLOOKUP($A61,#REF!,J$2,FALSE))=TRUE,"-",VLOOKUP($A61,#REF!,J$2,FALSE))</f>
        <v>#REF!</v>
      </c>
      <c r="K61" s="122" t="e">
        <f>IF(ISNA(VLOOKUP($A61,#REF!,K$2,FALSE))=TRUE,"-",VLOOKUP($A61,#REF!,K$2,FALSE))</f>
        <v>#REF!</v>
      </c>
      <c r="L61" s="461" t="e">
        <f>IF(ISNA(VLOOKUP($A61,#REF!,L$2,FALSE))=TRUE,"-",VLOOKUP($A61,#REF!,L$2,FALSE))</f>
        <v>#REF!</v>
      </c>
      <c r="M61" s="122">
        <v>0.83827319587628868</v>
      </c>
      <c r="N61" s="124">
        <v>0</v>
      </c>
    </row>
    <row r="62" spans="1:16" ht="14.1" customHeight="1" x14ac:dyDescent="0.25">
      <c r="A62" s="56" t="s">
        <v>126</v>
      </c>
      <c r="B62" s="36" t="s">
        <v>126</v>
      </c>
      <c r="C62" s="37" t="s">
        <v>167</v>
      </c>
      <c r="D62" s="40" t="s">
        <v>13</v>
      </c>
      <c r="E62" s="102" t="e">
        <f>IF(ISNA(VLOOKUP($A62,#REF!,E$2,FALSE))=TRUE,"-",VLOOKUP($A62,#REF!,E$2,FALSE))</f>
        <v>#REF!</v>
      </c>
      <c r="F62" s="180" t="e">
        <f>IF(ISNA(VLOOKUP($A62,#REF!,F$2,FALSE))=TRUE,"-",VLOOKUP($A62,#REF!,F$2,FALSE))</f>
        <v>#REF!</v>
      </c>
      <c r="G62" s="109" t="e">
        <f>IF(ISNA(VLOOKUP($A62,#REF!,G$2,FALSE))=TRUE,"-",VLOOKUP($A62,#REF!,G$2,FALSE))</f>
        <v>#REF!</v>
      </c>
      <c r="H62" s="109" t="e">
        <f>IF(ISNA(VLOOKUP($A62,#REF!,H$2,FALSE))=TRUE,"-",VLOOKUP($A62,#REF!,H$2,FALSE))</f>
        <v>#REF!</v>
      </c>
      <c r="I62" s="109" t="e">
        <f>IF(ISNA(VLOOKUP($A62,#REF!,I$2,FALSE))=TRUE,"-",VLOOKUP($A62,#REF!,I$2,FALSE))</f>
        <v>#REF!</v>
      </c>
      <c r="J62" s="109" t="e">
        <f>IF(ISNA(VLOOKUP($A62,#REF!,J$2,FALSE))=TRUE,"-",VLOOKUP($A62,#REF!,J$2,FALSE))</f>
        <v>#REF!</v>
      </c>
      <c r="K62" s="122" t="e">
        <f>IF(ISNA(VLOOKUP($A62,#REF!,K$2,FALSE))=TRUE,"-",VLOOKUP($A62,#REF!,K$2,FALSE))</f>
        <v>#REF!</v>
      </c>
      <c r="L62" s="461" t="e">
        <f>IF(ISNA(VLOOKUP($A62,#REF!,L$2,FALSE))=TRUE,"-",VLOOKUP($A62,#REF!,L$2,FALSE))</f>
        <v>#REF!</v>
      </c>
      <c r="M62" s="122">
        <v>0</v>
      </c>
      <c r="N62" s="124">
        <v>0</v>
      </c>
    </row>
    <row r="63" spans="1:16" ht="14.1" customHeight="1" x14ac:dyDescent="0.25">
      <c r="A63" s="56" t="s">
        <v>34</v>
      </c>
      <c r="B63" s="36" t="s">
        <v>34</v>
      </c>
      <c r="C63" s="37" t="s">
        <v>85</v>
      </c>
      <c r="D63" s="38" t="s">
        <v>14</v>
      </c>
      <c r="E63" s="102" t="e">
        <f>IF(ISNA(VLOOKUP($A63,#REF!,E$2,FALSE))=TRUE,"-",VLOOKUP($A63,#REF!,E$2,FALSE))</f>
        <v>#REF!</v>
      </c>
      <c r="F63" s="180" t="e">
        <f>IF(ISNA(VLOOKUP($A63,#REF!,F$2,FALSE))=TRUE,"-",VLOOKUP($A63,#REF!,F$2,FALSE))</f>
        <v>#REF!</v>
      </c>
      <c r="G63" s="109" t="e">
        <f>IF(ISNA(VLOOKUP($A63,#REF!,G$2,FALSE))=TRUE,"-",VLOOKUP($A63,#REF!,G$2,FALSE))</f>
        <v>#REF!</v>
      </c>
      <c r="H63" s="109" t="e">
        <f>IF(ISNA(VLOOKUP($A63,#REF!,H$2,FALSE))=TRUE,"-",VLOOKUP($A63,#REF!,H$2,FALSE))</f>
        <v>#REF!</v>
      </c>
      <c r="I63" s="109" t="e">
        <f>IF(ISNA(VLOOKUP($A63,#REF!,I$2,FALSE))=TRUE,"-",VLOOKUP($A63,#REF!,I$2,FALSE))</f>
        <v>#REF!</v>
      </c>
      <c r="J63" s="109" t="e">
        <f>IF(ISNA(VLOOKUP($A63,#REF!,J$2,FALSE))=TRUE,"-",VLOOKUP($A63,#REF!,J$2,FALSE))</f>
        <v>#REF!</v>
      </c>
      <c r="K63" s="122" t="e">
        <f>IF(ISNA(VLOOKUP($A63,#REF!,K$2,FALSE))=TRUE,"-",VLOOKUP($A63,#REF!,K$2,FALSE))</f>
        <v>#REF!</v>
      </c>
      <c r="L63" s="461" t="e">
        <f>IF(ISNA(VLOOKUP($A63,#REF!,L$2,FALSE))=TRUE,"-",VLOOKUP($A63,#REF!,L$2,FALSE))</f>
        <v>#REF!</v>
      </c>
      <c r="M63" s="122">
        <v>0.97890624999999998</v>
      </c>
      <c r="N63" s="124">
        <v>4.5884458077709613E-2</v>
      </c>
    </row>
    <row r="64" spans="1:16" ht="14.1" customHeight="1" x14ac:dyDescent="0.25">
      <c r="A64" s="56" t="s">
        <v>35</v>
      </c>
      <c r="B64" s="36" t="s">
        <v>35</v>
      </c>
      <c r="C64" s="37" t="s">
        <v>86</v>
      </c>
      <c r="D64" s="38" t="s">
        <v>65</v>
      </c>
      <c r="E64" s="102" t="e">
        <f>IF(ISNA(VLOOKUP($A64,#REF!,E$2,FALSE))=TRUE,"-",VLOOKUP($A64,#REF!,E$2,FALSE))</f>
        <v>#REF!</v>
      </c>
      <c r="F64" s="180" t="e">
        <f>IF(ISNA(VLOOKUP($A64,#REF!,F$2,FALSE))=TRUE,"-",VLOOKUP($A64,#REF!,F$2,FALSE))</f>
        <v>#REF!</v>
      </c>
      <c r="G64" s="109" t="e">
        <f>IF(ISNA(VLOOKUP($A64,#REF!,G$2,FALSE))=TRUE,"-",VLOOKUP($A64,#REF!,G$2,FALSE))</f>
        <v>#REF!</v>
      </c>
      <c r="H64" s="109" t="e">
        <f>IF(ISNA(VLOOKUP($A64,#REF!,H$2,FALSE))=TRUE,"-",VLOOKUP($A64,#REF!,H$2,FALSE))</f>
        <v>#REF!</v>
      </c>
      <c r="I64" s="109" t="e">
        <f>IF(ISNA(VLOOKUP($A64,#REF!,I$2,FALSE))=TRUE,"-",VLOOKUP($A64,#REF!,I$2,FALSE))</f>
        <v>#REF!</v>
      </c>
      <c r="J64" s="109" t="e">
        <f>IF(ISNA(VLOOKUP($A64,#REF!,J$2,FALSE))=TRUE,"-",VLOOKUP($A64,#REF!,J$2,FALSE))</f>
        <v>#REF!</v>
      </c>
      <c r="K64" s="122" t="e">
        <f>IF(ISNA(VLOOKUP($A64,#REF!,K$2,FALSE))=TRUE,"-",VLOOKUP($A64,#REF!,K$2,FALSE))</f>
        <v>#REF!</v>
      </c>
      <c r="L64" s="461" t="e">
        <f>IF(ISNA(VLOOKUP($A64,#REF!,L$2,FALSE))=TRUE,"-",VLOOKUP($A64,#REF!,L$2,FALSE))</f>
        <v>#REF!</v>
      </c>
      <c r="M64" s="122">
        <v>0.89940184883088636</v>
      </c>
      <c r="N64" s="124">
        <v>0.13613128867366156</v>
      </c>
    </row>
    <row r="65" spans="1:16" ht="14.1" customHeight="1" x14ac:dyDescent="0.25">
      <c r="A65" s="57" t="s">
        <v>150</v>
      </c>
      <c r="B65" s="584" t="s">
        <v>87</v>
      </c>
      <c r="C65" s="585"/>
      <c r="D65" s="585"/>
      <c r="E65" s="89" t="e">
        <f>IF(ISNA(VLOOKUP($A65,#REF!,E$2,FALSE))=TRUE,"-",VLOOKUP($A65,#REF!,E$2,FALSE))</f>
        <v>#REF!</v>
      </c>
      <c r="F65" s="182" t="e">
        <f>IF(ISNA(VLOOKUP($A65,#REF!,F$2,FALSE))=TRUE,"-",VLOOKUP($A65,#REF!,F$2,FALSE))</f>
        <v>#REF!</v>
      </c>
      <c r="G65" s="110" t="e">
        <f>IF(ISNA(VLOOKUP($A65,#REF!,G$2,FALSE))=TRUE,"-",VLOOKUP($A65,#REF!,G$2,FALSE))</f>
        <v>#REF!</v>
      </c>
      <c r="H65" s="110" t="e">
        <f>IF(ISNA(VLOOKUP($A65,#REF!,H$2,FALSE))=TRUE,"-",VLOOKUP($A65,#REF!,H$2,FALSE))</f>
        <v>#REF!</v>
      </c>
      <c r="I65" s="110" t="e">
        <f>IF(ISNA(VLOOKUP($A65,#REF!,I$2,FALSE))=TRUE,"-",VLOOKUP($A65,#REF!,I$2,FALSE))</f>
        <v>#REF!</v>
      </c>
      <c r="J65" s="110" t="e">
        <f>IF(ISNA(VLOOKUP($A65,#REF!,J$2,FALSE))=TRUE,"-",VLOOKUP($A65,#REF!,J$2,FALSE))</f>
        <v>#REF!</v>
      </c>
      <c r="K65" s="126" t="e">
        <f>IF(ISNA(VLOOKUP($A65,#REF!,K$2,FALSE))=TRUE,"-",VLOOKUP($A65,#REF!,K$2,FALSE))</f>
        <v>#REF!</v>
      </c>
      <c r="L65" s="462" t="e">
        <f>IF(ISNA(VLOOKUP($A65,#REF!,L$2,FALSE))=TRUE,"-",VLOOKUP($A65,#REF!,L$2,FALSE))</f>
        <v>#REF!</v>
      </c>
      <c r="M65" s="126">
        <v>0.94291754756871038</v>
      </c>
      <c r="N65" s="127">
        <v>6.6893511716031237E-2</v>
      </c>
      <c r="O65" s="233"/>
      <c r="P65" s="233"/>
    </row>
    <row r="66" spans="1:16" ht="14.1" customHeight="1" x14ac:dyDescent="0.25">
      <c r="A66" s="56" t="s">
        <v>36</v>
      </c>
      <c r="B66" s="36" t="s">
        <v>36</v>
      </c>
      <c r="C66" s="37" t="s">
        <v>88</v>
      </c>
      <c r="D66" s="38" t="s">
        <v>65</v>
      </c>
      <c r="E66" s="102" t="e">
        <f>IF(ISNA(VLOOKUP($A66,#REF!,E$2,FALSE))=TRUE,"-",VLOOKUP($A66,#REF!,E$2,FALSE))</f>
        <v>#REF!</v>
      </c>
      <c r="F66" s="180" t="e">
        <f>IF(ISNA(VLOOKUP($A66,#REF!,F$2,FALSE))=TRUE,"-",VLOOKUP($A66,#REF!,F$2,FALSE))</f>
        <v>#REF!</v>
      </c>
      <c r="G66" s="109" t="e">
        <f>IF(ISNA(VLOOKUP($A66,#REF!,G$2,FALSE))=TRUE,"-",VLOOKUP($A66,#REF!,G$2,FALSE))</f>
        <v>#REF!</v>
      </c>
      <c r="H66" s="109" t="e">
        <f>IF(ISNA(VLOOKUP($A66,#REF!,H$2,FALSE))=TRUE,"-",VLOOKUP($A66,#REF!,H$2,FALSE))</f>
        <v>#REF!</v>
      </c>
      <c r="I66" s="109" t="e">
        <f>IF(ISNA(VLOOKUP($A66,#REF!,I$2,FALSE))=TRUE,"-",VLOOKUP($A66,#REF!,I$2,FALSE))</f>
        <v>#REF!</v>
      </c>
      <c r="J66" s="109" t="e">
        <f>IF(ISNA(VLOOKUP($A66,#REF!,J$2,FALSE))=TRUE,"-",VLOOKUP($A66,#REF!,J$2,FALSE))</f>
        <v>#REF!</v>
      </c>
      <c r="K66" s="122" t="e">
        <f>IF(ISNA(VLOOKUP($A66,#REF!,K$2,FALSE))=TRUE,"-",VLOOKUP($A66,#REF!,K$2,FALSE))</f>
        <v>#REF!</v>
      </c>
      <c r="L66" s="461" t="e">
        <f>IF(ISNA(VLOOKUP($A66,#REF!,L$2,FALSE))=TRUE,"-",VLOOKUP($A66,#REF!,L$2,FALSE))</f>
        <v>#REF!</v>
      </c>
      <c r="M66" s="122">
        <v>0.61417322834645671</v>
      </c>
      <c r="N66" s="124">
        <v>0.23148148148148148</v>
      </c>
    </row>
    <row r="67" spans="1:16" ht="14.1" customHeight="1" x14ac:dyDescent="0.25">
      <c r="A67" s="56" t="s">
        <v>37</v>
      </c>
      <c r="B67" s="36" t="s">
        <v>37</v>
      </c>
      <c r="C67" s="37" t="s">
        <v>89</v>
      </c>
      <c r="D67" s="38" t="s">
        <v>65</v>
      </c>
      <c r="E67" s="102" t="e">
        <f>IF(ISNA(VLOOKUP($A67,#REF!,E$2,FALSE))=TRUE,"-",VLOOKUP($A67,#REF!,E$2,FALSE))</f>
        <v>#REF!</v>
      </c>
      <c r="F67" s="180" t="e">
        <f>IF(ISNA(VLOOKUP($A67,#REF!,F$2,FALSE))=TRUE,"-",VLOOKUP($A67,#REF!,F$2,FALSE))</f>
        <v>#REF!</v>
      </c>
      <c r="G67" s="109" t="e">
        <f>IF(ISNA(VLOOKUP($A67,#REF!,G$2,FALSE))=TRUE,"-",VLOOKUP($A67,#REF!,G$2,FALSE))</f>
        <v>#REF!</v>
      </c>
      <c r="H67" s="109" t="e">
        <f>IF(ISNA(VLOOKUP($A67,#REF!,H$2,FALSE))=TRUE,"-",VLOOKUP($A67,#REF!,H$2,FALSE))</f>
        <v>#REF!</v>
      </c>
      <c r="I67" s="109" t="e">
        <f>IF(ISNA(VLOOKUP($A67,#REF!,I$2,FALSE))=TRUE,"-",VLOOKUP($A67,#REF!,I$2,FALSE))</f>
        <v>#REF!</v>
      </c>
      <c r="J67" s="109" t="e">
        <f>IF(ISNA(VLOOKUP($A67,#REF!,J$2,FALSE))=TRUE,"-",VLOOKUP($A67,#REF!,J$2,FALSE))</f>
        <v>#REF!</v>
      </c>
      <c r="K67" s="122" t="e">
        <f>IF(ISNA(VLOOKUP($A67,#REF!,K$2,FALSE))=TRUE,"-",VLOOKUP($A67,#REF!,K$2,FALSE))</f>
        <v>#REF!</v>
      </c>
      <c r="L67" s="461" t="e">
        <f>IF(ISNA(VLOOKUP($A67,#REF!,L$2,FALSE))=TRUE,"-",VLOOKUP($A67,#REF!,L$2,FALSE))</f>
        <v>#REF!</v>
      </c>
      <c r="M67" s="122">
        <v>0.76860622462787553</v>
      </c>
      <c r="N67" s="124">
        <v>0.21684867394695787</v>
      </c>
    </row>
    <row r="68" spans="1:16" ht="14.1" customHeight="1" x14ac:dyDescent="0.25">
      <c r="A68" s="56" t="s">
        <v>38</v>
      </c>
      <c r="B68" s="36" t="s">
        <v>38</v>
      </c>
      <c r="C68" s="37" t="s">
        <v>90</v>
      </c>
      <c r="D68" s="38" t="s">
        <v>65</v>
      </c>
      <c r="E68" s="102" t="e">
        <f>IF(ISNA(VLOOKUP($A68,#REF!,E$2,FALSE))=TRUE,"-",VLOOKUP($A68,#REF!,E$2,FALSE))</f>
        <v>#REF!</v>
      </c>
      <c r="F68" s="180" t="e">
        <f>IF(ISNA(VLOOKUP($A68,#REF!,F$2,FALSE))=TRUE,"-",VLOOKUP($A68,#REF!,F$2,FALSE))</f>
        <v>#REF!</v>
      </c>
      <c r="G68" s="109" t="e">
        <f>IF(ISNA(VLOOKUP($A68,#REF!,G$2,FALSE))=TRUE,"-",VLOOKUP($A68,#REF!,G$2,FALSE))</f>
        <v>#REF!</v>
      </c>
      <c r="H68" s="109" t="e">
        <f>IF(ISNA(VLOOKUP($A68,#REF!,H$2,FALSE))=TRUE,"-",VLOOKUP($A68,#REF!,H$2,FALSE))</f>
        <v>#REF!</v>
      </c>
      <c r="I68" s="109" t="e">
        <f>IF(ISNA(VLOOKUP($A68,#REF!,I$2,FALSE))=TRUE,"-",VLOOKUP($A68,#REF!,I$2,FALSE))</f>
        <v>#REF!</v>
      </c>
      <c r="J68" s="109" t="e">
        <f>IF(ISNA(VLOOKUP($A68,#REF!,J$2,FALSE))=TRUE,"-",VLOOKUP($A68,#REF!,J$2,FALSE))</f>
        <v>#REF!</v>
      </c>
      <c r="K68" s="122" t="e">
        <f>IF(ISNA(VLOOKUP($A68,#REF!,K$2,FALSE))=TRUE,"-",VLOOKUP($A68,#REF!,K$2,FALSE))</f>
        <v>#REF!</v>
      </c>
      <c r="L68" s="461" t="e">
        <f>IF(ISNA(VLOOKUP($A68,#REF!,L$2,FALSE))=TRUE,"-",VLOOKUP($A68,#REF!,L$2,FALSE))</f>
        <v>#REF!</v>
      </c>
      <c r="M68" s="122">
        <v>0</v>
      </c>
      <c r="N68" s="124">
        <v>0.22727272727272727</v>
      </c>
    </row>
    <row r="69" spans="1:16" ht="14.1" customHeight="1" x14ac:dyDescent="0.25">
      <c r="A69" s="56" t="s">
        <v>39</v>
      </c>
      <c r="B69" s="36" t="s">
        <v>39</v>
      </c>
      <c r="C69" s="37" t="s">
        <v>91</v>
      </c>
      <c r="D69" s="38" t="s">
        <v>14</v>
      </c>
      <c r="E69" s="102" t="e">
        <f>IF(ISNA(VLOOKUP($A69,#REF!,E$2,FALSE))=TRUE,"-",VLOOKUP($A69,#REF!,E$2,FALSE))</f>
        <v>#REF!</v>
      </c>
      <c r="F69" s="180" t="e">
        <f>IF(ISNA(VLOOKUP($A69,#REF!,F$2,FALSE))=TRUE,"-",VLOOKUP($A69,#REF!,F$2,FALSE))</f>
        <v>#REF!</v>
      </c>
      <c r="G69" s="109" t="e">
        <f>IF(ISNA(VLOOKUP($A69,#REF!,G$2,FALSE))=TRUE,"-",VLOOKUP($A69,#REF!,G$2,FALSE))</f>
        <v>#REF!</v>
      </c>
      <c r="H69" s="109" t="e">
        <f>IF(ISNA(VLOOKUP($A69,#REF!,H$2,FALSE))=TRUE,"-",VLOOKUP($A69,#REF!,H$2,FALSE))</f>
        <v>#REF!</v>
      </c>
      <c r="I69" s="109" t="e">
        <f>IF(ISNA(VLOOKUP($A69,#REF!,I$2,FALSE))=TRUE,"-",VLOOKUP($A69,#REF!,I$2,FALSE))</f>
        <v>#REF!</v>
      </c>
      <c r="J69" s="109" t="e">
        <f>IF(ISNA(VLOOKUP($A69,#REF!,J$2,FALSE))=TRUE,"-",VLOOKUP($A69,#REF!,J$2,FALSE))</f>
        <v>#REF!</v>
      </c>
      <c r="K69" s="122" t="e">
        <f>IF(ISNA(VLOOKUP($A69,#REF!,K$2,FALSE))=TRUE,"-",VLOOKUP($A69,#REF!,K$2,FALSE))</f>
        <v>#REF!</v>
      </c>
      <c r="L69" s="461" t="e">
        <f>IF(ISNA(VLOOKUP($A69,#REF!,L$2,FALSE))=TRUE,"-",VLOOKUP($A69,#REF!,L$2,FALSE))</f>
        <v>#REF!</v>
      </c>
      <c r="M69" s="122">
        <v>0.50828679517204112</v>
      </c>
      <c r="N69" s="124">
        <v>0.24636997925702434</v>
      </c>
    </row>
    <row r="70" spans="1:16" ht="14.1" customHeight="1" x14ac:dyDescent="0.25">
      <c r="A70" s="56" t="s">
        <v>40</v>
      </c>
      <c r="B70" s="36" t="s">
        <v>40</v>
      </c>
      <c r="C70" s="37" t="s">
        <v>92</v>
      </c>
      <c r="D70" s="40" t="s">
        <v>13</v>
      </c>
      <c r="E70" s="102" t="e">
        <f>IF(ISNA(VLOOKUP($A70,#REF!,E$2,FALSE))=TRUE,"-",VLOOKUP($A70,#REF!,E$2,FALSE))</f>
        <v>#REF!</v>
      </c>
      <c r="F70" s="180" t="e">
        <f>IF(ISNA(VLOOKUP($A70,#REF!,F$2,FALSE))=TRUE,"-",VLOOKUP($A70,#REF!,F$2,FALSE))</f>
        <v>#REF!</v>
      </c>
      <c r="G70" s="109" t="e">
        <f>IF(ISNA(VLOOKUP($A70,#REF!,G$2,FALSE))=TRUE,"-",VLOOKUP($A70,#REF!,G$2,FALSE))</f>
        <v>#REF!</v>
      </c>
      <c r="H70" s="109" t="e">
        <f>IF(ISNA(VLOOKUP($A70,#REF!,H$2,FALSE))=TRUE,"-",VLOOKUP($A70,#REF!,H$2,FALSE))</f>
        <v>#REF!</v>
      </c>
      <c r="I70" s="109" t="e">
        <f>IF(ISNA(VLOOKUP($A70,#REF!,I$2,FALSE))=TRUE,"-",VLOOKUP($A70,#REF!,I$2,FALSE))</f>
        <v>#REF!</v>
      </c>
      <c r="J70" s="109" t="e">
        <f>IF(ISNA(VLOOKUP($A70,#REF!,J$2,FALSE))=TRUE,"-",VLOOKUP($A70,#REF!,J$2,FALSE))</f>
        <v>#REF!</v>
      </c>
      <c r="K70" s="122" t="e">
        <f>IF(ISNA(VLOOKUP($A70,#REF!,K$2,FALSE))=TRUE,"-",VLOOKUP($A70,#REF!,K$2,FALSE))</f>
        <v>#REF!</v>
      </c>
      <c r="L70" s="461" t="e">
        <f>IF(ISNA(VLOOKUP($A70,#REF!,L$2,FALSE))=TRUE,"-",VLOOKUP($A70,#REF!,L$2,FALSE))</f>
        <v>#REF!</v>
      </c>
      <c r="M70" s="122">
        <v>0.41543392504930965</v>
      </c>
      <c r="N70" s="124">
        <v>0.14689852063327277</v>
      </c>
    </row>
    <row r="71" spans="1:16" ht="14.1" customHeight="1" x14ac:dyDescent="0.25">
      <c r="A71" s="56" t="s">
        <v>41</v>
      </c>
      <c r="B71" s="36" t="s">
        <v>41</v>
      </c>
      <c r="C71" s="37" t="s">
        <v>93</v>
      </c>
      <c r="D71" s="38" t="s">
        <v>14</v>
      </c>
      <c r="E71" s="102" t="e">
        <f>IF(ISNA(VLOOKUP($A71,#REF!,E$2,FALSE))=TRUE,"-",VLOOKUP($A71,#REF!,E$2,FALSE))</f>
        <v>#REF!</v>
      </c>
      <c r="F71" s="180" t="e">
        <f>IF(ISNA(VLOOKUP($A71,#REF!,F$2,FALSE))=TRUE,"-",VLOOKUP($A71,#REF!,F$2,FALSE))</f>
        <v>#REF!</v>
      </c>
      <c r="G71" s="109" t="e">
        <f>IF(ISNA(VLOOKUP($A71,#REF!,G$2,FALSE))=TRUE,"-",VLOOKUP($A71,#REF!,G$2,FALSE))</f>
        <v>#REF!</v>
      </c>
      <c r="H71" s="109" t="e">
        <f>IF(ISNA(VLOOKUP($A71,#REF!,H$2,FALSE))=TRUE,"-",VLOOKUP($A71,#REF!,H$2,FALSE))</f>
        <v>#REF!</v>
      </c>
      <c r="I71" s="109" t="e">
        <f>IF(ISNA(VLOOKUP($A71,#REF!,I$2,FALSE))=TRUE,"-",VLOOKUP($A71,#REF!,I$2,FALSE))</f>
        <v>#REF!</v>
      </c>
      <c r="J71" s="109" t="e">
        <f>IF(ISNA(VLOOKUP($A71,#REF!,J$2,FALSE))=TRUE,"-",VLOOKUP($A71,#REF!,J$2,FALSE))</f>
        <v>#REF!</v>
      </c>
      <c r="K71" s="122" t="e">
        <f>IF(ISNA(VLOOKUP($A71,#REF!,K$2,FALSE))=TRUE,"-",VLOOKUP($A71,#REF!,K$2,FALSE))</f>
        <v>#REF!</v>
      </c>
      <c r="L71" s="461" t="e">
        <f>IF(ISNA(VLOOKUP($A71,#REF!,L$2,FALSE))=TRUE,"-",VLOOKUP($A71,#REF!,L$2,FALSE))</f>
        <v>#REF!</v>
      </c>
      <c r="M71" s="122">
        <v>2.0889286780065653E-3</v>
      </c>
      <c r="N71" s="124">
        <v>0.31551618814905313</v>
      </c>
    </row>
    <row r="72" spans="1:16" ht="14.1" customHeight="1" x14ac:dyDescent="0.25">
      <c r="A72" s="56" t="s">
        <v>42</v>
      </c>
      <c r="B72" s="36" t="s">
        <v>42</v>
      </c>
      <c r="C72" s="41" t="s">
        <v>94</v>
      </c>
      <c r="D72" s="40" t="s">
        <v>13</v>
      </c>
      <c r="E72" s="102" t="e">
        <f>IF(ISNA(VLOOKUP($A72,#REF!,E$2,FALSE))=TRUE,"-",VLOOKUP($A72,#REF!,E$2,FALSE))</f>
        <v>#REF!</v>
      </c>
      <c r="F72" s="180" t="e">
        <f>IF(ISNA(VLOOKUP($A72,#REF!,F$2,FALSE))=TRUE,"-",VLOOKUP($A72,#REF!,F$2,FALSE))</f>
        <v>#REF!</v>
      </c>
      <c r="G72" s="109" t="e">
        <f>IF(ISNA(VLOOKUP($A72,#REF!,G$2,FALSE))=TRUE,"-",VLOOKUP($A72,#REF!,G$2,FALSE))</f>
        <v>#REF!</v>
      </c>
      <c r="H72" s="109" t="e">
        <f>IF(ISNA(VLOOKUP($A72,#REF!,H$2,FALSE))=TRUE,"-",VLOOKUP($A72,#REF!,H$2,FALSE))</f>
        <v>#REF!</v>
      </c>
      <c r="I72" s="109" t="e">
        <f>IF(ISNA(VLOOKUP($A72,#REF!,I$2,FALSE))=TRUE,"-",VLOOKUP($A72,#REF!,I$2,FALSE))</f>
        <v>#REF!</v>
      </c>
      <c r="J72" s="109" t="e">
        <f>IF(ISNA(VLOOKUP($A72,#REF!,J$2,FALSE))=TRUE,"-",VLOOKUP($A72,#REF!,J$2,FALSE))</f>
        <v>#REF!</v>
      </c>
      <c r="K72" s="122" t="e">
        <f>IF(ISNA(VLOOKUP($A72,#REF!,K$2,FALSE))=TRUE,"-",VLOOKUP($A72,#REF!,K$2,FALSE))</f>
        <v>#REF!</v>
      </c>
      <c r="L72" s="461" t="e">
        <f>IF(ISNA(VLOOKUP($A72,#REF!,L$2,FALSE))=TRUE,"-",VLOOKUP($A72,#REF!,L$2,FALSE))</f>
        <v>#REF!</v>
      </c>
      <c r="M72" s="122">
        <v>0</v>
      </c>
      <c r="N72" s="124">
        <v>4.5513654096228866E-2</v>
      </c>
    </row>
    <row r="73" spans="1:16" ht="14.1" customHeight="1" x14ac:dyDescent="0.25">
      <c r="A73" s="56" t="s">
        <v>43</v>
      </c>
      <c r="B73" s="36" t="s">
        <v>43</v>
      </c>
      <c r="C73" s="37" t="s">
        <v>95</v>
      </c>
      <c r="D73" s="38" t="s">
        <v>14</v>
      </c>
      <c r="E73" s="102" t="e">
        <f>IF(ISNA(VLOOKUP($A73,#REF!,E$2,FALSE))=TRUE,"-",VLOOKUP($A73,#REF!,E$2,FALSE))</f>
        <v>#REF!</v>
      </c>
      <c r="F73" s="180" t="e">
        <f>IF(ISNA(VLOOKUP($A73,#REF!,F$2,FALSE))=TRUE,"-",VLOOKUP($A73,#REF!,F$2,FALSE))</f>
        <v>#REF!</v>
      </c>
      <c r="G73" s="109" t="e">
        <f>IF(ISNA(VLOOKUP($A73,#REF!,G$2,FALSE))=TRUE,"-",VLOOKUP($A73,#REF!,G$2,FALSE))</f>
        <v>#REF!</v>
      </c>
      <c r="H73" s="109" t="e">
        <f>IF(ISNA(VLOOKUP($A73,#REF!,H$2,FALSE))=TRUE,"-",VLOOKUP($A73,#REF!,H$2,FALSE))</f>
        <v>#REF!</v>
      </c>
      <c r="I73" s="109" t="e">
        <f>IF(ISNA(VLOOKUP($A73,#REF!,I$2,FALSE))=TRUE,"-",VLOOKUP($A73,#REF!,I$2,FALSE))</f>
        <v>#REF!</v>
      </c>
      <c r="J73" s="109" t="e">
        <f>IF(ISNA(VLOOKUP($A73,#REF!,J$2,FALSE))=TRUE,"-",VLOOKUP($A73,#REF!,J$2,FALSE))</f>
        <v>#REF!</v>
      </c>
      <c r="K73" s="122" t="e">
        <f>IF(ISNA(VLOOKUP($A73,#REF!,K$2,FALSE))=TRUE,"-",VLOOKUP($A73,#REF!,K$2,FALSE))</f>
        <v>#REF!</v>
      </c>
      <c r="L73" s="461" t="e">
        <f>IF(ISNA(VLOOKUP($A73,#REF!,L$2,FALSE))=TRUE,"-",VLOOKUP($A73,#REF!,L$2,FALSE))</f>
        <v>#REF!</v>
      </c>
      <c r="M73" s="122">
        <v>0.98832134009673234</v>
      </c>
      <c r="N73" s="124">
        <v>8.5693087671571661E-2</v>
      </c>
    </row>
    <row r="74" spans="1:16" ht="14.1" customHeight="1" x14ac:dyDescent="0.25">
      <c r="A74" s="56" t="s">
        <v>44</v>
      </c>
      <c r="B74" s="36" t="s">
        <v>44</v>
      </c>
      <c r="C74" s="37" t="s">
        <v>96</v>
      </c>
      <c r="D74" s="38" t="s">
        <v>65</v>
      </c>
      <c r="E74" s="102" t="e">
        <f>IF(ISNA(VLOOKUP($A74,#REF!,E$2,FALSE))=TRUE,"-",VLOOKUP($A74,#REF!,E$2,FALSE))</f>
        <v>#REF!</v>
      </c>
      <c r="F74" s="180" t="e">
        <f>IF(ISNA(VLOOKUP($A74,#REF!,F$2,FALSE))=TRUE,"-",VLOOKUP($A74,#REF!,F$2,FALSE))</f>
        <v>#REF!</v>
      </c>
      <c r="G74" s="109" t="e">
        <f>IF(ISNA(VLOOKUP($A74,#REF!,G$2,FALSE))=TRUE,"-",VLOOKUP($A74,#REF!,G$2,FALSE))</f>
        <v>#REF!</v>
      </c>
      <c r="H74" s="109" t="e">
        <f>IF(ISNA(VLOOKUP($A74,#REF!,H$2,FALSE))=TRUE,"-",VLOOKUP($A74,#REF!,H$2,FALSE))</f>
        <v>#REF!</v>
      </c>
      <c r="I74" s="109" t="e">
        <f>IF(ISNA(VLOOKUP($A74,#REF!,I$2,FALSE))=TRUE,"-",VLOOKUP($A74,#REF!,I$2,FALSE))</f>
        <v>#REF!</v>
      </c>
      <c r="J74" s="109" t="e">
        <f>IF(ISNA(VLOOKUP($A74,#REF!,J$2,FALSE))=TRUE,"-",VLOOKUP($A74,#REF!,J$2,FALSE))</f>
        <v>#REF!</v>
      </c>
      <c r="K74" s="122" t="e">
        <f>IF(ISNA(VLOOKUP($A74,#REF!,K$2,FALSE))=TRUE,"-",VLOOKUP($A74,#REF!,K$2,FALSE))</f>
        <v>#REF!</v>
      </c>
      <c r="L74" s="461" t="e">
        <f>IF(ISNA(VLOOKUP($A74,#REF!,L$2,FALSE))=TRUE,"-",VLOOKUP($A74,#REF!,L$2,FALSE))</f>
        <v>#REF!</v>
      </c>
      <c r="M74" s="122">
        <v>0.68756169792694966</v>
      </c>
      <c r="N74" s="124">
        <v>0.11012145748987855</v>
      </c>
    </row>
    <row r="75" spans="1:16" ht="14.1" customHeight="1" x14ac:dyDescent="0.25">
      <c r="A75" s="57" t="s">
        <v>151</v>
      </c>
      <c r="B75" s="584" t="s">
        <v>97</v>
      </c>
      <c r="C75" s="585"/>
      <c r="D75" s="585"/>
      <c r="E75" s="89" t="e">
        <f>IF(ISNA(VLOOKUP($A75,#REF!,E$2,FALSE))=TRUE,"-",VLOOKUP($A75,#REF!,E$2,FALSE))</f>
        <v>#REF!</v>
      </c>
      <c r="F75" s="182" t="e">
        <f>IF(ISNA(VLOOKUP($A75,#REF!,F$2,FALSE))=TRUE,"-",VLOOKUP($A75,#REF!,F$2,FALSE))</f>
        <v>#REF!</v>
      </c>
      <c r="G75" s="110" t="e">
        <f>IF(ISNA(VLOOKUP($A75,#REF!,G$2,FALSE))=TRUE,"-",VLOOKUP($A75,#REF!,G$2,FALSE))</f>
        <v>#REF!</v>
      </c>
      <c r="H75" s="110" t="e">
        <f>IF(ISNA(VLOOKUP($A75,#REF!,H$2,FALSE))=TRUE,"-",VLOOKUP($A75,#REF!,H$2,FALSE))</f>
        <v>#REF!</v>
      </c>
      <c r="I75" s="110" t="e">
        <f>IF(ISNA(VLOOKUP($A75,#REF!,I$2,FALSE))=TRUE,"-",VLOOKUP($A75,#REF!,I$2,FALSE))</f>
        <v>#REF!</v>
      </c>
      <c r="J75" s="110" t="e">
        <f>IF(ISNA(VLOOKUP($A75,#REF!,J$2,FALSE))=TRUE,"-",VLOOKUP($A75,#REF!,J$2,FALSE))</f>
        <v>#REF!</v>
      </c>
      <c r="K75" s="126" t="e">
        <f>IF(ISNA(VLOOKUP($A75,#REF!,K$2,FALSE))=TRUE,"-",VLOOKUP($A75,#REF!,K$2,FALSE))</f>
        <v>#REF!</v>
      </c>
      <c r="L75" s="462" t="e">
        <f>IF(ISNA(VLOOKUP($A75,#REF!,L$2,FALSE))=TRUE,"-",VLOOKUP($A75,#REF!,L$2,FALSE))</f>
        <v>#REF!</v>
      </c>
      <c r="M75" s="126">
        <v>0.58872711926992671</v>
      </c>
      <c r="N75" s="127">
        <v>0.17227452509609492</v>
      </c>
      <c r="O75" s="233"/>
      <c r="P75" s="233"/>
    </row>
    <row r="76" spans="1:16" ht="14.1" customHeight="1" x14ac:dyDescent="0.25">
      <c r="A76" s="56" t="s">
        <v>45</v>
      </c>
      <c r="B76" s="36" t="s">
        <v>45</v>
      </c>
      <c r="C76" s="37" t="s">
        <v>98</v>
      </c>
      <c r="D76" s="38" t="s">
        <v>65</v>
      </c>
      <c r="E76" s="102" t="e">
        <f>IF(ISNA(VLOOKUP($A76,#REF!,E$2,FALSE))=TRUE,"-",VLOOKUP($A76,#REF!,E$2,FALSE))</f>
        <v>#REF!</v>
      </c>
      <c r="F76" s="180" t="e">
        <f>IF(ISNA(VLOOKUP($A76,#REF!,F$2,FALSE))=TRUE,"-",VLOOKUP($A76,#REF!,F$2,FALSE))</f>
        <v>#REF!</v>
      </c>
      <c r="G76" s="109" t="e">
        <f>IF(ISNA(VLOOKUP($A76,#REF!,G$2,FALSE))=TRUE,"-",VLOOKUP($A76,#REF!,G$2,FALSE))</f>
        <v>#REF!</v>
      </c>
      <c r="H76" s="109" t="e">
        <f>IF(ISNA(VLOOKUP($A76,#REF!,H$2,FALSE))=TRUE,"-",VLOOKUP($A76,#REF!,H$2,FALSE))</f>
        <v>#REF!</v>
      </c>
      <c r="I76" s="109" t="e">
        <f>IF(ISNA(VLOOKUP($A76,#REF!,I$2,FALSE))=TRUE,"-",VLOOKUP($A76,#REF!,I$2,FALSE))</f>
        <v>#REF!</v>
      </c>
      <c r="J76" s="109" t="e">
        <f>IF(ISNA(VLOOKUP($A76,#REF!,J$2,FALSE))=TRUE,"-",VLOOKUP($A76,#REF!,J$2,FALSE))</f>
        <v>#REF!</v>
      </c>
      <c r="K76" s="122" t="e">
        <f>IF(ISNA(VLOOKUP($A76,#REF!,K$2,FALSE))=TRUE,"-",VLOOKUP($A76,#REF!,K$2,FALSE))</f>
        <v>#REF!</v>
      </c>
      <c r="L76" s="461" t="e">
        <f>IF(ISNA(VLOOKUP($A76,#REF!,L$2,FALSE))=TRUE,"-",VLOOKUP($A76,#REF!,L$2,FALSE))</f>
        <v>#REF!</v>
      </c>
      <c r="M76" s="122">
        <v>0</v>
      </c>
      <c r="N76" s="124">
        <v>1.7804154302670624E-2</v>
      </c>
    </row>
    <row r="77" spans="1:16" ht="14.1" customHeight="1" x14ac:dyDescent="0.25">
      <c r="A77" s="56" t="s">
        <v>46</v>
      </c>
      <c r="B77" s="36" t="s">
        <v>46</v>
      </c>
      <c r="C77" s="37" t="s">
        <v>99</v>
      </c>
      <c r="D77" s="38" t="s">
        <v>14</v>
      </c>
      <c r="E77" s="102" t="e">
        <f>IF(ISNA(VLOOKUP($A77,#REF!,E$2,FALSE))=TRUE,"-",VLOOKUP($A77,#REF!,E$2,FALSE))</f>
        <v>#REF!</v>
      </c>
      <c r="F77" s="180" t="e">
        <f>IF(ISNA(VLOOKUP($A77,#REF!,F$2,FALSE))=TRUE,"-",VLOOKUP($A77,#REF!,F$2,FALSE))</f>
        <v>#REF!</v>
      </c>
      <c r="G77" s="109" t="e">
        <f>IF(ISNA(VLOOKUP($A77,#REF!,G$2,FALSE))=TRUE,"-",VLOOKUP($A77,#REF!,G$2,FALSE))</f>
        <v>#REF!</v>
      </c>
      <c r="H77" s="109" t="e">
        <f>IF(ISNA(VLOOKUP($A77,#REF!,H$2,FALSE))=TRUE,"-",VLOOKUP($A77,#REF!,H$2,FALSE))</f>
        <v>#REF!</v>
      </c>
      <c r="I77" s="109" t="e">
        <f>IF(ISNA(VLOOKUP($A77,#REF!,I$2,FALSE))=TRUE,"-",VLOOKUP($A77,#REF!,I$2,FALSE))</f>
        <v>#REF!</v>
      </c>
      <c r="J77" s="109" t="e">
        <f>IF(ISNA(VLOOKUP($A77,#REF!,J$2,FALSE))=TRUE,"-",VLOOKUP($A77,#REF!,J$2,FALSE))</f>
        <v>#REF!</v>
      </c>
      <c r="K77" s="122" t="e">
        <f>IF(ISNA(VLOOKUP($A77,#REF!,K$2,FALSE))=TRUE,"-",VLOOKUP($A77,#REF!,K$2,FALSE))</f>
        <v>#REF!</v>
      </c>
      <c r="L77" s="461" t="e">
        <f>IF(ISNA(VLOOKUP($A77,#REF!,L$2,FALSE))=TRUE,"-",VLOOKUP($A77,#REF!,L$2,FALSE))</f>
        <v>#REF!</v>
      </c>
      <c r="M77" s="122">
        <v>0.96266012537476153</v>
      </c>
      <c r="N77" s="124">
        <v>0.39594187003016179</v>
      </c>
    </row>
    <row r="78" spans="1:16" ht="14.1" customHeight="1" x14ac:dyDescent="0.25">
      <c r="A78" s="56" t="s">
        <v>47</v>
      </c>
      <c r="B78" s="36" t="s">
        <v>47</v>
      </c>
      <c r="C78" s="37" t="s">
        <v>100</v>
      </c>
      <c r="D78" s="38" t="s">
        <v>65</v>
      </c>
      <c r="E78" s="102" t="e">
        <f>IF(ISNA(VLOOKUP($A78,#REF!,E$2,FALSE))=TRUE,"-",VLOOKUP($A78,#REF!,E$2,FALSE))</f>
        <v>#REF!</v>
      </c>
      <c r="F78" s="180" t="e">
        <f>IF(ISNA(VLOOKUP($A78,#REF!,F$2,FALSE))=TRUE,"-",VLOOKUP($A78,#REF!,F$2,FALSE))</f>
        <v>#REF!</v>
      </c>
      <c r="G78" s="109" t="e">
        <f>IF(ISNA(VLOOKUP($A78,#REF!,G$2,FALSE))=TRUE,"-",VLOOKUP($A78,#REF!,G$2,FALSE))</f>
        <v>#REF!</v>
      </c>
      <c r="H78" s="109" t="e">
        <f>IF(ISNA(VLOOKUP($A78,#REF!,H$2,FALSE))=TRUE,"-",VLOOKUP($A78,#REF!,H$2,FALSE))</f>
        <v>#REF!</v>
      </c>
      <c r="I78" s="109" t="e">
        <f>IF(ISNA(VLOOKUP($A78,#REF!,I$2,FALSE))=TRUE,"-",VLOOKUP($A78,#REF!,I$2,FALSE))</f>
        <v>#REF!</v>
      </c>
      <c r="J78" s="109" t="e">
        <f>IF(ISNA(VLOOKUP($A78,#REF!,J$2,FALSE))=TRUE,"-",VLOOKUP($A78,#REF!,J$2,FALSE))</f>
        <v>#REF!</v>
      </c>
      <c r="K78" s="122" t="e">
        <f>IF(ISNA(VLOOKUP($A78,#REF!,K$2,FALSE))=TRUE,"-",VLOOKUP($A78,#REF!,K$2,FALSE))</f>
        <v>#REF!</v>
      </c>
      <c r="L78" s="461" t="e">
        <f>IF(ISNA(VLOOKUP($A78,#REF!,L$2,FALSE))=TRUE,"-",VLOOKUP($A78,#REF!,L$2,FALSE))</f>
        <v>#REF!</v>
      </c>
      <c r="M78" s="122">
        <v>0.63093709884467264</v>
      </c>
      <c r="N78" s="124">
        <v>0.19840743198407432</v>
      </c>
    </row>
    <row r="79" spans="1:16" ht="14.1" customHeight="1" x14ac:dyDescent="0.25">
      <c r="A79" s="56" t="s">
        <v>48</v>
      </c>
      <c r="B79" s="36" t="s">
        <v>48</v>
      </c>
      <c r="C79" s="37" t="s">
        <v>101</v>
      </c>
      <c r="D79" s="38" t="s">
        <v>14</v>
      </c>
      <c r="E79" s="102" t="e">
        <f>IF(ISNA(VLOOKUP($A79,#REF!,E$2,FALSE))=TRUE,"-",VLOOKUP($A79,#REF!,E$2,FALSE))</f>
        <v>#REF!</v>
      </c>
      <c r="F79" s="180" t="e">
        <f>IF(ISNA(VLOOKUP($A79,#REF!,F$2,FALSE))=TRUE,"-",VLOOKUP($A79,#REF!,F$2,FALSE))</f>
        <v>#REF!</v>
      </c>
      <c r="G79" s="109" t="e">
        <f>IF(ISNA(VLOOKUP($A79,#REF!,G$2,FALSE))=TRUE,"-",VLOOKUP($A79,#REF!,G$2,FALSE))</f>
        <v>#REF!</v>
      </c>
      <c r="H79" s="109" t="e">
        <f>IF(ISNA(VLOOKUP($A79,#REF!,H$2,FALSE))=TRUE,"-",VLOOKUP($A79,#REF!,H$2,FALSE))</f>
        <v>#REF!</v>
      </c>
      <c r="I79" s="109" t="e">
        <f>IF(ISNA(VLOOKUP($A79,#REF!,I$2,FALSE))=TRUE,"-",VLOOKUP($A79,#REF!,I$2,FALSE))</f>
        <v>#REF!</v>
      </c>
      <c r="J79" s="109" t="e">
        <f>IF(ISNA(VLOOKUP($A79,#REF!,J$2,FALSE))=TRUE,"-",VLOOKUP($A79,#REF!,J$2,FALSE))</f>
        <v>#REF!</v>
      </c>
      <c r="K79" s="122" t="e">
        <f>IF(ISNA(VLOOKUP($A79,#REF!,K$2,FALSE))=TRUE,"-",VLOOKUP($A79,#REF!,K$2,FALSE))</f>
        <v>#REF!</v>
      </c>
      <c r="L79" s="461" t="e">
        <f>IF(ISNA(VLOOKUP($A79,#REF!,L$2,FALSE))=TRUE,"-",VLOOKUP($A79,#REF!,L$2,FALSE))</f>
        <v>#REF!</v>
      </c>
      <c r="M79" s="122">
        <v>0.63569457221711134</v>
      </c>
      <c r="N79" s="124">
        <v>0.24103523542251326</v>
      </c>
    </row>
    <row r="80" spans="1:16" ht="14.1" customHeight="1" x14ac:dyDescent="0.25">
      <c r="A80" s="57" t="s">
        <v>152</v>
      </c>
      <c r="B80" s="584" t="s">
        <v>102</v>
      </c>
      <c r="C80" s="585"/>
      <c r="D80" s="585"/>
      <c r="E80" s="89" t="e">
        <f>IF(ISNA(VLOOKUP($A80,#REF!,E$2,FALSE))=TRUE,"-",VLOOKUP($A80,#REF!,E$2,FALSE))</f>
        <v>#REF!</v>
      </c>
      <c r="F80" s="182" t="e">
        <f>IF(ISNA(VLOOKUP($A80,#REF!,F$2,FALSE))=TRUE,"-",VLOOKUP($A80,#REF!,F$2,FALSE))</f>
        <v>#REF!</v>
      </c>
      <c r="G80" s="110" t="e">
        <f>IF(ISNA(VLOOKUP($A80,#REF!,G$2,FALSE))=TRUE,"-",VLOOKUP($A80,#REF!,G$2,FALSE))</f>
        <v>#REF!</v>
      </c>
      <c r="H80" s="110" t="e">
        <f>IF(ISNA(VLOOKUP($A80,#REF!,H$2,FALSE))=TRUE,"-",VLOOKUP($A80,#REF!,H$2,FALSE))</f>
        <v>#REF!</v>
      </c>
      <c r="I80" s="110" t="e">
        <f>IF(ISNA(VLOOKUP($A80,#REF!,I$2,FALSE))=TRUE,"-",VLOOKUP($A80,#REF!,I$2,FALSE))</f>
        <v>#REF!</v>
      </c>
      <c r="J80" s="110" t="e">
        <f>IF(ISNA(VLOOKUP($A80,#REF!,J$2,FALSE))=TRUE,"-",VLOOKUP($A80,#REF!,J$2,FALSE))</f>
        <v>#REF!</v>
      </c>
      <c r="K80" s="126" t="e">
        <f>IF(ISNA(VLOOKUP($A80,#REF!,K$2,FALSE))=TRUE,"-",VLOOKUP($A80,#REF!,K$2,FALSE))</f>
        <v>#REF!</v>
      </c>
      <c r="L80" s="462" t="e">
        <f>IF(ISNA(VLOOKUP($A80,#REF!,L$2,FALSE))=TRUE,"-",VLOOKUP($A80,#REF!,L$2,FALSE))</f>
        <v>#REF!</v>
      </c>
      <c r="M80" s="126">
        <v>0.74855130098852407</v>
      </c>
      <c r="N80" s="127">
        <v>0.28995171303747991</v>
      </c>
      <c r="O80" s="233"/>
      <c r="P80" s="233"/>
    </row>
    <row r="81" spans="1:16" ht="14.1" customHeight="1" x14ac:dyDescent="0.25">
      <c r="A81" s="56" t="s">
        <v>49</v>
      </c>
      <c r="B81" s="36" t="s">
        <v>49</v>
      </c>
      <c r="C81" s="37" t="s">
        <v>103</v>
      </c>
      <c r="D81" s="38" t="s">
        <v>65</v>
      </c>
      <c r="E81" s="102" t="e">
        <f>IF(ISNA(VLOOKUP($A81,#REF!,E$2,FALSE))=TRUE,"-",VLOOKUP($A81,#REF!,E$2,FALSE))</f>
        <v>#REF!</v>
      </c>
      <c r="F81" s="180" t="e">
        <f>IF(ISNA(VLOOKUP($A81,#REF!,F$2,FALSE))=TRUE,"-",VLOOKUP($A81,#REF!,F$2,FALSE))</f>
        <v>#REF!</v>
      </c>
      <c r="G81" s="109" t="e">
        <f>IF(ISNA(VLOOKUP($A81,#REF!,G$2,FALSE))=TRUE,"-",VLOOKUP($A81,#REF!,G$2,FALSE))</f>
        <v>#REF!</v>
      </c>
      <c r="H81" s="109" t="e">
        <f>IF(ISNA(VLOOKUP($A81,#REF!,H$2,FALSE))=TRUE,"-",VLOOKUP($A81,#REF!,H$2,FALSE))</f>
        <v>#REF!</v>
      </c>
      <c r="I81" s="109" t="e">
        <f>IF(ISNA(VLOOKUP($A81,#REF!,I$2,FALSE))=TRUE,"-",VLOOKUP($A81,#REF!,I$2,FALSE))</f>
        <v>#REF!</v>
      </c>
      <c r="J81" s="109" t="e">
        <f>IF(ISNA(VLOOKUP($A81,#REF!,J$2,FALSE))=TRUE,"-",VLOOKUP($A81,#REF!,J$2,FALSE))</f>
        <v>#REF!</v>
      </c>
      <c r="K81" s="122" t="e">
        <f>IF(ISNA(VLOOKUP($A81,#REF!,K$2,FALSE))=TRUE,"-",VLOOKUP($A81,#REF!,K$2,FALSE))</f>
        <v>#REF!</v>
      </c>
      <c r="L81" s="461" t="e">
        <f>IF(ISNA(VLOOKUP($A81,#REF!,L$2,FALSE))=TRUE,"-",VLOOKUP($A81,#REF!,L$2,FALSE))</f>
        <v>#REF!</v>
      </c>
      <c r="M81" s="122">
        <v>0.71906731854080486</v>
      </c>
      <c r="N81" s="124">
        <v>6.4807541241162614E-2</v>
      </c>
    </row>
    <row r="82" spans="1:16" ht="14.1" customHeight="1" x14ac:dyDescent="0.25">
      <c r="A82" s="56" t="s">
        <v>50</v>
      </c>
      <c r="B82" s="36" t="s">
        <v>50</v>
      </c>
      <c r="C82" s="37" t="s">
        <v>104</v>
      </c>
      <c r="D82" s="38" t="s">
        <v>65</v>
      </c>
      <c r="E82" s="102" t="e">
        <f>IF(ISNA(VLOOKUP($A82,#REF!,E$2,FALSE))=TRUE,"-",VLOOKUP($A82,#REF!,E$2,FALSE))</f>
        <v>#REF!</v>
      </c>
      <c r="F82" s="180" t="e">
        <f>IF(ISNA(VLOOKUP($A82,#REF!,F$2,FALSE))=TRUE,"-",VLOOKUP($A82,#REF!,F$2,FALSE))</f>
        <v>#REF!</v>
      </c>
      <c r="G82" s="109" t="e">
        <f>IF(ISNA(VLOOKUP($A82,#REF!,G$2,FALSE))=TRUE,"-",VLOOKUP($A82,#REF!,G$2,FALSE))</f>
        <v>#REF!</v>
      </c>
      <c r="H82" s="109" t="e">
        <f>IF(ISNA(VLOOKUP($A82,#REF!,H$2,FALSE))=TRUE,"-",VLOOKUP($A82,#REF!,H$2,FALSE))</f>
        <v>#REF!</v>
      </c>
      <c r="I82" s="109" t="e">
        <f>IF(ISNA(VLOOKUP($A82,#REF!,I$2,FALSE))=TRUE,"-",VLOOKUP($A82,#REF!,I$2,FALSE))</f>
        <v>#REF!</v>
      </c>
      <c r="J82" s="109" t="e">
        <f>IF(ISNA(VLOOKUP($A82,#REF!,J$2,FALSE))=TRUE,"-",VLOOKUP($A82,#REF!,J$2,FALSE))</f>
        <v>#REF!</v>
      </c>
      <c r="K82" s="122" t="e">
        <f>IF(ISNA(VLOOKUP($A82,#REF!,K$2,FALSE))=TRUE,"-",VLOOKUP($A82,#REF!,K$2,FALSE))</f>
        <v>#REF!</v>
      </c>
      <c r="L82" s="461" t="e">
        <f>IF(ISNA(VLOOKUP($A82,#REF!,L$2,FALSE))=TRUE,"-",VLOOKUP($A82,#REF!,L$2,FALSE))</f>
        <v>#REF!</v>
      </c>
      <c r="M82" s="122">
        <v>0.66992665036674814</v>
      </c>
      <c r="N82" s="124">
        <v>0.11036339165545088</v>
      </c>
    </row>
    <row r="83" spans="1:16" ht="14.1" customHeight="1" x14ac:dyDescent="0.25">
      <c r="A83" s="56" t="s">
        <v>51</v>
      </c>
      <c r="B83" s="36" t="s">
        <v>51</v>
      </c>
      <c r="C83" s="37" t="s">
        <v>105</v>
      </c>
      <c r="D83" s="38" t="s">
        <v>14</v>
      </c>
      <c r="E83" s="102" t="e">
        <f>IF(ISNA(VLOOKUP($A83,#REF!,E$2,FALSE))=TRUE,"-",VLOOKUP($A83,#REF!,E$2,FALSE))</f>
        <v>#REF!</v>
      </c>
      <c r="F83" s="180" t="e">
        <f>IF(ISNA(VLOOKUP($A83,#REF!,F$2,FALSE))=TRUE,"-",VLOOKUP($A83,#REF!,F$2,FALSE))</f>
        <v>#REF!</v>
      </c>
      <c r="G83" s="109" t="e">
        <f>IF(ISNA(VLOOKUP($A83,#REF!,G$2,FALSE))=TRUE,"-",VLOOKUP($A83,#REF!,G$2,FALSE))</f>
        <v>#REF!</v>
      </c>
      <c r="H83" s="109" t="e">
        <f>IF(ISNA(VLOOKUP($A83,#REF!,H$2,FALSE))=TRUE,"-",VLOOKUP($A83,#REF!,H$2,FALSE))</f>
        <v>#REF!</v>
      </c>
      <c r="I83" s="109" t="e">
        <f>IF(ISNA(VLOOKUP($A83,#REF!,I$2,FALSE))=TRUE,"-",VLOOKUP($A83,#REF!,I$2,FALSE))</f>
        <v>#REF!</v>
      </c>
      <c r="J83" s="109" t="e">
        <f>IF(ISNA(VLOOKUP($A83,#REF!,J$2,FALSE))=TRUE,"-",VLOOKUP($A83,#REF!,J$2,FALSE))</f>
        <v>#REF!</v>
      </c>
      <c r="K83" s="122" t="e">
        <f>IF(ISNA(VLOOKUP($A83,#REF!,K$2,FALSE))=TRUE,"-",VLOOKUP($A83,#REF!,K$2,FALSE))</f>
        <v>#REF!</v>
      </c>
      <c r="L83" s="461" t="e">
        <f>IF(ISNA(VLOOKUP($A83,#REF!,L$2,FALSE))=TRUE,"-",VLOOKUP($A83,#REF!,L$2,FALSE))</f>
        <v>#REF!</v>
      </c>
      <c r="M83" s="122">
        <v>0.99160016799664008</v>
      </c>
      <c r="N83" s="124">
        <v>0.32311415893505446</v>
      </c>
    </row>
    <row r="84" spans="1:16" ht="14.1" customHeight="1" x14ac:dyDescent="0.25">
      <c r="A84" s="56" t="s">
        <v>52</v>
      </c>
      <c r="B84" s="36" t="s">
        <v>52</v>
      </c>
      <c r="C84" s="37" t="s">
        <v>106</v>
      </c>
      <c r="D84" s="38" t="s">
        <v>65</v>
      </c>
      <c r="E84" s="102" t="e">
        <f>IF(ISNA(VLOOKUP($A84,#REF!,E$2,FALSE))=TRUE,"-",VLOOKUP($A84,#REF!,E$2,FALSE))</f>
        <v>#REF!</v>
      </c>
      <c r="F84" s="180" t="e">
        <f>IF(ISNA(VLOOKUP($A84,#REF!,F$2,FALSE))=TRUE,"-",VLOOKUP($A84,#REF!,F$2,FALSE))</f>
        <v>#REF!</v>
      </c>
      <c r="G84" s="109" t="e">
        <f>IF(ISNA(VLOOKUP($A84,#REF!,G$2,FALSE))=TRUE,"-",VLOOKUP($A84,#REF!,G$2,FALSE))</f>
        <v>#REF!</v>
      </c>
      <c r="H84" s="109" t="e">
        <f>IF(ISNA(VLOOKUP($A84,#REF!,H$2,FALSE))=TRUE,"-",VLOOKUP($A84,#REF!,H$2,FALSE))</f>
        <v>#REF!</v>
      </c>
      <c r="I84" s="109" t="e">
        <f>IF(ISNA(VLOOKUP($A84,#REF!,I$2,FALSE))=TRUE,"-",VLOOKUP($A84,#REF!,I$2,FALSE))</f>
        <v>#REF!</v>
      </c>
      <c r="J84" s="109" t="e">
        <f>IF(ISNA(VLOOKUP($A84,#REF!,J$2,FALSE))=TRUE,"-",VLOOKUP($A84,#REF!,J$2,FALSE))</f>
        <v>#REF!</v>
      </c>
      <c r="K84" s="122" t="e">
        <f>IF(ISNA(VLOOKUP($A84,#REF!,K$2,FALSE))=TRUE,"-",VLOOKUP($A84,#REF!,K$2,FALSE))</f>
        <v>#REF!</v>
      </c>
      <c r="L84" s="461" t="e">
        <f>IF(ISNA(VLOOKUP($A84,#REF!,L$2,FALSE))=TRUE,"-",VLOOKUP($A84,#REF!,L$2,FALSE))</f>
        <v>#REF!</v>
      </c>
      <c r="M84" s="122">
        <v>0</v>
      </c>
      <c r="N84" s="124">
        <v>0.28125</v>
      </c>
    </row>
    <row r="85" spans="1:16" ht="14.1" customHeight="1" x14ac:dyDescent="0.25">
      <c r="A85" s="56" t="s">
        <v>53</v>
      </c>
      <c r="B85" s="36" t="s">
        <v>53</v>
      </c>
      <c r="C85" s="37" t="s">
        <v>107</v>
      </c>
      <c r="D85" s="38" t="s">
        <v>65</v>
      </c>
      <c r="E85" s="102" t="e">
        <f>IF(ISNA(VLOOKUP($A85,#REF!,E$2,FALSE))=TRUE,"-",VLOOKUP($A85,#REF!,E$2,FALSE))</f>
        <v>#REF!</v>
      </c>
      <c r="F85" s="180" t="e">
        <f>IF(ISNA(VLOOKUP($A85,#REF!,F$2,FALSE))=TRUE,"-",VLOOKUP($A85,#REF!,F$2,FALSE))</f>
        <v>#REF!</v>
      </c>
      <c r="G85" s="109" t="e">
        <f>IF(ISNA(VLOOKUP($A85,#REF!,G$2,FALSE))=TRUE,"-",VLOOKUP($A85,#REF!,G$2,FALSE))</f>
        <v>#REF!</v>
      </c>
      <c r="H85" s="109" t="e">
        <f>IF(ISNA(VLOOKUP($A85,#REF!,H$2,FALSE))=TRUE,"-",VLOOKUP($A85,#REF!,H$2,FALSE))</f>
        <v>#REF!</v>
      </c>
      <c r="I85" s="109" t="e">
        <f>IF(ISNA(VLOOKUP($A85,#REF!,I$2,FALSE))=TRUE,"-",VLOOKUP($A85,#REF!,I$2,FALSE))</f>
        <v>#REF!</v>
      </c>
      <c r="J85" s="109" t="e">
        <f>IF(ISNA(VLOOKUP($A85,#REF!,J$2,FALSE))=TRUE,"-",VLOOKUP($A85,#REF!,J$2,FALSE))</f>
        <v>#REF!</v>
      </c>
      <c r="K85" s="122" t="e">
        <f>IF(ISNA(VLOOKUP($A85,#REF!,K$2,FALSE))=TRUE,"-",VLOOKUP($A85,#REF!,K$2,FALSE))</f>
        <v>#REF!</v>
      </c>
      <c r="L85" s="461" t="e">
        <f>IF(ISNA(VLOOKUP($A85,#REF!,L$2,FALSE))=TRUE,"-",VLOOKUP($A85,#REF!,L$2,FALSE))</f>
        <v>#REF!</v>
      </c>
      <c r="M85" s="122">
        <v>0.87914584279872787</v>
      </c>
      <c r="N85" s="124">
        <v>0.18692870201096892</v>
      </c>
    </row>
    <row r="86" spans="1:16" ht="14.1" customHeight="1" x14ac:dyDescent="0.25">
      <c r="A86" s="56" t="s">
        <v>124</v>
      </c>
      <c r="B86" s="36" t="s">
        <v>124</v>
      </c>
      <c r="C86" s="37" t="s">
        <v>166</v>
      </c>
      <c r="D86" s="38" t="s">
        <v>14</v>
      </c>
      <c r="E86" s="102" t="e">
        <f>IF(ISNA(VLOOKUP($A86,#REF!,E$2,FALSE))=TRUE,"-",VLOOKUP($A86,#REF!,E$2,FALSE))</f>
        <v>#REF!</v>
      </c>
      <c r="F86" s="180" t="e">
        <f>IF(ISNA(VLOOKUP($A86,#REF!,F$2,FALSE))=TRUE,"-",VLOOKUP($A86,#REF!,F$2,FALSE))</f>
        <v>#REF!</v>
      </c>
      <c r="G86" s="109" t="e">
        <f>IF(ISNA(VLOOKUP($A86,#REF!,G$2,FALSE))=TRUE,"-",VLOOKUP($A86,#REF!,G$2,FALSE))</f>
        <v>#REF!</v>
      </c>
      <c r="H86" s="109" t="e">
        <f>IF(ISNA(VLOOKUP($A86,#REF!,H$2,FALSE))=TRUE,"-",VLOOKUP($A86,#REF!,H$2,FALSE))</f>
        <v>#REF!</v>
      </c>
      <c r="I86" s="109" t="e">
        <f>IF(ISNA(VLOOKUP($A86,#REF!,I$2,FALSE))=TRUE,"-",VLOOKUP($A86,#REF!,I$2,FALSE))</f>
        <v>#REF!</v>
      </c>
      <c r="J86" s="109" t="e">
        <f>IF(ISNA(VLOOKUP($A86,#REF!,J$2,FALSE))=TRUE,"-",VLOOKUP($A86,#REF!,J$2,FALSE))</f>
        <v>#REF!</v>
      </c>
      <c r="K86" s="122" t="e">
        <f>IF(ISNA(VLOOKUP($A86,#REF!,K$2,FALSE))=TRUE,"-",VLOOKUP($A86,#REF!,K$2,FALSE))</f>
        <v>#REF!</v>
      </c>
      <c r="L86" s="461" t="e">
        <f>IF(ISNA(VLOOKUP($A86,#REF!,L$2,FALSE))=TRUE,"-",VLOOKUP($A86,#REF!,L$2,FALSE))</f>
        <v>#REF!</v>
      </c>
      <c r="M86" s="122">
        <v>0.92101723927130452</v>
      </c>
      <c r="N86" s="124">
        <v>0.33916644402885388</v>
      </c>
    </row>
    <row r="87" spans="1:16" ht="14.1" customHeight="1" x14ac:dyDescent="0.25">
      <c r="A87" s="57" t="s">
        <v>153</v>
      </c>
      <c r="B87" s="584" t="s">
        <v>108</v>
      </c>
      <c r="C87" s="585"/>
      <c r="D87" s="585"/>
      <c r="E87" s="89" t="e">
        <f>IF(ISNA(VLOOKUP($A87,#REF!,E$2,FALSE))=TRUE,"-",VLOOKUP($A87,#REF!,E$2,FALSE))</f>
        <v>#REF!</v>
      </c>
      <c r="F87" s="182" t="e">
        <f>IF(ISNA(VLOOKUP($A87,#REF!,F$2,FALSE))=TRUE,"-",VLOOKUP($A87,#REF!,F$2,FALSE))</f>
        <v>#REF!</v>
      </c>
      <c r="G87" s="110" t="e">
        <f>IF(ISNA(VLOOKUP($A87,#REF!,G$2,FALSE))=TRUE,"-",VLOOKUP($A87,#REF!,G$2,FALSE))</f>
        <v>#REF!</v>
      </c>
      <c r="H87" s="110" t="e">
        <f>IF(ISNA(VLOOKUP($A87,#REF!,H$2,FALSE))=TRUE,"-",VLOOKUP($A87,#REF!,H$2,FALSE))</f>
        <v>#REF!</v>
      </c>
      <c r="I87" s="110" t="e">
        <f>IF(ISNA(VLOOKUP($A87,#REF!,I$2,FALSE))=TRUE,"-",VLOOKUP($A87,#REF!,I$2,FALSE))</f>
        <v>#REF!</v>
      </c>
      <c r="J87" s="110" t="e">
        <f>IF(ISNA(VLOOKUP($A87,#REF!,J$2,FALSE))=TRUE,"-",VLOOKUP($A87,#REF!,J$2,FALSE))</f>
        <v>#REF!</v>
      </c>
      <c r="K87" s="126" t="e">
        <f>IF(ISNA(VLOOKUP($A87,#REF!,K$2,FALSE))=TRUE,"-",VLOOKUP($A87,#REF!,K$2,FALSE))</f>
        <v>#REF!</v>
      </c>
      <c r="L87" s="462" t="e">
        <f>IF(ISNA(VLOOKUP($A87,#REF!,L$2,FALSE))=TRUE,"-",VLOOKUP($A87,#REF!,L$2,FALSE))</f>
        <v>#REF!</v>
      </c>
      <c r="M87" s="126">
        <v>0.87851214263756527</v>
      </c>
      <c r="N87" s="127">
        <v>0.25882124854594807</v>
      </c>
      <c r="O87" s="233"/>
      <c r="P87" s="233"/>
    </row>
    <row r="88" spans="1:16" ht="14.1" customHeight="1" x14ac:dyDescent="0.25">
      <c r="A88" s="56" t="s">
        <v>54</v>
      </c>
      <c r="B88" s="36" t="s">
        <v>54</v>
      </c>
      <c r="C88" s="37" t="s">
        <v>109</v>
      </c>
      <c r="D88" s="38" t="s">
        <v>14</v>
      </c>
      <c r="E88" s="102" t="e">
        <f>IF(ISNA(VLOOKUP($A88,#REF!,E$2,FALSE))=TRUE,"-",VLOOKUP($A88,#REF!,E$2,FALSE))</f>
        <v>#REF!</v>
      </c>
      <c r="F88" s="180" t="e">
        <f>IF(ISNA(VLOOKUP($A88,#REF!,F$2,FALSE))=TRUE,"-",VLOOKUP($A88,#REF!,F$2,FALSE))</f>
        <v>#REF!</v>
      </c>
      <c r="G88" s="109" t="e">
        <f>IF(ISNA(VLOOKUP($A88,#REF!,G$2,FALSE))=TRUE,"-",VLOOKUP($A88,#REF!,G$2,FALSE))</f>
        <v>#REF!</v>
      </c>
      <c r="H88" s="109" t="e">
        <f>IF(ISNA(VLOOKUP($A88,#REF!,H$2,FALSE))=TRUE,"-",VLOOKUP($A88,#REF!,H$2,FALSE))</f>
        <v>#REF!</v>
      </c>
      <c r="I88" s="109" t="e">
        <f>IF(ISNA(VLOOKUP($A88,#REF!,I$2,FALSE))=TRUE,"-",VLOOKUP($A88,#REF!,I$2,FALSE))</f>
        <v>#REF!</v>
      </c>
      <c r="J88" s="109" t="e">
        <f>IF(ISNA(VLOOKUP($A88,#REF!,J$2,FALSE))=TRUE,"-",VLOOKUP($A88,#REF!,J$2,FALSE))</f>
        <v>#REF!</v>
      </c>
      <c r="K88" s="122" t="e">
        <f>IF(ISNA(VLOOKUP($A88,#REF!,K$2,FALSE))=TRUE,"-",VLOOKUP($A88,#REF!,K$2,FALSE))</f>
        <v>#REF!</v>
      </c>
      <c r="L88" s="461" t="e">
        <f>IF(ISNA(VLOOKUP($A88,#REF!,L$2,FALSE))=TRUE,"-",VLOOKUP($A88,#REF!,L$2,FALSE))</f>
        <v>#REF!</v>
      </c>
      <c r="M88" s="122">
        <v>0.98597256857855364</v>
      </c>
      <c r="N88" s="124">
        <v>4.7037263286499695E-2</v>
      </c>
    </row>
    <row r="89" spans="1:16" ht="14.1" customHeight="1" x14ac:dyDescent="0.25">
      <c r="A89" s="56" t="s">
        <v>55</v>
      </c>
      <c r="B89" s="36" t="s">
        <v>55</v>
      </c>
      <c r="C89" s="37" t="s">
        <v>110</v>
      </c>
      <c r="D89" s="38" t="s">
        <v>65</v>
      </c>
      <c r="E89" s="102" t="e">
        <f>IF(ISNA(VLOOKUP($A89,#REF!,E$2,FALSE))=TRUE,"-",VLOOKUP($A89,#REF!,E$2,FALSE))</f>
        <v>#REF!</v>
      </c>
      <c r="F89" s="180" t="e">
        <f>IF(ISNA(VLOOKUP($A89,#REF!,F$2,FALSE))=TRUE,"-",VLOOKUP($A89,#REF!,F$2,FALSE))</f>
        <v>#REF!</v>
      </c>
      <c r="G89" s="109" t="e">
        <f>IF(ISNA(VLOOKUP($A89,#REF!,G$2,FALSE))=TRUE,"-",VLOOKUP($A89,#REF!,G$2,FALSE))</f>
        <v>#REF!</v>
      </c>
      <c r="H89" s="109" t="e">
        <f>IF(ISNA(VLOOKUP($A89,#REF!,H$2,FALSE))=TRUE,"-",VLOOKUP($A89,#REF!,H$2,FALSE))</f>
        <v>#REF!</v>
      </c>
      <c r="I89" s="109" t="e">
        <f>IF(ISNA(VLOOKUP($A89,#REF!,I$2,FALSE))=TRUE,"-",VLOOKUP($A89,#REF!,I$2,FALSE))</f>
        <v>#REF!</v>
      </c>
      <c r="J89" s="109" t="e">
        <f>IF(ISNA(VLOOKUP($A89,#REF!,J$2,FALSE))=TRUE,"-",VLOOKUP($A89,#REF!,J$2,FALSE))</f>
        <v>#REF!</v>
      </c>
      <c r="K89" s="122" t="e">
        <f>IF(ISNA(VLOOKUP($A89,#REF!,K$2,FALSE))=TRUE,"-",VLOOKUP($A89,#REF!,K$2,FALSE))</f>
        <v>#REF!</v>
      </c>
      <c r="L89" s="461" t="e">
        <f>IF(ISNA(VLOOKUP($A89,#REF!,L$2,FALSE))=TRUE,"-",VLOOKUP($A89,#REF!,L$2,FALSE))</f>
        <v>#REF!</v>
      </c>
      <c r="M89" s="122">
        <v>0.59013867488443761</v>
      </c>
      <c r="N89" s="124">
        <v>4.1880969875091843E-2</v>
      </c>
    </row>
    <row r="90" spans="1:16" ht="14.1" customHeight="1" thickBot="1" x14ac:dyDescent="0.3">
      <c r="A90" s="57" t="s">
        <v>154</v>
      </c>
      <c r="B90" s="586" t="s">
        <v>111</v>
      </c>
      <c r="C90" s="587"/>
      <c r="D90" s="587"/>
      <c r="E90" s="90" t="e">
        <f>IF(ISNA(VLOOKUP($A90,#REF!,E$2,FALSE))=TRUE,"-",VLOOKUP($A90,#REF!,E$2,FALSE))</f>
        <v>#REF!</v>
      </c>
      <c r="F90" s="183" t="e">
        <f>IF(ISNA(VLOOKUP($A90,#REF!,F$2,FALSE))=TRUE,"-",VLOOKUP($A90,#REF!,F$2,FALSE))</f>
        <v>#REF!</v>
      </c>
      <c r="G90" s="111" t="e">
        <f>IF(ISNA(VLOOKUP($A90,#REF!,G$2,FALSE))=TRUE,"-",VLOOKUP($A90,#REF!,G$2,FALSE))</f>
        <v>#REF!</v>
      </c>
      <c r="H90" s="111" t="e">
        <f>IF(ISNA(VLOOKUP($A90,#REF!,H$2,FALSE))=TRUE,"-",VLOOKUP($A90,#REF!,H$2,FALSE))</f>
        <v>#REF!</v>
      </c>
      <c r="I90" s="111" t="e">
        <f>IF(ISNA(VLOOKUP($A90,#REF!,I$2,FALSE))=TRUE,"-",VLOOKUP($A90,#REF!,I$2,FALSE))</f>
        <v>#REF!</v>
      </c>
      <c r="J90" s="111" t="e">
        <f>IF(ISNA(VLOOKUP($A90,#REF!,J$2,FALSE))=TRUE,"-",VLOOKUP($A90,#REF!,J$2,FALSE))</f>
        <v>#REF!</v>
      </c>
      <c r="K90" s="128" t="e">
        <f>IF(ISNA(VLOOKUP($A90,#REF!,K$2,FALSE))=TRUE,"-",VLOOKUP($A90,#REF!,K$2,FALSE))</f>
        <v>#REF!</v>
      </c>
      <c r="L90" s="463" t="e">
        <f>IF(ISNA(VLOOKUP($A90,#REF!,L$2,FALSE))=TRUE,"-",VLOOKUP($A90,#REF!,L$2,FALSE))</f>
        <v>#REF!</v>
      </c>
      <c r="M90" s="128">
        <v>0.87194851309365295</v>
      </c>
      <c r="N90" s="127">
        <v>4.5523193096008628E-2</v>
      </c>
      <c r="O90" s="233"/>
      <c r="P90" s="233"/>
    </row>
    <row r="91" spans="1:16" ht="3.75" customHeight="1" thickBot="1" x14ac:dyDescent="0.3">
      <c r="A91" s="82"/>
      <c r="B91" s="83"/>
      <c r="C91" s="84"/>
      <c r="D91" s="85"/>
      <c r="E91" s="86"/>
      <c r="F91" s="86"/>
      <c r="G91" s="87"/>
      <c r="H91" s="87"/>
      <c r="I91" s="87"/>
      <c r="J91" s="87"/>
      <c r="K91" s="87"/>
      <c r="L91" s="87"/>
      <c r="M91" s="87"/>
      <c r="N91" s="87"/>
    </row>
    <row r="92" spans="1:16" ht="15.75" thickBot="1" x14ac:dyDescent="0.3">
      <c r="A92" s="24" t="s">
        <v>141</v>
      </c>
      <c r="B92" s="42" t="s">
        <v>8</v>
      </c>
      <c r="C92" s="43"/>
      <c r="D92" s="43"/>
      <c r="E92" s="73" t="e">
        <f>IF(ISNA(VLOOKUP($A92,#REF!,E$2,FALSE))=TRUE,"-",VLOOKUP($A92,#REF!,E$2,FALSE))</f>
        <v>#REF!</v>
      </c>
      <c r="F92" s="184" t="e">
        <f>IF(ISNA(VLOOKUP($A92,#REF!,F$2,FALSE))=TRUE,"-",VLOOKUP($A92,#REF!,F$2,FALSE))</f>
        <v>#REF!</v>
      </c>
      <c r="G92" s="112" t="e">
        <f>IF(ISNA(VLOOKUP($A92,#REF!,G$2,FALSE))=TRUE,"-",VLOOKUP($A92,#REF!,G$2,FALSE))</f>
        <v>#REF!</v>
      </c>
      <c r="H92" s="112" t="e">
        <f>IF(ISNA(VLOOKUP($A92,#REF!,H$2,FALSE))=TRUE,"-",VLOOKUP($A92,#REF!,H$2,FALSE))</f>
        <v>#REF!</v>
      </c>
      <c r="I92" s="112" t="e">
        <f>IF(ISNA(VLOOKUP($A92,#REF!,I$2,FALSE))=TRUE,"-",VLOOKUP($A92,#REF!,I$2,FALSE))</f>
        <v>#REF!</v>
      </c>
      <c r="J92" s="112" t="e">
        <f>IF(ISNA(VLOOKUP($A92,#REF!,J$2,FALSE))=TRUE,"-",VLOOKUP($A92,#REF!,J$2,FALSE))</f>
        <v>#REF!</v>
      </c>
      <c r="K92" s="120" t="e">
        <f>IF(ISNA(VLOOKUP($A92,#REF!,K$2,FALSE))=TRUE,"-",VLOOKUP($A92,#REF!,K$2,FALSE))</f>
        <v>#REF!</v>
      </c>
      <c r="L92" s="458" t="e">
        <f>IF(ISNA(VLOOKUP($A92,#REF!,L$2,FALSE))=TRUE,"-",VLOOKUP($A92,#REF!,L$2,FALSE))</f>
        <v>#REF!</v>
      </c>
      <c r="M92" s="120">
        <v>0.79347735927308372</v>
      </c>
      <c r="N92" s="125">
        <v>0.1580111914572945</v>
      </c>
    </row>
    <row r="93" spans="1:16" x14ac:dyDescent="0.25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</row>
    <row r="94" spans="1:16" x14ac:dyDescent="0.25">
      <c r="A94" s="21"/>
    </row>
    <row r="100" spans="1:1" x14ac:dyDescent="0.25">
      <c r="A100" s="21"/>
    </row>
  </sheetData>
  <mergeCells count="22">
    <mergeCell ref="B4:N4"/>
    <mergeCell ref="B38:D38"/>
    <mergeCell ref="B6:D7"/>
    <mergeCell ref="B8:D8"/>
    <mergeCell ref="B23:D23"/>
    <mergeCell ref="B25:D25"/>
    <mergeCell ref="B26:D26"/>
    <mergeCell ref="B28:D28"/>
    <mergeCell ref="B33:D33"/>
    <mergeCell ref="B34:D34"/>
    <mergeCell ref="B35:D35"/>
    <mergeCell ref="B36:D36"/>
    <mergeCell ref="J6:N6"/>
    <mergeCell ref="B80:D80"/>
    <mergeCell ref="B87:D87"/>
    <mergeCell ref="B90:D90"/>
    <mergeCell ref="B40:D40"/>
    <mergeCell ref="B49:D49"/>
    <mergeCell ref="B55:D55"/>
    <mergeCell ref="B60:D60"/>
    <mergeCell ref="B65:D65"/>
    <mergeCell ref="B75:D75"/>
  </mergeCells>
  <pageMargins left="0.18" right="0.04" top="0.3" bottom="0.39370078740157483" header="0.37" footer="0.15748031496062992"/>
  <pageSetup paperSize="9" scale="94" fitToHeight="0" orientation="portrait" r:id="rId1"/>
  <headerFooter>
    <oddFooter>&amp;CChirurgie Ambulatoire - Bilan PMSI 2016</oddFooter>
  </headerFooter>
  <rowBreaks count="1" manualBreakCount="1">
    <brk id="39" min="1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>
    <tabColor rgb="FF92D050"/>
  </sheetPr>
  <dimension ref="A1:AO101"/>
  <sheetViews>
    <sheetView zoomScaleNormal="100" workbookViewId="0">
      <selection activeCell="N24" sqref="N24"/>
    </sheetView>
  </sheetViews>
  <sheetFormatPr baseColWidth="10" defaultRowHeight="15" x14ac:dyDescent="0.25"/>
  <cols>
    <col min="3" max="3" width="26.28515625" customWidth="1"/>
    <col min="4" max="4" width="5" bestFit="1" customWidth="1"/>
    <col min="5" max="5" width="9.42578125" customWidth="1"/>
    <col min="6" max="8" width="10.140625" hidden="1" customWidth="1"/>
    <col min="9" max="13" width="7.85546875" customWidth="1"/>
    <col min="14" max="14" width="10" customWidth="1"/>
    <col min="15" max="17" width="11.42578125" hidden="1" customWidth="1"/>
    <col min="18" max="22" width="7.85546875" customWidth="1"/>
    <col min="23" max="23" width="11.42578125" customWidth="1"/>
    <col min="24" max="26" width="11.42578125" hidden="1" customWidth="1"/>
    <col min="27" max="31" width="7.85546875" customWidth="1"/>
  </cols>
  <sheetData>
    <row r="1" spans="1:41" x14ac:dyDescent="0.25">
      <c r="A1" s="21"/>
    </row>
    <row r="2" spans="1:41" s="34" customFormat="1" x14ac:dyDescent="0.25">
      <c r="E2" s="34" t="e">
        <f>HLOOKUP(CONCATENATE("NP_SejChir_",RIGHT(E8,2)),VARIABLE_BDD!$1:$2,2,FALSE)</f>
        <v>#REF!</v>
      </c>
      <c r="F2" s="34" t="e">
        <f>HLOOKUP(CONCATENATE("NP_TXCHirAmbu_URG_",RIGHT(F8,2)),VARIABLE_BDD!$1:$2,2,FALSE)</f>
        <v>#N/A</v>
      </c>
      <c r="G2" s="34" t="e">
        <f>HLOOKUP(CONCATENATE("NP_TXCHirAmbu_URG_",RIGHT(G8,2)),VARIABLE_BDD!$1:$2,2,FALSE)</f>
        <v>#N/A</v>
      </c>
      <c r="H2" s="34" t="e">
        <f>HLOOKUP(CONCATENATE("NP_TXCHirAmbu_URG_",RIGHT(H8,2)),VARIABLE_BDD!$1:$2,2,FALSE)</f>
        <v>#N/A</v>
      </c>
      <c r="I2" s="34" t="e">
        <f>HLOOKUP(CONCATENATE("NP_TXCHirAmbu_URG_",RIGHT(I8,2)),VARIABLE_BDD!$1:$2,2,FALSE)</f>
        <v>#N/A</v>
      </c>
      <c r="J2" s="34" t="e">
        <f>HLOOKUP(CONCATENATE("NP_TXCHirAmbu_URG_",RIGHT(J8,2)),VARIABLE_BDD!$1:$2,2,FALSE)</f>
        <v>#N/A</v>
      </c>
      <c r="K2" s="34" t="e">
        <f>HLOOKUP(CONCATENATE("NP_TXCHirAmbu_URG_",RIGHT(K8,2)),VARIABLE_BDD!$1:$2,2,FALSE)</f>
        <v>#N/A</v>
      </c>
      <c r="L2" s="34" t="e">
        <f>HLOOKUP(CONCATENATE("NP_TXCHirAmbu_URG_",RIGHT(L8,2)),VARIABLE_BDD!$1:$2,2,FALSE)</f>
        <v>#N/A</v>
      </c>
      <c r="M2" s="34" t="e">
        <f>HLOOKUP(CONCATENATE("NP_TXCHirAmbu_URG_",RIGHT(M8,2)),VARIABLE_BDD!$1:$2,2,FALSE)</f>
        <v>#N/A</v>
      </c>
      <c r="N2" s="34" t="e">
        <f>HLOOKUP(CONCATENATE("NP_Chir_inf15_",RIGHT(N8,2)),VARIABLE_BDD!$1:$2,2,FALSE)</f>
        <v>#REF!</v>
      </c>
      <c r="O2" s="34" t="e">
        <f>HLOOKUP(CONCATENATE("NP_TXCHirAmbu_inf15_",RIGHT(O8,2)),VARIABLE_BDD!$1:$2,2,FALSE)</f>
        <v>#N/A</v>
      </c>
      <c r="P2" s="34" t="e">
        <f>HLOOKUP(CONCATENATE("NP_TXCHirAmbu_inf15_",RIGHT(P8,2)),VARIABLE_BDD!$1:$2,2,FALSE)</f>
        <v>#N/A</v>
      </c>
      <c r="Q2" s="34" t="e">
        <f>HLOOKUP(CONCATENATE("NP_TXCHirAmbu_inf15_",RIGHT(Q8,2)),VARIABLE_BDD!$1:$2,2,FALSE)</f>
        <v>#N/A</v>
      </c>
      <c r="R2" s="34" t="e">
        <f>HLOOKUP(CONCATENATE("NP_TXCHirAmbu_inf15_",RIGHT(R8,2)),VARIABLE_BDD!$1:$2,2,FALSE)</f>
        <v>#N/A</v>
      </c>
      <c r="S2" s="34" t="e">
        <f>HLOOKUP(CONCATENATE("NP_TXCHirAmbu_inf15_",RIGHT(S8,2)),VARIABLE_BDD!$1:$2,2,FALSE)</f>
        <v>#N/A</v>
      </c>
      <c r="T2" s="34" t="e">
        <f>HLOOKUP(CONCATENATE("NP_TXCHirAmbu_inf15_",RIGHT(T8,2)),VARIABLE_BDD!$1:$2,2,FALSE)</f>
        <v>#N/A</v>
      </c>
      <c r="U2" s="34" t="e">
        <f>HLOOKUP(CONCATENATE("NP_TXCHirAmbu_inf15_",RIGHT(U8,2)),VARIABLE_BDD!$1:$2,2,FALSE)</f>
        <v>#N/A</v>
      </c>
      <c r="V2" s="34" t="e">
        <f>HLOOKUP(CONCATENATE("NP_TXCHirAmbu_inf15_",RIGHT(V8,2)),VARIABLE_BDD!$1:$2,2,FALSE)</f>
        <v>#N/A</v>
      </c>
      <c r="W2" s="34" t="e">
        <f>HLOOKUP(CONCATENATE("NP_Chir_75p_",RIGHT(W8,2)),VARIABLE_BDD!$1:$2,2,FALSE)</f>
        <v>#REF!</v>
      </c>
      <c r="X2" s="34" t="e">
        <f>HLOOKUP(CONCATENATE("NP_TXCHirAmbu_75p_",RIGHT(X8,2)),VARIABLE_BDD!$1:$2,2,FALSE)</f>
        <v>#N/A</v>
      </c>
      <c r="Y2" s="34" t="e">
        <f>HLOOKUP(CONCATENATE("NP_TXCHirAmbu_75p_",RIGHT(Y8,2)),VARIABLE_BDD!$1:$2,2,FALSE)</f>
        <v>#N/A</v>
      </c>
      <c r="Z2" s="34" t="e">
        <f>HLOOKUP(CONCATENATE("NP_TXCHirAmbu_75p_",RIGHT(Z8,2)),VARIABLE_BDD!$1:$2,2,FALSE)</f>
        <v>#N/A</v>
      </c>
      <c r="AA2" s="34" t="e">
        <f>HLOOKUP(CONCATENATE("NP_TXCHirAmbu_75p_",RIGHT(AA8,2)),VARIABLE_BDD!$1:$2,2,FALSE)</f>
        <v>#N/A</v>
      </c>
      <c r="AB2" s="34" t="e">
        <f>HLOOKUP(CONCATENATE("NP_TXCHirAmbu_75p_",RIGHT(AB8,2)),VARIABLE_BDD!$1:$2,2,FALSE)</f>
        <v>#N/A</v>
      </c>
      <c r="AC2" s="34" t="e">
        <f>HLOOKUP(CONCATENATE("NP_TXCHirAmbu_75p_",RIGHT(AC8,2)),VARIABLE_BDD!$1:$2,2,FALSE)</f>
        <v>#N/A</v>
      </c>
      <c r="AD2" s="34">
        <v>121</v>
      </c>
      <c r="AE2" s="34">
        <v>173</v>
      </c>
    </row>
    <row r="3" spans="1:41" s="327" customFormat="1" ht="9" customHeight="1" x14ac:dyDescent="0.25"/>
    <row r="4" spans="1:41" s="327" customFormat="1" ht="28.5" customHeight="1" x14ac:dyDescent="0.25">
      <c r="B4" s="583" t="s">
        <v>230</v>
      </c>
      <c r="C4" s="583"/>
      <c r="D4" s="583"/>
      <c r="E4" s="583"/>
      <c r="F4" s="583"/>
      <c r="G4" s="583"/>
      <c r="H4" s="583"/>
      <c r="I4" s="583"/>
      <c r="J4" s="583"/>
      <c r="K4" s="583"/>
      <c r="L4" s="583"/>
      <c r="M4" s="583"/>
      <c r="N4" s="583"/>
      <c r="O4" s="583"/>
      <c r="P4" s="583"/>
      <c r="Q4" s="583"/>
      <c r="R4" s="583"/>
      <c r="S4" s="583"/>
      <c r="T4" s="583"/>
      <c r="U4" s="583"/>
      <c r="V4" s="583"/>
      <c r="W4" s="583"/>
      <c r="X4" s="583"/>
      <c r="Y4" s="583"/>
      <c r="Z4" s="583"/>
      <c r="AA4" s="583"/>
      <c r="AB4" s="583"/>
      <c r="AC4" s="583"/>
      <c r="AD4" s="583"/>
      <c r="AE4" s="583"/>
    </row>
    <row r="5" spans="1:41" s="327" customFormat="1" ht="6" customHeight="1" x14ac:dyDescent="0.25">
      <c r="B5" s="329"/>
      <c r="C5" s="329"/>
      <c r="D5" s="329"/>
      <c r="E5" s="329"/>
      <c r="F5" s="329"/>
      <c r="G5" s="329"/>
      <c r="H5" s="329"/>
      <c r="I5" s="329"/>
      <c r="J5" s="329"/>
      <c r="K5" s="329"/>
      <c r="L5" s="329"/>
      <c r="M5" s="329"/>
      <c r="N5" s="329"/>
      <c r="O5" s="329"/>
      <c r="P5" s="329"/>
      <c r="Q5" s="329"/>
      <c r="R5" s="329"/>
      <c r="S5" s="329"/>
      <c r="T5" s="329"/>
      <c r="U5" s="329"/>
      <c r="V5" s="329"/>
      <c r="W5" s="329"/>
      <c r="X5" s="329"/>
      <c r="Y5" s="329"/>
      <c r="Z5" s="329"/>
      <c r="AA5" s="329"/>
      <c r="AB5" s="329"/>
      <c r="AC5" s="329"/>
      <c r="AD5" s="329"/>
      <c r="AE5" s="329"/>
    </row>
    <row r="6" spans="1:41" ht="4.5" customHeight="1" thickBot="1" x14ac:dyDescent="0.3"/>
    <row r="7" spans="1:41" ht="35.25" customHeight="1" x14ac:dyDescent="0.25">
      <c r="A7" s="21"/>
      <c r="B7" s="617" t="s">
        <v>6</v>
      </c>
      <c r="C7" s="618"/>
      <c r="D7" s="618"/>
      <c r="E7" s="17" t="s">
        <v>172</v>
      </c>
      <c r="F7" s="634" t="s">
        <v>173</v>
      </c>
      <c r="G7" s="615"/>
      <c r="H7" s="615"/>
      <c r="I7" s="615"/>
      <c r="J7" s="615"/>
      <c r="K7" s="615"/>
      <c r="L7" s="615"/>
      <c r="M7" s="616"/>
      <c r="N7" s="172" t="s">
        <v>198</v>
      </c>
      <c r="O7" s="634" t="s">
        <v>174</v>
      </c>
      <c r="P7" s="615"/>
      <c r="Q7" s="615"/>
      <c r="R7" s="615"/>
      <c r="S7" s="615"/>
      <c r="T7" s="615"/>
      <c r="U7" s="615"/>
      <c r="V7" s="616"/>
      <c r="W7" s="172" t="s">
        <v>197</v>
      </c>
      <c r="X7" s="634" t="s">
        <v>175</v>
      </c>
      <c r="Y7" s="615"/>
      <c r="Z7" s="615"/>
      <c r="AA7" s="615"/>
      <c r="AB7" s="615"/>
      <c r="AC7" s="615"/>
      <c r="AD7" s="615"/>
      <c r="AE7" s="616"/>
      <c r="AI7" s="429" t="s">
        <v>6</v>
      </c>
      <c r="AJ7" s="430"/>
      <c r="AK7" s="430"/>
      <c r="AL7" s="615"/>
      <c r="AM7" s="615"/>
      <c r="AN7" s="616"/>
    </row>
    <row r="8" spans="1:41" ht="10.5" customHeight="1" thickBot="1" x14ac:dyDescent="0.3">
      <c r="A8" s="21"/>
      <c r="B8" s="619"/>
      <c r="C8" s="620"/>
      <c r="D8" s="620"/>
      <c r="E8" s="14" t="e">
        <f>#REF!</f>
        <v>#REF!</v>
      </c>
      <c r="F8" s="18" t="s">
        <v>7</v>
      </c>
      <c r="G8" s="18">
        <v>2018</v>
      </c>
      <c r="H8" s="18">
        <v>2017</v>
      </c>
      <c r="I8" s="18">
        <v>2016</v>
      </c>
      <c r="J8" s="18">
        <v>2015</v>
      </c>
      <c r="K8" s="18">
        <v>2014</v>
      </c>
      <c r="L8" s="18">
        <v>2013</v>
      </c>
      <c r="M8" s="208">
        <v>2012</v>
      </c>
      <c r="N8" s="173" t="e">
        <f>E8</f>
        <v>#REF!</v>
      </c>
      <c r="O8" s="18" t="s">
        <v>7</v>
      </c>
      <c r="P8" s="18">
        <v>2018</v>
      </c>
      <c r="Q8" s="18">
        <v>2017</v>
      </c>
      <c r="R8" s="18">
        <v>2016</v>
      </c>
      <c r="S8" s="18">
        <v>2015</v>
      </c>
      <c r="T8" s="18">
        <v>2014</v>
      </c>
      <c r="U8" s="18">
        <v>2013</v>
      </c>
      <c r="V8" s="208">
        <v>2012</v>
      </c>
      <c r="W8" s="173" t="e">
        <f>N8</f>
        <v>#REF!</v>
      </c>
      <c r="X8" s="18" t="s">
        <v>7</v>
      </c>
      <c r="Y8" s="18">
        <v>2018</v>
      </c>
      <c r="Z8" s="18">
        <v>2017</v>
      </c>
      <c r="AA8" s="18">
        <v>2016</v>
      </c>
      <c r="AB8" s="18">
        <v>2015</v>
      </c>
      <c r="AC8" s="18">
        <v>2014</v>
      </c>
      <c r="AD8" s="18">
        <v>2013</v>
      </c>
      <c r="AE8" s="208">
        <v>2012</v>
      </c>
    </row>
    <row r="9" spans="1:41" ht="16.5" thickBot="1" x14ac:dyDescent="0.3">
      <c r="A9" s="20"/>
      <c r="B9" s="621" t="s">
        <v>56</v>
      </c>
      <c r="C9" s="621"/>
      <c r="D9" s="621"/>
      <c r="AI9" s="431"/>
      <c r="AJ9" s="432"/>
      <c r="AK9" s="432"/>
      <c r="AL9" s="428" t="s">
        <v>0</v>
      </c>
      <c r="AM9" s="280">
        <v>2014</v>
      </c>
      <c r="AN9" s="280">
        <v>2013</v>
      </c>
      <c r="AO9" s="208">
        <v>2012</v>
      </c>
    </row>
    <row r="10" spans="1:41" x14ac:dyDescent="0.25">
      <c r="A10" s="139" t="s">
        <v>134</v>
      </c>
      <c r="B10" s="209" t="s">
        <v>155</v>
      </c>
      <c r="C10" s="27"/>
      <c r="D10" s="27"/>
      <c r="E10" s="19" t="e">
        <f>IF(ISNA(VLOOKUP($A10,#REF!,E$2,FALSE))=TRUE,"-",VLOOKUP($A10,#REF!,E$2,FALSE))</f>
        <v>#REF!</v>
      </c>
      <c r="F10" s="212" t="e">
        <f>IF(ISNA(VLOOKUP($A10,#REF!,F$2,FALSE))=TRUE,"-",VLOOKUP($A10,#REF!,F$2,FALSE))</f>
        <v>#REF!</v>
      </c>
      <c r="G10" s="212" t="e">
        <f>IF(ISNA(VLOOKUP($A10,#REF!,G$2,FALSE))=TRUE,"-",VLOOKUP($A10,#REF!,G$2,FALSE))</f>
        <v>#REF!</v>
      </c>
      <c r="H10" s="212" t="e">
        <f>IF(ISNA(VLOOKUP($A10,#REF!,H$2,FALSE))=TRUE,"-",VLOOKUP($A10,#REF!,H$2,FALSE))</f>
        <v>#REF!</v>
      </c>
      <c r="I10" s="212" t="e">
        <f>IF(ISNA(VLOOKUP($A10,#REF!,I$2,FALSE))=TRUE,"-",VLOOKUP($A10,#REF!,I$2,FALSE))</f>
        <v>#REF!</v>
      </c>
      <c r="J10" s="213" t="e">
        <f>IF(ISNA(VLOOKUP($A10,#REF!,J$2,FALSE))=TRUE,"-",VLOOKUP($A10,#REF!,J$2,FALSE))</f>
        <v>#REF!</v>
      </c>
      <c r="K10" s="213" t="e">
        <f>IF(ISNA(VLOOKUP($A10,#REF!,K$2,FALSE))=TRUE,"-",VLOOKUP($A10,#REF!,K$2,FALSE))</f>
        <v>#REF!</v>
      </c>
      <c r="L10" s="213">
        <v>1.4807962830401231E-2</v>
      </c>
      <c r="M10" s="32">
        <v>1.3706235891533502E-2</v>
      </c>
      <c r="N10" s="210" t="e">
        <f>IF(ISNA(VLOOKUP($A10,#REF!,N$2,FALSE))=TRUE,"-",VLOOKUP($A10,#REF!,N$2,FALSE))</f>
        <v>#REF!</v>
      </c>
      <c r="O10" s="212" t="e">
        <f>IF(ISNA(VLOOKUP($A10,#REF!,O$2,FALSE))=TRUE,"-",VLOOKUP($A10,#REF!,O$2,FALSE))</f>
        <v>#REF!</v>
      </c>
      <c r="P10" s="212" t="e">
        <f>IF(ISNA(VLOOKUP($A10,#REF!,P$2,FALSE))=TRUE,"-",VLOOKUP($A10,#REF!,P$2,FALSE))</f>
        <v>#REF!</v>
      </c>
      <c r="Q10" s="212" t="e">
        <f>IF(ISNA(VLOOKUP($A10,#REF!,Q$2,FALSE))=TRUE,"-",VLOOKUP($A10,#REF!,Q$2,FALSE))</f>
        <v>#REF!</v>
      </c>
      <c r="R10" s="212" t="e">
        <f>IF(ISNA(VLOOKUP($A10,#REF!,R$2,FALSE))=TRUE,"-",VLOOKUP($A10,#REF!,R$2,FALSE))</f>
        <v>#REF!</v>
      </c>
      <c r="S10" s="213" t="e">
        <f>IF(ISNA(VLOOKUP($A10,#REF!,S$2,FALSE))=TRUE,"-",VLOOKUP($A10,#REF!,S$2,FALSE))</f>
        <v>#REF!</v>
      </c>
      <c r="T10" s="213" t="e">
        <f>IF(ISNA(VLOOKUP($A10,#REF!,T$2,FALSE))=TRUE,"-",VLOOKUP($A10,#REF!,T$2,FALSE))</f>
        <v>#REF!</v>
      </c>
      <c r="U10" s="213">
        <v>0.69135737177792111</v>
      </c>
      <c r="V10" s="32">
        <v>0.67582249582127274</v>
      </c>
      <c r="W10" s="210" t="e">
        <f>IF(ISNA(VLOOKUP($A10,#REF!,W$2,FALSE))=TRUE,"-",VLOOKUP($A10,#REF!,W$2,FALSE))</f>
        <v>#REF!</v>
      </c>
      <c r="X10" s="212" t="e">
        <f>IF(ISNA(VLOOKUP($A10,#REF!,X$2,FALSE))=TRUE,"-",VLOOKUP($A10,#REF!,X$2,FALSE))</f>
        <v>#REF!</v>
      </c>
      <c r="Y10" s="212" t="e">
        <f>IF(ISNA(VLOOKUP($A10,#REF!,Y$2,FALSE))=TRUE,"-",VLOOKUP($A10,#REF!,Y$2,FALSE))</f>
        <v>#REF!</v>
      </c>
      <c r="Z10" s="212" t="e">
        <f>IF(ISNA(VLOOKUP($A10,#REF!,Z$2,FALSE))=TRUE,"-",VLOOKUP($A10,#REF!,Z$2,FALSE))</f>
        <v>#REF!</v>
      </c>
      <c r="AA10" s="212" t="e">
        <f>IF(ISNA(VLOOKUP($A10,#REF!,AA$2,FALSE))=TRUE,"-",VLOOKUP($A10,#REF!,AA$2,FALSE))</f>
        <v>#REF!</v>
      </c>
      <c r="AB10" s="213" t="e">
        <f>IF(ISNA(VLOOKUP($A10,#REF!,AB$2,FALSE))=TRUE,"-",VLOOKUP($A10,#REF!,AB$2,FALSE))</f>
        <v>#REF!</v>
      </c>
      <c r="AC10" s="213" t="e">
        <f>IF(ISNA(VLOOKUP($A10,#REF!,AC$2,FALSE))=TRUE,"-",VLOOKUP($A10,#REF!,AC$2,FALSE))</f>
        <v>#REF!</v>
      </c>
      <c r="AD10" s="213">
        <v>0.43516275594441833</v>
      </c>
      <c r="AE10" s="32">
        <v>0.41620479040444386</v>
      </c>
      <c r="AI10" s="433" t="s">
        <v>10</v>
      </c>
      <c r="AJ10" s="436"/>
      <c r="AK10" s="436"/>
      <c r="AL10" s="13">
        <v>0.53210358283079107</v>
      </c>
      <c r="AM10" s="438">
        <v>0.52590295512586649</v>
      </c>
      <c r="AN10" s="438">
        <v>0.50640784018092722</v>
      </c>
      <c r="AO10" s="440">
        <v>0.50666186532229029</v>
      </c>
    </row>
    <row r="11" spans="1:41" x14ac:dyDescent="0.25">
      <c r="A11" s="24" t="s">
        <v>135</v>
      </c>
      <c r="B11" s="22" t="s">
        <v>156</v>
      </c>
      <c r="C11" s="23"/>
      <c r="D11" s="23"/>
      <c r="E11" s="30" t="e">
        <f>IF(ISNA(VLOOKUP($A11,#REF!,E$2,FALSE))=TRUE,"-",VLOOKUP($A11,#REF!,E$2,FALSE))</f>
        <v>#REF!</v>
      </c>
      <c r="F11" s="28" t="e">
        <f>IF(ISNA(VLOOKUP($A11,#REF!,F$2,FALSE))=TRUE,"-",VLOOKUP($A11,#REF!,F$2,FALSE))</f>
        <v>#REF!</v>
      </c>
      <c r="G11" s="28" t="e">
        <f>IF(ISNA(VLOOKUP($A11,#REF!,G$2,FALSE))=TRUE,"-",VLOOKUP($A11,#REF!,G$2,FALSE))</f>
        <v>#REF!</v>
      </c>
      <c r="H11" s="28" t="e">
        <f>IF(ISNA(VLOOKUP($A11,#REF!,H$2,FALSE))=TRUE,"-",VLOOKUP($A11,#REF!,H$2,FALSE))</f>
        <v>#REF!</v>
      </c>
      <c r="I11" s="28" t="e">
        <f>IF(ISNA(VLOOKUP($A11,#REF!,I$2,FALSE))=TRUE,"-",VLOOKUP($A11,#REF!,I$2,FALSE))</f>
        <v>#REF!</v>
      </c>
      <c r="J11" s="31" t="e">
        <f>IF(ISNA(VLOOKUP($A11,#REF!,J$2,FALSE))=TRUE,"-",VLOOKUP($A11,#REF!,J$2,FALSE))</f>
        <v>#REF!</v>
      </c>
      <c r="K11" s="31" t="e">
        <f>IF(ISNA(VLOOKUP($A11,#REF!,K$2,FALSE))=TRUE,"-",VLOOKUP($A11,#REF!,K$2,FALSE))</f>
        <v>#REF!</v>
      </c>
      <c r="L11" s="31">
        <v>2.6556472686548593E-2</v>
      </c>
      <c r="M11" s="33">
        <v>3.2888444945061948E-2</v>
      </c>
      <c r="N11" s="174" t="e">
        <f>IF(ISNA(VLOOKUP($A11,#REF!,N$2,FALSE))=TRUE,"-",VLOOKUP($A11,#REF!,N$2,FALSE))</f>
        <v>#REF!</v>
      </c>
      <c r="O11" s="28" t="e">
        <f>IF(ISNA(VLOOKUP($A11,#REF!,O$2,FALSE))=TRUE,"-",VLOOKUP($A11,#REF!,O$2,FALSE))</f>
        <v>#REF!</v>
      </c>
      <c r="P11" s="28" t="e">
        <f>IF(ISNA(VLOOKUP($A11,#REF!,P$2,FALSE))=TRUE,"-",VLOOKUP($A11,#REF!,P$2,FALSE))</f>
        <v>#REF!</v>
      </c>
      <c r="Q11" s="28" t="e">
        <f>IF(ISNA(VLOOKUP($A11,#REF!,Q$2,FALSE))=TRUE,"-",VLOOKUP($A11,#REF!,Q$2,FALSE))</f>
        <v>#REF!</v>
      </c>
      <c r="R11" s="28" t="e">
        <f>IF(ISNA(VLOOKUP($A11,#REF!,R$2,FALSE))=TRUE,"-",VLOOKUP($A11,#REF!,R$2,FALSE))</f>
        <v>#REF!</v>
      </c>
      <c r="S11" s="31" t="e">
        <f>IF(ISNA(VLOOKUP($A11,#REF!,S$2,FALSE))=TRUE,"-",VLOOKUP($A11,#REF!,S$2,FALSE))</f>
        <v>#REF!</v>
      </c>
      <c r="T11" s="31" t="e">
        <f>IF(ISNA(VLOOKUP($A11,#REF!,T$2,FALSE))=TRUE,"-",VLOOKUP($A11,#REF!,T$2,FALSE))</f>
        <v>#REF!</v>
      </c>
      <c r="U11" s="31">
        <v>0.71205291810571913</v>
      </c>
      <c r="V11" s="33">
        <v>0.70264101728073036</v>
      </c>
      <c r="W11" s="174" t="e">
        <f>IF(ISNA(VLOOKUP($A11,#REF!,W$2,FALSE))=TRUE,"-",VLOOKUP($A11,#REF!,W$2,FALSE))</f>
        <v>#REF!</v>
      </c>
      <c r="X11" s="28" t="e">
        <f>IF(ISNA(VLOOKUP($A11,#REF!,X$2,FALSE))=TRUE,"-",VLOOKUP($A11,#REF!,X$2,FALSE))</f>
        <v>#REF!</v>
      </c>
      <c r="Y11" s="28" t="e">
        <f>IF(ISNA(VLOOKUP($A11,#REF!,Y$2,FALSE))=TRUE,"-",VLOOKUP($A11,#REF!,Y$2,FALSE))</f>
        <v>#REF!</v>
      </c>
      <c r="Z11" s="28" t="e">
        <f>IF(ISNA(VLOOKUP($A11,#REF!,Z$2,FALSE))=TRUE,"-",VLOOKUP($A11,#REF!,Z$2,FALSE))</f>
        <v>#REF!</v>
      </c>
      <c r="AA11" s="28" t="e">
        <f>IF(ISNA(VLOOKUP($A11,#REF!,AA$2,FALSE))=TRUE,"-",VLOOKUP($A11,#REF!,AA$2,FALSE))</f>
        <v>#REF!</v>
      </c>
      <c r="AB11" s="31" t="e">
        <f>IF(ISNA(VLOOKUP($A11,#REF!,AB$2,FALSE))=TRUE,"-",VLOOKUP($A11,#REF!,AB$2,FALSE))</f>
        <v>#REF!</v>
      </c>
      <c r="AC11" s="31" t="e">
        <f>IF(ISNA(VLOOKUP($A11,#REF!,AC$2,FALSE))=TRUE,"-",VLOOKUP($A11,#REF!,AC$2,FALSE))</f>
        <v>#REF!</v>
      </c>
      <c r="AD11" s="31">
        <v>0.39455990889380432</v>
      </c>
      <c r="AE11" s="33">
        <v>0.37304527205376747</v>
      </c>
      <c r="AI11" s="435" t="s">
        <v>155</v>
      </c>
      <c r="AJ11" s="23"/>
      <c r="AK11" s="23"/>
      <c r="AL11" s="13">
        <v>0.46781520827509088</v>
      </c>
      <c r="AM11" s="31">
        <v>0.45149345985848333</v>
      </c>
      <c r="AN11" s="31">
        <v>0.43516275594441833</v>
      </c>
      <c r="AO11" s="33">
        <v>0.41620479040444386</v>
      </c>
    </row>
    <row r="12" spans="1:41" x14ac:dyDescent="0.25">
      <c r="A12" s="24" t="s">
        <v>136</v>
      </c>
      <c r="B12" s="22" t="s">
        <v>157</v>
      </c>
      <c r="C12" s="23"/>
      <c r="D12" s="23"/>
      <c r="E12" s="30" t="e">
        <f>IF(ISNA(VLOOKUP($A12,#REF!,E$2,FALSE))=TRUE,"-",VLOOKUP($A12,#REF!,E$2,FALSE))</f>
        <v>#REF!</v>
      </c>
      <c r="F12" s="28" t="e">
        <f>IF(ISNA(VLOOKUP($A12,#REF!,F$2,FALSE))=TRUE,"-",VLOOKUP($A12,#REF!,F$2,FALSE))</f>
        <v>#REF!</v>
      </c>
      <c r="G12" s="28" t="e">
        <f>IF(ISNA(VLOOKUP($A12,#REF!,G$2,FALSE))=TRUE,"-",VLOOKUP($A12,#REF!,G$2,FALSE))</f>
        <v>#REF!</v>
      </c>
      <c r="H12" s="28" t="e">
        <f>IF(ISNA(VLOOKUP($A12,#REF!,H$2,FALSE))=TRUE,"-",VLOOKUP($A12,#REF!,H$2,FALSE))</f>
        <v>#REF!</v>
      </c>
      <c r="I12" s="28" t="e">
        <f>IF(ISNA(VLOOKUP($A12,#REF!,I$2,FALSE))=TRUE,"-",VLOOKUP($A12,#REF!,I$2,FALSE))</f>
        <v>#REF!</v>
      </c>
      <c r="J12" s="31" t="e">
        <f>IF(ISNA(VLOOKUP($A12,#REF!,J$2,FALSE))=TRUE,"-",VLOOKUP($A12,#REF!,J$2,FALSE))</f>
        <v>#REF!</v>
      </c>
      <c r="K12" s="31" t="e">
        <f>IF(ISNA(VLOOKUP($A12,#REF!,K$2,FALSE))=TRUE,"-",VLOOKUP($A12,#REF!,K$2,FALSE))</f>
        <v>#REF!</v>
      </c>
      <c r="L12" s="31">
        <v>4.9442346535522961E-3</v>
      </c>
      <c r="M12" s="33">
        <v>4.7352286412904636E-3</v>
      </c>
      <c r="N12" s="174" t="e">
        <f>IF(ISNA(VLOOKUP($A12,#REF!,N$2,FALSE))=TRUE,"-",VLOOKUP($A12,#REF!,N$2,FALSE))</f>
        <v>#REF!</v>
      </c>
      <c r="O12" s="28" t="e">
        <f>IF(ISNA(VLOOKUP($A12,#REF!,O$2,FALSE))=TRUE,"-",VLOOKUP($A12,#REF!,O$2,FALSE))</f>
        <v>#REF!</v>
      </c>
      <c r="P12" s="28" t="e">
        <f>IF(ISNA(VLOOKUP($A12,#REF!,P$2,FALSE))=TRUE,"-",VLOOKUP($A12,#REF!,P$2,FALSE))</f>
        <v>#REF!</v>
      </c>
      <c r="Q12" s="28" t="e">
        <f>IF(ISNA(VLOOKUP($A12,#REF!,Q$2,FALSE))=TRUE,"-",VLOOKUP($A12,#REF!,Q$2,FALSE))</f>
        <v>#REF!</v>
      </c>
      <c r="R12" s="28" t="e">
        <f>IF(ISNA(VLOOKUP($A12,#REF!,R$2,FALSE))=TRUE,"-",VLOOKUP($A12,#REF!,R$2,FALSE))</f>
        <v>#REF!</v>
      </c>
      <c r="S12" s="31" t="e">
        <f>IF(ISNA(VLOOKUP($A12,#REF!,S$2,FALSE))=TRUE,"-",VLOOKUP($A12,#REF!,S$2,FALSE))</f>
        <v>#REF!</v>
      </c>
      <c r="T12" s="31" t="e">
        <f>IF(ISNA(VLOOKUP($A12,#REF!,T$2,FALSE))=TRUE,"-",VLOOKUP($A12,#REF!,T$2,FALSE))</f>
        <v>#REF!</v>
      </c>
      <c r="U12" s="31">
        <v>0.63532473410273815</v>
      </c>
      <c r="V12" s="33">
        <v>0.62047800108636608</v>
      </c>
      <c r="W12" s="174" t="e">
        <f>IF(ISNA(VLOOKUP($A12,#REF!,W$2,FALSE))=TRUE,"-",VLOOKUP($A12,#REF!,W$2,FALSE))</f>
        <v>#REF!</v>
      </c>
      <c r="X12" s="28" t="e">
        <f>IF(ISNA(VLOOKUP($A12,#REF!,X$2,FALSE))=TRUE,"-",VLOOKUP($A12,#REF!,X$2,FALSE))</f>
        <v>#REF!</v>
      </c>
      <c r="Y12" s="28" t="e">
        <f>IF(ISNA(VLOOKUP($A12,#REF!,Y$2,FALSE))=TRUE,"-",VLOOKUP($A12,#REF!,Y$2,FALSE))</f>
        <v>#REF!</v>
      </c>
      <c r="Z12" s="28" t="e">
        <f>IF(ISNA(VLOOKUP($A12,#REF!,Z$2,FALSE))=TRUE,"-",VLOOKUP($A12,#REF!,Z$2,FALSE))</f>
        <v>#REF!</v>
      </c>
      <c r="AA12" s="28" t="e">
        <f>IF(ISNA(VLOOKUP($A12,#REF!,AA$2,FALSE))=TRUE,"-",VLOOKUP($A12,#REF!,AA$2,FALSE))</f>
        <v>#REF!</v>
      </c>
      <c r="AB12" s="31" t="e">
        <f>IF(ISNA(VLOOKUP($A12,#REF!,AB$2,FALSE))=TRUE,"-",VLOOKUP($A12,#REF!,AB$2,FALSE))</f>
        <v>#REF!</v>
      </c>
      <c r="AC12" s="31" t="e">
        <f>IF(ISNA(VLOOKUP($A12,#REF!,AC$2,FALSE))=TRUE,"-",VLOOKUP($A12,#REF!,AC$2,FALSE))</f>
        <v>#REF!</v>
      </c>
      <c r="AD12" s="31">
        <v>0.39555675968572201</v>
      </c>
      <c r="AE12" s="33">
        <v>0.37550720646286606</v>
      </c>
      <c r="AI12" s="22" t="s">
        <v>9</v>
      </c>
      <c r="AJ12" s="23"/>
      <c r="AK12" s="23"/>
      <c r="AL12" s="13">
        <v>0.46118974376453947</v>
      </c>
      <c r="AM12" s="31">
        <v>0.44935035170918325</v>
      </c>
      <c r="AN12" s="31">
        <v>0.43859396643220783</v>
      </c>
      <c r="AO12" s="33">
        <v>0.43394130925507901</v>
      </c>
    </row>
    <row r="13" spans="1:41" x14ac:dyDescent="0.25">
      <c r="A13" s="24" t="s">
        <v>137</v>
      </c>
      <c r="B13" s="22" t="s">
        <v>158</v>
      </c>
      <c r="C13" s="23"/>
      <c r="D13" s="23"/>
      <c r="E13" s="30" t="e">
        <f>IF(ISNA(VLOOKUP($A13,#REF!,E$2,FALSE))=TRUE,"-",VLOOKUP($A13,#REF!,E$2,FALSE))</f>
        <v>#REF!</v>
      </c>
      <c r="F13" s="28" t="e">
        <f>IF(ISNA(VLOOKUP($A13,#REF!,F$2,FALSE))=TRUE,"-",VLOOKUP($A13,#REF!,F$2,FALSE))</f>
        <v>#REF!</v>
      </c>
      <c r="G13" s="28" t="e">
        <f>IF(ISNA(VLOOKUP($A13,#REF!,G$2,FALSE))=TRUE,"-",VLOOKUP($A13,#REF!,G$2,FALSE))</f>
        <v>#REF!</v>
      </c>
      <c r="H13" s="28" t="e">
        <f>IF(ISNA(VLOOKUP($A13,#REF!,H$2,FALSE))=TRUE,"-",VLOOKUP($A13,#REF!,H$2,FALSE))</f>
        <v>#REF!</v>
      </c>
      <c r="I13" s="28" t="e">
        <f>IF(ISNA(VLOOKUP($A13,#REF!,I$2,FALSE))=TRUE,"-",VLOOKUP($A13,#REF!,I$2,FALSE))</f>
        <v>#REF!</v>
      </c>
      <c r="J13" s="31" t="e">
        <f>IF(ISNA(VLOOKUP($A13,#REF!,J$2,FALSE))=TRUE,"-",VLOOKUP($A13,#REF!,J$2,FALSE))</f>
        <v>#REF!</v>
      </c>
      <c r="K13" s="31" t="e">
        <f>IF(ISNA(VLOOKUP($A13,#REF!,K$2,FALSE))=TRUE,"-",VLOOKUP($A13,#REF!,K$2,FALSE))</f>
        <v>#REF!</v>
      </c>
      <c r="L13" s="31">
        <v>6.1884304583711683E-3</v>
      </c>
      <c r="M13" s="33">
        <v>7.2270675027081739E-3</v>
      </c>
      <c r="N13" s="174" t="e">
        <f>IF(ISNA(VLOOKUP($A13,#REF!,N$2,FALSE))=TRUE,"-",VLOOKUP($A13,#REF!,N$2,FALSE))</f>
        <v>#REF!</v>
      </c>
      <c r="O13" s="28" t="e">
        <f>IF(ISNA(VLOOKUP($A13,#REF!,O$2,FALSE))=TRUE,"-",VLOOKUP($A13,#REF!,O$2,FALSE))</f>
        <v>#REF!</v>
      </c>
      <c r="P13" s="28" t="e">
        <f>IF(ISNA(VLOOKUP($A13,#REF!,P$2,FALSE))=TRUE,"-",VLOOKUP($A13,#REF!,P$2,FALSE))</f>
        <v>#REF!</v>
      </c>
      <c r="Q13" s="28" t="e">
        <f>IF(ISNA(VLOOKUP($A13,#REF!,Q$2,FALSE))=TRUE,"-",VLOOKUP($A13,#REF!,Q$2,FALSE))</f>
        <v>#REF!</v>
      </c>
      <c r="R13" s="28" t="e">
        <f>IF(ISNA(VLOOKUP($A13,#REF!,R$2,FALSE))=TRUE,"-",VLOOKUP($A13,#REF!,R$2,FALSE))</f>
        <v>#REF!</v>
      </c>
      <c r="S13" s="31" t="e">
        <f>IF(ISNA(VLOOKUP($A13,#REF!,S$2,FALSE))=TRUE,"-",VLOOKUP($A13,#REF!,S$2,FALSE))</f>
        <v>#REF!</v>
      </c>
      <c r="T13" s="31" t="e">
        <f>IF(ISNA(VLOOKUP($A13,#REF!,T$2,FALSE))=TRUE,"-",VLOOKUP($A13,#REF!,T$2,FALSE))</f>
        <v>#REF!</v>
      </c>
      <c r="U13" s="31">
        <v>0.66552706552706553</v>
      </c>
      <c r="V13" s="33">
        <v>0.67693412600247371</v>
      </c>
      <c r="W13" s="174" t="e">
        <f>IF(ISNA(VLOOKUP($A13,#REF!,W$2,FALSE))=TRUE,"-",VLOOKUP($A13,#REF!,W$2,FALSE))</f>
        <v>#REF!</v>
      </c>
      <c r="X13" s="28" t="e">
        <f>IF(ISNA(VLOOKUP($A13,#REF!,X$2,FALSE))=TRUE,"-",VLOOKUP($A13,#REF!,X$2,FALSE))</f>
        <v>#REF!</v>
      </c>
      <c r="Y13" s="28" t="e">
        <f>IF(ISNA(VLOOKUP($A13,#REF!,Y$2,FALSE))=TRUE,"-",VLOOKUP($A13,#REF!,Y$2,FALSE))</f>
        <v>#REF!</v>
      </c>
      <c r="Z13" s="28" t="e">
        <f>IF(ISNA(VLOOKUP($A13,#REF!,Z$2,FALSE))=TRUE,"-",VLOOKUP($A13,#REF!,Z$2,FALSE))</f>
        <v>#REF!</v>
      </c>
      <c r="AA13" s="28" t="e">
        <f>IF(ISNA(VLOOKUP($A13,#REF!,AA$2,FALSE))=TRUE,"-",VLOOKUP($A13,#REF!,AA$2,FALSE))</f>
        <v>#REF!</v>
      </c>
      <c r="AB13" s="31" t="e">
        <f>IF(ISNA(VLOOKUP($A13,#REF!,AB$2,FALSE))=TRUE,"-",VLOOKUP($A13,#REF!,AB$2,FALSE))</f>
        <v>#REF!</v>
      </c>
      <c r="AC13" s="31" t="e">
        <f>IF(ISNA(VLOOKUP($A13,#REF!,AC$2,FALSE))=TRUE,"-",VLOOKUP($A13,#REF!,AC$2,FALSE))</f>
        <v>#REF!</v>
      </c>
      <c r="AD13" s="31">
        <v>0.41991571822012808</v>
      </c>
      <c r="AE13" s="33">
        <v>0.3975995010198749</v>
      </c>
      <c r="AI13" s="22" t="s">
        <v>158</v>
      </c>
      <c r="AJ13" s="23"/>
      <c r="AK13" s="23"/>
      <c r="AL13" s="13">
        <v>0.45786507808726451</v>
      </c>
      <c r="AM13" s="31">
        <v>0.44537679261450908</v>
      </c>
      <c r="AN13" s="31">
        <v>0.41991571822012808</v>
      </c>
      <c r="AO13" s="33">
        <v>0.3975995010198749</v>
      </c>
    </row>
    <row r="14" spans="1:41" x14ac:dyDescent="0.25">
      <c r="A14" s="24" t="s">
        <v>138</v>
      </c>
      <c r="B14" s="22" t="s">
        <v>159</v>
      </c>
      <c r="C14" s="23"/>
      <c r="D14" s="23"/>
      <c r="E14" s="30" t="e">
        <f>IF(ISNA(VLOOKUP($A14,#REF!,E$2,FALSE))=TRUE,"-",VLOOKUP($A14,#REF!,E$2,FALSE))</f>
        <v>#REF!</v>
      </c>
      <c r="F14" s="28" t="e">
        <f>IF(ISNA(VLOOKUP($A14,#REF!,F$2,FALSE))=TRUE,"-",VLOOKUP($A14,#REF!,F$2,FALSE))</f>
        <v>#REF!</v>
      </c>
      <c r="G14" s="28" t="e">
        <f>IF(ISNA(VLOOKUP($A14,#REF!,G$2,FALSE))=TRUE,"-",VLOOKUP($A14,#REF!,G$2,FALSE))</f>
        <v>#REF!</v>
      </c>
      <c r="H14" s="28" t="e">
        <f>IF(ISNA(VLOOKUP($A14,#REF!,H$2,FALSE))=TRUE,"-",VLOOKUP($A14,#REF!,H$2,FALSE))</f>
        <v>#REF!</v>
      </c>
      <c r="I14" s="28" t="e">
        <f>IF(ISNA(VLOOKUP($A14,#REF!,I$2,FALSE))=TRUE,"-",VLOOKUP($A14,#REF!,I$2,FALSE))</f>
        <v>#REF!</v>
      </c>
      <c r="J14" s="31" t="e">
        <f>IF(ISNA(VLOOKUP($A14,#REF!,J$2,FALSE))=TRUE,"-",VLOOKUP($A14,#REF!,J$2,FALSE))</f>
        <v>#REF!</v>
      </c>
      <c r="K14" s="31" t="e">
        <f>IF(ISNA(VLOOKUP($A14,#REF!,K$2,FALSE))=TRUE,"-",VLOOKUP($A14,#REF!,K$2,FALSE))</f>
        <v>#REF!</v>
      </c>
      <c r="L14" s="31">
        <v>1.2054832265619618E-2</v>
      </c>
      <c r="M14" s="33">
        <v>9.5727441603098689E-3</v>
      </c>
      <c r="N14" s="174" t="e">
        <f>IF(ISNA(VLOOKUP($A14,#REF!,N$2,FALSE))=TRUE,"-",VLOOKUP($A14,#REF!,N$2,FALSE))</f>
        <v>#REF!</v>
      </c>
      <c r="O14" s="28" t="e">
        <f>IF(ISNA(VLOOKUP($A14,#REF!,O$2,FALSE))=TRUE,"-",VLOOKUP($A14,#REF!,O$2,FALSE))</f>
        <v>#REF!</v>
      </c>
      <c r="P14" s="28" t="e">
        <f>IF(ISNA(VLOOKUP($A14,#REF!,P$2,FALSE))=TRUE,"-",VLOOKUP($A14,#REF!,P$2,FALSE))</f>
        <v>#REF!</v>
      </c>
      <c r="Q14" s="28" t="e">
        <f>IF(ISNA(VLOOKUP($A14,#REF!,Q$2,FALSE))=TRUE,"-",VLOOKUP($A14,#REF!,Q$2,FALSE))</f>
        <v>#REF!</v>
      </c>
      <c r="R14" s="28" t="e">
        <f>IF(ISNA(VLOOKUP($A14,#REF!,R$2,FALSE))=TRUE,"-",VLOOKUP($A14,#REF!,R$2,FALSE))</f>
        <v>#REF!</v>
      </c>
      <c r="S14" s="31" t="e">
        <f>IF(ISNA(VLOOKUP($A14,#REF!,S$2,FALSE))=TRUE,"-",VLOOKUP($A14,#REF!,S$2,FALSE))</f>
        <v>#REF!</v>
      </c>
      <c r="T14" s="31" t="e">
        <f>IF(ISNA(VLOOKUP($A14,#REF!,T$2,FALSE))=TRUE,"-",VLOOKUP($A14,#REF!,T$2,FALSE))</f>
        <v>#REF!</v>
      </c>
      <c r="U14" s="31">
        <v>0.71119546061932337</v>
      </c>
      <c r="V14" s="33">
        <v>0.71032416235358209</v>
      </c>
      <c r="W14" s="174" t="e">
        <f>IF(ISNA(VLOOKUP($A14,#REF!,W$2,FALSE))=TRUE,"-",VLOOKUP($A14,#REF!,W$2,FALSE))</f>
        <v>#REF!</v>
      </c>
      <c r="X14" s="28" t="e">
        <f>IF(ISNA(VLOOKUP($A14,#REF!,X$2,FALSE))=TRUE,"-",VLOOKUP($A14,#REF!,X$2,FALSE))</f>
        <v>#REF!</v>
      </c>
      <c r="Y14" s="28" t="e">
        <f>IF(ISNA(VLOOKUP($A14,#REF!,Y$2,FALSE))=TRUE,"-",VLOOKUP($A14,#REF!,Y$2,FALSE))</f>
        <v>#REF!</v>
      </c>
      <c r="Z14" s="28" t="e">
        <f>IF(ISNA(VLOOKUP($A14,#REF!,Z$2,FALSE))=TRUE,"-",VLOOKUP($A14,#REF!,Z$2,FALSE))</f>
        <v>#REF!</v>
      </c>
      <c r="AA14" s="28" t="e">
        <f>IF(ISNA(VLOOKUP($A14,#REF!,AA$2,FALSE))=TRUE,"-",VLOOKUP($A14,#REF!,AA$2,FALSE))</f>
        <v>#REF!</v>
      </c>
      <c r="AB14" s="31" t="e">
        <f>IF(ISNA(VLOOKUP($A14,#REF!,AB$2,FALSE))=TRUE,"-",VLOOKUP($A14,#REF!,AB$2,FALSE))</f>
        <v>#REF!</v>
      </c>
      <c r="AC14" s="31" t="e">
        <f>IF(ISNA(VLOOKUP($A14,#REF!,AC$2,FALSE))=TRUE,"-",VLOOKUP($A14,#REF!,AC$2,FALSE))</f>
        <v>#REF!</v>
      </c>
      <c r="AD14" s="31">
        <v>0.40116370853160732</v>
      </c>
      <c r="AE14" s="33">
        <v>0.38932287301214785</v>
      </c>
      <c r="AI14" s="220" t="s">
        <v>8</v>
      </c>
      <c r="AJ14" s="221"/>
      <c r="AK14" s="221"/>
      <c r="AL14" s="13">
        <v>0.45348359452955334</v>
      </c>
      <c r="AM14" s="270">
        <v>0.43074286565829673</v>
      </c>
      <c r="AN14" s="270">
        <v>0.40817902426217356</v>
      </c>
      <c r="AO14" s="271">
        <v>0.38237692066478518</v>
      </c>
    </row>
    <row r="15" spans="1:41" x14ac:dyDescent="0.25">
      <c r="A15" s="24" t="s">
        <v>139</v>
      </c>
      <c r="B15" s="22" t="s">
        <v>162</v>
      </c>
      <c r="C15" s="23"/>
      <c r="D15" s="23"/>
      <c r="E15" s="30" t="e">
        <f>IF(ISNA(VLOOKUP($A15,#REF!,E$2,FALSE))=TRUE,"-",VLOOKUP($A15,#REF!,E$2,FALSE))</f>
        <v>#REF!</v>
      </c>
      <c r="F15" s="28" t="e">
        <f>IF(ISNA(VLOOKUP($A15,#REF!,F$2,FALSE))=TRUE,"-",VLOOKUP($A15,#REF!,F$2,FALSE))</f>
        <v>#REF!</v>
      </c>
      <c r="G15" s="28" t="e">
        <f>IF(ISNA(VLOOKUP($A15,#REF!,G$2,FALSE))=TRUE,"-",VLOOKUP($A15,#REF!,G$2,FALSE))</f>
        <v>#REF!</v>
      </c>
      <c r="H15" s="28" t="e">
        <f>IF(ISNA(VLOOKUP($A15,#REF!,H$2,FALSE))=TRUE,"-",VLOOKUP($A15,#REF!,H$2,FALSE))</f>
        <v>#REF!</v>
      </c>
      <c r="I15" s="28" t="e">
        <f>IF(ISNA(VLOOKUP($A15,#REF!,I$2,FALSE))=TRUE,"-",VLOOKUP($A15,#REF!,I$2,FALSE))</f>
        <v>#REF!</v>
      </c>
      <c r="J15" s="31" t="e">
        <f>IF(ISNA(VLOOKUP($A15,#REF!,J$2,FALSE))=TRUE,"-",VLOOKUP($A15,#REF!,J$2,FALSE))</f>
        <v>#REF!</v>
      </c>
      <c r="K15" s="31" t="e">
        <f>IF(ISNA(VLOOKUP($A15,#REF!,K$2,FALSE))=TRUE,"-",VLOOKUP($A15,#REF!,K$2,FALSE))</f>
        <v>#REF!</v>
      </c>
      <c r="L15" s="31">
        <v>2.2026132122788672E-2</v>
      </c>
      <c r="M15" s="33">
        <v>2.3559052913825308E-2</v>
      </c>
      <c r="N15" s="174" t="e">
        <f>IF(ISNA(VLOOKUP($A15,#REF!,N$2,FALSE))=TRUE,"-",VLOOKUP($A15,#REF!,N$2,FALSE))</f>
        <v>#REF!</v>
      </c>
      <c r="O15" s="28" t="e">
        <f>IF(ISNA(VLOOKUP($A15,#REF!,O$2,FALSE))=TRUE,"-",VLOOKUP($A15,#REF!,O$2,FALSE))</f>
        <v>#REF!</v>
      </c>
      <c r="P15" s="28" t="e">
        <f>IF(ISNA(VLOOKUP($A15,#REF!,P$2,FALSE))=TRUE,"-",VLOOKUP($A15,#REF!,P$2,FALSE))</f>
        <v>#REF!</v>
      </c>
      <c r="Q15" s="28" t="e">
        <f>IF(ISNA(VLOOKUP($A15,#REF!,Q$2,FALSE))=TRUE,"-",VLOOKUP($A15,#REF!,Q$2,FALSE))</f>
        <v>#REF!</v>
      </c>
      <c r="R15" s="28" t="e">
        <f>IF(ISNA(VLOOKUP($A15,#REF!,R$2,FALSE))=TRUE,"-",VLOOKUP($A15,#REF!,R$2,FALSE))</f>
        <v>#REF!</v>
      </c>
      <c r="S15" s="31" t="e">
        <f>IF(ISNA(VLOOKUP($A15,#REF!,S$2,FALSE))=TRUE,"-",VLOOKUP($A15,#REF!,S$2,FALSE))</f>
        <v>#REF!</v>
      </c>
      <c r="T15" s="31" t="e">
        <f>IF(ISNA(VLOOKUP($A15,#REF!,T$2,FALSE))=TRUE,"-",VLOOKUP($A15,#REF!,T$2,FALSE))</f>
        <v>#REF!</v>
      </c>
      <c r="U15" s="31">
        <v>0.63595590150177961</v>
      </c>
      <c r="V15" s="33">
        <v>0.62791342183299614</v>
      </c>
      <c r="W15" s="174" t="e">
        <f>IF(ISNA(VLOOKUP($A15,#REF!,W$2,FALSE))=TRUE,"-",VLOOKUP($A15,#REF!,W$2,FALSE))</f>
        <v>#REF!</v>
      </c>
      <c r="X15" s="28" t="e">
        <f>IF(ISNA(VLOOKUP($A15,#REF!,X$2,FALSE))=TRUE,"-",VLOOKUP($A15,#REF!,X$2,FALSE))</f>
        <v>#REF!</v>
      </c>
      <c r="Y15" s="28" t="e">
        <f>IF(ISNA(VLOOKUP($A15,#REF!,Y$2,FALSE))=TRUE,"-",VLOOKUP($A15,#REF!,Y$2,FALSE))</f>
        <v>#REF!</v>
      </c>
      <c r="Z15" s="28" t="e">
        <f>IF(ISNA(VLOOKUP($A15,#REF!,Z$2,FALSE))=TRUE,"-",VLOOKUP($A15,#REF!,Z$2,FALSE))</f>
        <v>#REF!</v>
      </c>
      <c r="AA15" s="28" t="e">
        <f>IF(ISNA(VLOOKUP($A15,#REF!,AA$2,FALSE))=TRUE,"-",VLOOKUP($A15,#REF!,AA$2,FALSE))</f>
        <v>#REF!</v>
      </c>
      <c r="AB15" s="31" t="e">
        <f>IF(ISNA(VLOOKUP($A15,#REF!,AB$2,FALSE))=TRUE,"-",VLOOKUP($A15,#REF!,AB$2,FALSE))</f>
        <v>#REF!</v>
      </c>
      <c r="AC15" s="31" t="e">
        <f>IF(ISNA(VLOOKUP($A15,#REF!,AC$2,FALSE))=TRUE,"-",VLOOKUP($A15,#REF!,AC$2,FALSE))</f>
        <v>#REF!</v>
      </c>
      <c r="AD15" s="31">
        <v>0.39474875964857548</v>
      </c>
      <c r="AE15" s="33">
        <v>0.37580577818059613</v>
      </c>
      <c r="AI15" s="22" t="s">
        <v>160</v>
      </c>
      <c r="AJ15" s="23"/>
      <c r="AK15" s="23"/>
      <c r="AL15" s="13">
        <v>0.45288103854037504</v>
      </c>
      <c r="AM15" s="31">
        <v>0.42386396262365256</v>
      </c>
      <c r="AN15" s="31">
        <v>0.40145567004812244</v>
      </c>
      <c r="AO15" s="33">
        <v>0.38768404024895126</v>
      </c>
    </row>
    <row r="16" spans="1:41" x14ac:dyDescent="0.25">
      <c r="A16" s="24" t="s">
        <v>140</v>
      </c>
      <c r="B16" s="22" t="s">
        <v>160</v>
      </c>
      <c r="C16" s="23"/>
      <c r="D16" s="23"/>
      <c r="E16" s="30" t="e">
        <f>IF(ISNA(VLOOKUP($A16,#REF!,E$2,FALSE))=TRUE,"-",VLOOKUP($A16,#REF!,E$2,FALSE))</f>
        <v>#REF!</v>
      </c>
      <c r="F16" s="28" t="e">
        <f>IF(ISNA(VLOOKUP($A16,#REF!,F$2,FALSE))=TRUE,"-",VLOOKUP($A16,#REF!,F$2,FALSE))</f>
        <v>#REF!</v>
      </c>
      <c r="G16" s="28" t="e">
        <f>IF(ISNA(VLOOKUP($A16,#REF!,G$2,FALSE))=TRUE,"-",VLOOKUP($A16,#REF!,G$2,FALSE))</f>
        <v>#REF!</v>
      </c>
      <c r="H16" s="28" t="e">
        <f>IF(ISNA(VLOOKUP($A16,#REF!,H$2,FALSE))=TRUE,"-",VLOOKUP($A16,#REF!,H$2,FALSE))</f>
        <v>#REF!</v>
      </c>
      <c r="I16" s="28" t="e">
        <f>IF(ISNA(VLOOKUP($A16,#REF!,I$2,FALSE))=TRUE,"-",VLOOKUP($A16,#REF!,I$2,FALSE))</f>
        <v>#REF!</v>
      </c>
      <c r="J16" s="31" t="e">
        <f>IF(ISNA(VLOOKUP($A16,#REF!,J$2,FALSE))=TRUE,"-",VLOOKUP($A16,#REF!,J$2,FALSE))</f>
        <v>#REF!</v>
      </c>
      <c r="K16" s="31" t="e">
        <f>IF(ISNA(VLOOKUP($A16,#REF!,K$2,FALSE))=TRUE,"-",VLOOKUP($A16,#REF!,K$2,FALSE))</f>
        <v>#REF!</v>
      </c>
      <c r="L16" s="31">
        <v>3.3005559358253056E-2</v>
      </c>
      <c r="M16" s="33">
        <v>2.875690248430313E-2</v>
      </c>
      <c r="N16" s="174" t="e">
        <f>IF(ISNA(VLOOKUP($A16,#REF!,N$2,FALSE))=TRUE,"-",VLOOKUP($A16,#REF!,N$2,FALSE))</f>
        <v>#REF!</v>
      </c>
      <c r="O16" s="28" t="e">
        <f>IF(ISNA(VLOOKUP($A16,#REF!,O$2,FALSE))=TRUE,"-",VLOOKUP($A16,#REF!,O$2,FALSE))</f>
        <v>#REF!</v>
      </c>
      <c r="P16" s="28" t="e">
        <f>IF(ISNA(VLOOKUP($A16,#REF!,P$2,FALSE))=TRUE,"-",VLOOKUP($A16,#REF!,P$2,FALSE))</f>
        <v>#REF!</v>
      </c>
      <c r="Q16" s="28" t="e">
        <f>IF(ISNA(VLOOKUP($A16,#REF!,Q$2,FALSE))=TRUE,"-",VLOOKUP($A16,#REF!,Q$2,FALSE))</f>
        <v>#REF!</v>
      </c>
      <c r="R16" s="28" t="e">
        <f>IF(ISNA(VLOOKUP($A16,#REF!,R$2,FALSE))=TRUE,"-",VLOOKUP($A16,#REF!,R$2,FALSE))</f>
        <v>#REF!</v>
      </c>
      <c r="S16" s="31" t="e">
        <f>IF(ISNA(VLOOKUP($A16,#REF!,S$2,FALSE))=TRUE,"-",VLOOKUP($A16,#REF!,S$2,FALSE))</f>
        <v>#REF!</v>
      </c>
      <c r="T16" s="31" t="e">
        <f>IF(ISNA(VLOOKUP($A16,#REF!,T$2,FALSE))=TRUE,"-",VLOOKUP($A16,#REF!,T$2,FALSE))</f>
        <v>#REF!</v>
      </c>
      <c r="U16" s="31">
        <v>0.69809626992725582</v>
      </c>
      <c r="V16" s="33">
        <v>0.69036098648133482</v>
      </c>
      <c r="W16" s="174" t="e">
        <f>IF(ISNA(VLOOKUP($A16,#REF!,W$2,FALSE))=TRUE,"-",VLOOKUP($A16,#REF!,W$2,FALSE))</f>
        <v>#REF!</v>
      </c>
      <c r="X16" s="28" t="e">
        <f>IF(ISNA(VLOOKUP($A16,#REF!,X$2,FALSE))=TRUE,"-",VLOOKUP($A16,#REF!,X$2,FALSE))</f>
        <v>#REF!</v>
      </c>
      <c r="Y16" s="28" t="e">
        <f>IF(ISNA(VLOOKUP($A16,#REF!,Y$2,FALSE))=TRUE,"-",VLOOKUP($A16,#REF!,Y$2,FALSE))</f>
        <v>#REF!</v>
      </c>
      <c r="Z16" s="28" t="e">
        <f>IF(ISNA(VLOOKUP($A16,#REF!,Z$2,FALSE))=TRUE,"-",VLOOKUP($A16,#REF!,Z$2,FALSE))</f>
        <v>#REF!</v>
      </c>
      <c r="AA16" s="28" t="e">
        <f>IF(ISNA(VLOOKUP($A16,#REF!,AA$2,FALSE))=TRUE,"-",VLOOKUP($A16,#REF!,AA$2,FALSE))</f>
        <v>#REF!</v>
      </c>
      <c r="AB16" s="31" t="e">
        <f>IF(ISNA(VLOOKUP($A16,#REF!,AB$2,FALSE))=TRUE,"-",VLOOKUP($A16,#REF!,AB$2,FALSE))</f>
        <v>#REF!</v>
      </c>
      <c r="AC16" s="31" t="e">
        <f>IF(ISNA(VLOOKUP($A16,#REF!,AC$2,FALSE))=TRUE,"-",VLOOKUP($A16,#REF!,AC$2,FALSE))</f>
        <v>#REF!</v>
      </c>
      <c r="AD16" s="31">
        <v>0.40145567004812244</v>
      </c>
      <c r="AE16" s="33">
        <v>0.38768404024895126</v>
      </c>
      <c r="AI16" s="22" t="s">
        <v>163</v>
      </c>
      <c r="AJ16" s="23"/>
      <c r="AK16" s="23"/>
      <c r="AL16" s="13">
        <v>0.45124999094471935</v>
      </c>
      <c r="AM16" s="31">
        <v>0.44216001622765078</v>
      </c>
      <c r="AN16" s="31">
        <v>0.43160988722887295</v>
      </c>
      <c r="AO16" s="33">
        <v>0.41556470036686732</v>
      </c>
    </row>
    <row r="17" spans="1:41" x14ac:dyDescent="0.25">
      <c r="A17" s="24" t="s">
        <v>141</v>
      </c>
      <c r="B17" s="220" t="s">
        <v>8</v>
      </c>
      <c r="C17" s="221"/>
      <c r="D17" s="221"/>
      <c r="E17" s="229" t="e">
        <f>IF(ISNA(VLOOKUP($A17,#REF!,E$2,FALSE))=TRUE,"-",VLOOKUP($A17,#REF!,E$2,FALSE))</f>
        <v>#REF!</v>
      </c>
      <c r="F17" s="223" t="e">
        <f>IF(ISNA(VLOOKUP($A17,#REF!,F$2,FALSE))=TRUE,"-",VLOOKUP($A17,#REF!,F$2,FALSE))</f>
        <v>#REF!</v>
      </c>
      <c r="G17" s="223" t="e">
        <f>IF(ISNA(VLOOKUP($A17,#REF!,G$2,FALSE))=TRUE,"-",VLOOKUP($A17,#REF!,G$2,FALSE))</f>
        <v>#REF!</v>
      </c>
      <c r="H17" s="223" t="e">
        <f>IF(ISNA(VLOOKUP($A17,#REF!,H$2,FALSE))=TRUE,"-",VLOOKUP($A17,#REF!,H$2,FALSE))</f>
        <v>#REF!</v>
      </c>
      <c r="I17" s="223" t="e">
        <f>IF(ISNA(VLOOKUP($A17,#REF!,I$2,FALSE))=TRUE,"-",VLOOKUP($A17,#REF!,I$2,FALSE))</f>
        <v>#REF!</v>
      </c>
      <c r="J17" s="270" t="e">
        <f>IF(ISNA(VLOOKUP($A17,#REF!,J$2,FALSE))=TRUE,"-",VLOOKUP($A17,#REF!,J$2,FALSE))</f>
        <v>#REF!</v>
      </c>
      <c r="K17" s="270" t="e">
        <f>IF(ISNA(VLOOKUP($A17,#REF!,K$2,FALSE))=TRUE,"-",VLOOKUP($A17,#REF!,K$2,FALSE))</f>
        <v>#REF!</v>
      </c>
      <c r="L17" s="270">
        <v>1.2479734569995852E-2</v>
      </c>
      <c r="M17" s="271">
        <v>1.3436162195962737E-2</v>
      </c>
      <c r="N17" s="231" t="e">
        <f>IF(ISNA(VLOOKUP($A17,#REF!,N$2,FALSE))=TRUE,"-",VLOOKUP($A17,#REF!,N$2,FALSE))</f>
        <v>#REF!</v>
      </c>
      <c r="O17" s="223" t="e">
        <f>IF(ISNA(VLOOKUP($A17,#REF!,O$2,FALSE))=TRUE,"-",VLOOKUP($A17,#REF!,O$2,FALSE))</f>
        <v>#REF!</v>
      </c>
      <c r="P17" s="223" t="e">
        <f>IF(ISNA(VLOOKUP($A17,#REF!,P$2,FALSE))=TRUE,"-",VLOOKUP($A17,#REF!,P$2,FALSE))</f>
        <v>#REF!</v>
      </c>
      <c r="Q17" s="223" t="e">
        <f>IF(ISNA(VLOOKUP($A17,#REF!,Q$2,FALSE))=TRUE,"-",VLOOKUP($A17,#REF!,Q$2,FALSE))</f>
        <v>#REF!</v>
      </c>
      <c r="R17" s="223" t="e">
        <f>IF(ISNA(VLOOKUP($A17,#REF!,R$2,FALSE))=TRUE,"-",VLOOKUP($A17,#REF!,R$2,FALSE))</f>
        <v>#REF!</v>
      </c>
      <c r="S17" s="270" t="e">
        <f>IF(ISNA(VLOOKUP($A17,#REF!,S$2,FALSE))=TRUE,"-",VLOOKUP($A17,#REF!,S$2,FALSE))</f>
        <v>#REF!</v>
      </c>
      <c r="T17" s="270" t="e">
        <f>IF(ISNA(VLOOKUP($A17,#REF!,T$2,FALSE))=TRUE,"-",VLOOKUP($A17,#REF!,T$2,FALSE))</f>
        <v>#REF!</v>
      </c>
      <c r="U17" s="270">
        <v>0.72454074854551287</v>
      </c>
      <c r="V17" s="271">
        <v>0.71939836319398365</v>
      </c>
      <c r="W17" s="231" t="e">
        <f>IF(ISNA(VLOOKUP($A17,#REF!,W$2,FALSE))=TRUE,"-",VLOOKUP($A17,#REF!,W$2,FALSE))</f>
        <v>#REF!</v>
      </c>
      <c r="X17" s="223" t="e">
        <f>IF(ISNA(VLOOKUP($A17,#REF!,X$2,FALSE))=TRUE,"-",VLOOKUP($A17,#REF!,X$2,FALSE))</f>
        <v>#REF!</v>
      </c>
      <c r="Y17" s="223" t="e">
        <f>IF(ISNA(VLOOKUP($A17,#REF!,Y$2,FALSE))=TRUE,"-",VLOOKUP($A17,#REF!,Y$2,FALSE))</f>
        <v>#REF!</v>
      </c>
      <c r="Z17" s="223" t="e">
        <f>IF(ISNA(VLOOKUP($A17,#REF!,Z$2,FALSE))=TRUE,"-",VLOOKUP($A17,#REF!,Z$2,FALSE))</f>
        <v>#REF!</v>
      </c>
      <c r="AA17" s="223" t="e">
        <f>IF(ISNA(VLOOKUP($A17,#REF!,AA$2,FALSE))=TRUE,"-",VLOOKUP($A17,#REF!,AA$2,FALSE))</f>
        <v>#REF!</v>
      </c>
      <c r="AB17" s="270" t="e">
        <f>IF(ISNA(VLOOKUP($A17,#REF!,AB$2,FALSE))=TRUE,"-",VLOOKUP($A17,#REF!,AB$2,FALSE))</f>
        <v>#REF!</v>
      </c>
      <c r="AC17" s="270" t="e">
        <f>IF(ISNA(VLOOKUP($A17,#REF!,AC$2,FALSE))=TRUE,"-",VLOOKUP($A17,#REF!,AC$2,FALSE))</f>
        <v>#REF!</v>
      </c>
      <c r="AD17" s="270">
        <v>0.40817902426217356</v>
      </c>
      <c r="AE17" s="271">
        <v>0.38237692066478518</v>
      </c>
      <c r="AI17" s="22" t="s">
        <v>164</v>
      </c>
      <c r="AJ17" s="23"/>
      <c r="AK17" s="23"/>
      <c r="AL17" s="13">
        <v>0.43965150523560209</v>
      </c>
      <c r="AM17" s="31">
        <v>0.43043286402957365</v>
      </c>
      <c r="AN17" s="31">
        <v>0.42177385383802002</v>
      </c>
      <c r="AO17" s="33">
        <v>0.40892976327719366</v>
      </c>
    </row>
    <row r="18" spans="1:41" x14ac:dyDescent="0.25">
      <c r="A18" s="24" t="s">
        <v>142</v>
      </c>
      <c r="B18" s="22" t="s">
        <v>163</v>
      </c>
      <c r="C18" s="23"/>
      <c r="D18" s="23"/>
      <c r="E18" s="30" t="e">
        <f>IF(ISNA(VLOOKUP($A18,#REF!,E$2,FALSE))=TRUE,"-",VLOOKUP($A18,#REF!,E$2,FALSE))</f>
        <v>#REF!</v>
      </c>
      <c r="F18" s="28" t="e">
        <f>IF(ISNA(VLOOKUP($A18,#REF!,F$2,FALSE))=TRUE,"-",VLOOKUP($A18,#REF!,F$2,FALSE))</f>
        <v>#REF!</v>
      </c>
      <c r="G18" s="28" t="e">
        <f>IF(ISNA(VLOOKUP($A18,#REF!,G$2,FALSE))=TRUE,"-",VLOOKUP($A18,#REF!,G$2,FALSE))</f>
        <v>#REF!</v>
      </c>
      <c r="H18" s="28" t="e">
        <f>IF(ISNA(VLOOKUP($A18,#REF!,H$2,FALSE))=TRUE,"-",VLOOKUP($A18,#REF!,H$2,FALSE))</f>
        <v>#REF!</v>
      </c>
      <c r="I18" s="28" t="e">
        <f>IF(ISNA(VLOOKUP($A18,#REF!,I$2,FALSE))=TRUE,"-",VLOOKUP($A18,#REF!,I$2,FALSE))</f>
        <v>#REF!</v>
      </c>
      <c r="J18" s="31" t="e">
        <f>IF(ISNA(VLOOKUP($A18,#REF!,J$2,FALSE))=TRUE,"-",VLOOKUP($A18,#REF!,J$2,FALSE))</f>
        <v>#REF!</v>
      </c>
      <c r="K18" s="31" t="e">
        <f>IF(ISNA(VLOOKUP($A18,#REF!,K$2,FALSE))=TRUE,"-",VLOOKUP($A18,#REF!,K$2,FALSE))</f>
        <v>#REF!</v>
      </c>
      <c r="L18" s="31">
        <v>7.3625159251360234E-3</v>
      </c>
      <c r="M18" s="33">
        <v>7.3951084827341756E-3</v>
      </c>
      <c r="N18" s="174" t="e">
        <f>IF(ISNA(VLOOKUP($A18,#REF!,N$2,FALSE))=TRUE,"-",VLOOKUP($A18,#REF!,N$2,FALSE))</f>
        <v>#REF!</v>
      </c>
      <c r="O18" s="28" t="e">
        <f>IF(ISNA(VLOOKUP($A18,#REF!,O$2,FALSE))=TRUE,"-",VLOOKUP($A18,#REF!,O$2,FALSE))</f>
        <v>#REF!</v>
      </c>
      <c r="P18" s="28" t="e">
        <f>IF(ISNA(VLOOKUP($A18,#REF!,P$2,FALSE))=TRUE,"-",VLOOKUP($A18,#REF!,P$2,FALSE))</f>
        <v>#REF!</v>
      </c>
      <c r="Q18" s="28" t="e">
        <f>IF(ISNA(VLOOKUP($A18,#REF!,Q$2,FALSE))=TRUE,"-",VLOOKUP($A18,#REF!,Q$2,FALSE))</f>
        <v>#REF!</v>
      </c>
      <c r="R18" s="28" t="e">
        <f>IF(ISNA(VLOOKUP($A18,#REF!,R$2,FALSE))=TRUE,"-",VLOOKUP($A18,#REF!,R$2,FALSE))</f>
        <v>#REF!</v>
      </c>
      <c r="S18" s="31" t="e">
        <f>IF(ISNA(VLOOKUP($A18,#REF!,S$2,FALSE))=TRUE,"-",VLOOKUP($A18,#REF!,S$2,FALSE))</f>
        <v>#REF!</v>
      </c>
      <c r="T18" s="31" t="e">
        <f>IF(ISNA(VLOOKUP($A18,#REF!,T$2,FALSE))=TRUE,"-",VLOOKUP($A18,#REF!,T$2,FALSE))</f>
        <v>#REF!</v>
      </c>
      <c r="U18" s="31">
        <v>0.65381221778169929</v>
      </c>
      <c r="V18" s="33">
        <v>0.64675025588536339</v>
      </c>
      <c r="W18" s="174" t="e">
        <f>IF(ISNA(VLOOKUP($A18,#REF!,W$2,FALSE))=TRUE,"-",VLOOKUP($A18,#REF!,W$2,FALSE))</f>
        <v>#REF!</v>
      </c>
      <c r="X18" s="28" t="e">
        <f>IF(ISNA(VLOOKUP($A18,#REF!,X$2,FALSE))=TRUE,"-",VLOOKUP($A18,#REF!,X$2,FALSE))</f>
        <v>#REF!</v>
      </c>
      <c r="Y18" s="28" t="e">
        <f>IF(ISNA(VLOOKUP($A18,#REF!,Y$2,FALSE))=TRUE,"-",VLOOKUP($A18,#REF!,Y$2,FALSE))</f>
        <v>#REF!</v>
      </c>
      <c r="Z18" s="28" t="e">
        <f>IF(ISNA(VLOOKUP($A18,#REF!,Z$2,FALSE))=TRUE,"-",VLOOKUP($A18,#REF!,Z$2,FALSE))</f>
        <v>#REF!</v>
      </c>
      <c r="AA18" s="28" t="e">
        <f>IF(ISNA(VLOOKUP($A18,#REF!,AA$2,FALSE))=TRUE,"-",VLOOKUP($A18,#REF!,AA$2,FALSE))</f>
        <v>#REF!</v>
      </c>
      <c r="AB18" s="31" t="e">
        <f>IF(ISNA(VLOOKUP($A18,#REF!,AB$2,FALSE))=TRUE,"-",VLOOKUP($A18,#REF!,AB$2,FALSE))</f>
        <v>#REF!</v>
      </c>
      <c r="AC18" s="31" t="e">
        <f>IF(ISNA(VLOOKUP($A18,#REF!,AC$2,FALSE))=TRUE,"-",VLOOKUP($A18,#REF!,AC$2,FALSE))</f>
        <v>#REF!</v>
      </c>
      <c r="AD18" s="31">
        <v>0.43160988722887295</v>
      </c>
      <c r="AE18" s="33">
        <v>0.41556470036686732</v>
      </c>
      <c r="AI18" s="22" t="s">
        <v>157</v>
      </c>
      <c r="AJ18" s="23"/>
      <c r="AK18" s="23"/>
      <c r="AL18" s="13">
        <v>0.43702951577325722</v>
      </c>
      <c r="AM18" s="31">
        <v>0.41680215833765122</v>
      </c>
      <c r="AN18" s="31">
        <v>0.39555675968572201</v>
      </c>
      <c r="AO18" s="33">
        <v>0.37550720646286606</v>
      </c>
    </row>
    <row r="19" spans="1:41" x14ac:dyDescent="0.25">
      <c r="A19" s="24" t="s">
        <v>143</v>
      </c>
      <c r="B19" s="22" t="s">
        <v>164</v>
      </c>
      <c r="C19" s="23"/>
      <c r="D19" s="23"/>
      <c r="E19" s="30" t="e">
        <f>IF(ISNA(VLOOKUP($A19,#REF!,E$2,FALSE))=TRUE,"-",VLOOKUP($A19,#REF!,E$2,FALSE))</f>
        <v>#REF!</v>
      </c>
      <c r="F19" s="28" t="e">
        <f>IF(ISNA(VLOOKUP($A19,#REF!,F$2,FALSE))=TRUE,"-",VLOOKUP($A19,#REF!,F$2,FALSE))</f>
        <v>#REF!</v>
      </c>
      <c r="G19" s="28" t="e">
        <f>IF(ISNA(VLOOKUP($A19,#REF!,G$2,FALSE))=TRUE,"-",VLOOKUP($A19,#REF!,G$2,FALSE))</f>
        <v>#REF!</v>
      </c>
      <c r="H19" s="28" t="e">
        <f>IF(ISNA(VLOOKUP($A19,#REF!,H$2,FALSE))=TRUE,"-",VLOOKUP($A19,#REF!,H$2,FALSE))</f>
        <v>#REF!</v>
      </c>
      <c r="I19" s="28" t="e">
        <f>IF(ISNA(VLOOKUP($A19,#REF!,I$2,FALSE))=TRUE,"-",VLOOKUP($A19,#REF!,I$2,FALSE))</f>
        <v>#REF!</v>
      </c>
      <c r="J19" s="31" t="e">
        <f>IF(ISNA(VLOOKUP($A19,#REF!,J$2,FALSE))=TRUE,"-",VLOOKUP($A19,#REF!,J$2,FALSE))</f>
        <v>#REF!</v>
      </c>
      <c r="K19" s="31" t="e">
        <f>IF(ISNA(VLOOKUP($A19,#REF!,K$2,FALSE))=TRUE,"-",VLOOKUP($A19,#REF!,K$2,FALSE))</f>
        <v>#REF!</v>
      </c>
      <c r="L19" s="31">
        <v>8.3776232913299279E-3</v>
      </c>
      <c r="M19" s="33">
        <v>8.1740903906070504E-3</v>
      </c>
      <c r="N19" s="174" t="e">
        <f>IF(ISNA(VLOOKUP($A19,#REF!,N$2,FALSE))=TRUE,"-",VLOOKUP($A19,#REF!,N$2,FALSE))</f>
        <v>#REF!</v>
      </c>
      <c r="O19" s="28" t="e">
        <f>IF(ISNA(VLOOKUP($A19,#REF!,O$2,FALSE))=TRUE,"-",VLOOKUP($A19,#REF!,O$2,FALSE))</f>
        <v>#REF!</v>
      </c>
      <c r="P19" s="28" t="e">
        <f>IF(ISNA(VLOOKUP($A19,#REF!,P$2,FALSE))=TRUE,"-",VLOOKUP($A19,#REF!,P$2,FALSE))</f>
        <v>#REF!</v>
      </c>
      <c r="Q19" s="28" t="e">
        <f>IF(ISNA(VLOOKUP($A19,#REF!,Q$2,FALSE))=TRUE,"-",VLOOKUP($A19,#REF!,Q$2,FALSE))</f>
        <v>#REF!</v>
      </c>
      <c r="R19" s="28" t="e">
        <f>IF(ISNA(VLOOKUP($A19,#REF!,R$2,FALSE))=TRUE,"-",VLOOKUP($A19,#REF!,R$2,FALSE))</f>
        <v>#REF!</v>
      </c>
      <c r="S19" s="31" t="e">
        <f>IF(ISNA(VLOOKUP($A19,#REF!,S$2,FALSE))=TRUE,"-",VLOOKUP($A19,#REF!,S$2,FALSE))</f>
        <v>#REF!</v>
      </c>
      <c r="T19" s="31" t="e">
        <f>IF(ISNA(VLOOKUP($A19,#REF!,T$2,FALSE))=TRUE,"-",VLOOKUP($A19,#REF!,T$2,FALSE))</f>
        <v>#REF!</v>
      </c>
      <c r="U19" s="31">
        <v>0.65252980277976158</v>
      </c>
      <c r="V19" s="33">
        <v>0.64022010191911527</v>
      </c>
      <c r="W19" s="174" t="e">
        <f>IF(ISNA(VLOOKUP($A19,#REF!,W$2,FALSE))=TRUE,"-",VLOOKUP($A19,#REF!,W$2,FALSE))</f>
        <v>#REF!</v>
      </c>
      <c r="X19" s="28" t="e">
        <f>IF(ISNA(VLOOKUP($A19,#REF!,X$2,FALSE))=TRUE,"-",VLOOKUP($A19,#REF!,X$2,FALSE))</f>
        <v>#REF!</v>
      </c>
      <c r="Y19" s="28" t="e">
        <f>IF(ISNA(VLOOKUP($A19,#REF!,Y$2,FALSE))=TRUE,"-",VLOOKUP($A19,#REF!,Y$2,FALSE))</f>
        <v>#REF!</v>
      </c>
      <c r="Z19" s="28" t="e">
        <f>IF(ISNA(VLOOKUP($A19,#REF!,Z$2,FALSE))=TRUE,"-",VLOOKUP($A19,#REF!,Z$2,FALSE))</f>
        <v>#REF!</v>
      </c>
      <c r="AA19" s="28" t="e">
        <f>IF(ISNA(VLOOKUP($A19,#REF!,AA$2,FALSE))=TRUE,"-",VLOOKUP($A19,#REF!,AA$2,FALSE))</f>
        <v>#REF!</v>
      </c>
      <c r="AB19" s="31" t="e">
        <f>IF(ISNA(VLOOKUP($A19,#REF!,AB$2,FALSE))=TRUE,"-",VLOOKUP($A19,#REF!,AB$2,FALSE))</f>
        <v>#REF!</v>
      </c>
      <c r="AC19" s="31" t="e">
        <f>IF(ISNA(VLOOKUP($A19,#REF!,AC$2,FALSE))=TRUE,"-",VLOOKUP($A19,#REF!,AC$2,FALSE))</f>
        <v>#REF!</v>
      </c>
      <c r="AD19" s="31">
        <v>0.42177385383802002</v>
      </c>
      <c r="AE19" s="33">
        <v>0.40892976327719366</v>
      </c>
      <c r="AI19" s="22" t="s">
        <v>159</v>
      </c>
      <c r="AJ19" s="23"/>
      <c r="AK19" s="23"/>
      <c r="AL19" s="13">
        <v>0.43317913270157371</v>
      </c>
      <c r="AM19" s="31">
        <v>0.42154712410383999</v>
      </c>
      <c r="AN19" s="31">
        <v>0.40116370853160732</v>
      </c>
      <c r="AO19" s="33">
        <v>0.38932287301214785</v>
      </c>
    </row>
    <row r="20" spans="1:41" x14ac:dyDescent="0.25">
      <c r="A20" s="24" t="s">
        <v>144</v>
      </c>
      <c r="B20" s="22" t="s">
        <v>161</v>
      </c>
      <c r="C20" s="23"/>
      <c r="D20" s="23"/>
      <c r="E20" s="30" t="e">
        <f>IF(ISNA(VLOOKUP($A20,#REF!,E$2,FALSE))=TRUE,"-",VLOOKUP($A20,#REF!,E$2,FALSE))</f>
        <v>#REF!</v>
      </c>
      <c r="F20" s="28" t="e">
        <f>IF(ISNA(VLOOKUP($A20,#REF!,F$2,FALSE))=TRUE,"-",VLOOKUP($A20,#REF!,F$2,FALSE))</f>
        <v>#REF!</v>
      </c>
      <c r="G20" s="28" t="e">
        <f>IF(ISNA(VLOOKUP($A20,#REF!,G$2,FALSE))=TRUE,"-",VLOOKUP($A20,#REF!,G$2,FALSE))</f>
        <v>#REF!</v>
      </c>
      <c r="H20" s="28" t="e">
        <f>IF(ISNA(VLOOKUP($A20,#REF!,H$2,FALSE))=TRUE,"-",VLOOKUP($A20,#REF!,H$2,FALSE))</f>
        <v>#REF!</v>
      </c>
      <c r="I20" s="28" t="e">
        <f>IF(ISNA(VLOOKUP($A20,#REF!,I$2,FALSE))=TRUE,"-",VLOOKUP($A20,#REF!,I$2,FALSE))</f>
        <v>#REF!</v>
      </c>
      <c r="J20" s="31" t="e">
        <f>IF(ISNA(VLOOKUP($A20,#REF!,J$2,FALSE))=TRUE,"-",VLOOKUP($A20,#REF!,J$2,FALSE))</f>
        <v>#REF!</v>
      </c>
      <c r="K20" s="31" t="e">
        <f>IF(ISNA(VLOOKUP($A20,#REF!,K$2,FALSE))=TRUE,"-",VLOOKUP($A20,#REF!,K$2,FALSE))</f>
        <v>#REF!</v>
      </c>
      <c r="L20" s="31">
        <v>8.9344639761591189E-3</v>
      </c>
      <c r="M20" s="33">
        <v>6.8412975870304057E-3</v>
      </c>
      <c r="N20" s="174" t="e">
        <f>IF(ISNA(VLOOKUP($A20,#REF!,N$2,FALSE))=TRUE,"-",VLOOKUP($A20,#REF!,N$2,FALSE))</f>
        <v>#REF!</v>
      </c>
      <c r="O20" s="28" t="e">
        <f>IF(ISNA(VLOOKUP($A20,#REF!,O$2,FALSE))=TRUE,"-",VLOOKUP($A20,#REF!,O$2,FALSE))</f>
        <v>#REF!</v>
      </c>
      <c r="P20" s="28" t="e">
        <f>IF(ISNA(VLOOKUP($A20,#REF!,P$2,FALSE))=TRUE,"-",VLOOKUP($A20,#REF!,P$2,FALSE))</f>
        <v>#REF!</v>
      </c>
      <c r="Q20" s="28" t="e">
        <f>IF(ISNA(VLOOKUP($A20,#REF!,Q$2,FALSE))=TRUE,"-",VLOOKUP($A20,#REF!,Q$2,FALSE))</f>
        <v>#REF!</v>
      </c>
      <c r="R20" s="28" t="e">
        <f>IF(ISNA(VLOOKUP($A20,#REF!,R$2,FALSE))=TRUE,"-",VLOOKUP($A20,#REF!,R$2,FALSE))</f>
        <v>#REF!</v>
      </c>
      <c r="S20" s="31" t="e">
        <f>IF(ISNA(VLOOKUP($A20,#REF!,S$2,FALSE))=TRUE,"-",VLOOKUP($A20,#REF!,S$2,FALSE))</f>
        <v>#REF!</v>
      </c>
      <c r="T20" s="31" t="e">
        <f>IF(ISNA(VLOOKUP($A20,#REF!,T$2,FALSE))=TRUE,"-",VLOOKUP($A20,#REF!,T$2,FALSE))</f>
        <v>#REF!</v>
      </c>
      <c r="U20" s="31">
        <v>0.65145522388059707</v>
      </c>
      <c r="V20" s="33">
        <v>0.63930913220264474</v>
      </c>
      <c r="W20" s="174" t="e">
        <f>IF(ISNA(VLOOKUP($A20,#REF!,W$2,FALSE))=TRUE,"-",VLOOKUP($A20,#REF!,W$2,FALSE))</f>
        <v>#REF!</v>
      </c>
      <c r="X20" s="28" t="e">
        <f>IF(ISNA(VLOOKUP($A20,#REF!,X$2,FALSE))=TRUE,"-",VLOOKUP($A20,#REF!,X$2,FALSE))</f>
        <v>#REF!</v>
      </c>
      <c r="Y20" s="28" t="e">
        <f>IF(ISNA(VLOOKUP($A20,#REF!,Y$2,FALSE))=TRUE,"-",VLOOKUP($A20,#REF!,Y$2,FALSE))</f>
        <v>#REF!</v>
      </c>
      <c r="Z20" s="28" t="e">
        <f>IF(ISNA(VLOOKUP($A20,#REF!,Z$2,FALSE))=TRUE,"-",VLOOKUP($A20,#REF!,Z$2,FALSE))</f>
        <v>#REF!</v>
      </c>
      <c r="AA20" s="28" t="e">
        <f>IF(ISNA(VLOOKUP($A20,#REF!,AA$2,FALSE))=TRUE,"-",VLOOKUP($A20,#REF!,AA$2,FALSE))</f>
        <v>#REF!</v>
      </c>
      <c r="AB20" s="31" t="e">
        <f>IF(ISNA(VLOOKUP($A20,#REF!,AB$2,FALSE))=TRUE,"-",VLOOKUP($A20,#REF!,AB$2,FALSE))</f>
        <v>#REF!</v>
      </c>
      <c r="AC20" s="31" t="e">
        <f>IF(ISNA(VLOOKUP($A20,#REF!,AC$2,FALSE))=TRUE,"-",VLOOKUP($A20,#REF!,AC$2,FALSE))</f>
        <v>#REF!</v>
      </c>
      <c r="AD20" s="31">
        <v>0.39072429641398093</v>
      </c>
      <c r="AE20" s="33">
        <v>0.36700209674025813</v>
      </c>
      <c r="AI20" s="22" t="s">
        <v>162</v>
      </c>
      <c r="AJ20" s="23"/>
      <c r="AK20" s="23"/>
      <c r="AL20" s="13">
        <v>0.4302515549016423</v>
      </c>
      <c r="AM20" s="31">
        <v>0.40841424580459884</v>
      </c>
      <c r="AN20" s="31">
        <v>0.39474875964857548</v>
      </c>
      <c r="AO20" s="33">
        <v>0.37580577818059613</v>
      </c>
    </row>
    <row r="21" spans="1:41" x14ac:dyDescent="0.25">
      <c r="A21" s="24" t="s">
        <v>145</v>
      </c>
      <c r="B21" s="22" t="s">
        <v>9</v>
      </c>
      <c r="C21" s="23"/>
      <c r="D21" s="23"/>
      <c r="E21" s="30" t="e">
        <f>IF(ISNA(VLOOKUP($A21,#REF!,E$2,FALSE))=TRUE,"-",VLOOKUP($A21,#REF!,E$2,FALSE))</f>
        <v>#REF!</v>
      </c>
      <c r="F21" s="28" t="e">
        <f>IF(ISNA(VLOOKUP($A21,#REF!,F$2,FALSE))=TRUE,"-",VLOOKUP($A21,#REF!,F$2,FALSE))</f>
        <v>#REF!</v>
      </c>
      <c r="G21" s="28" t="e">
        <f>IF(ISNA(VLOOKUP($A21,#REF!,G$2,FALSE))=TRUE,"-",VLOOKUP($A21,#REF!,G$2,FALSE))</f>
        <v>#REF!</v>
      </c>
      <c r="H21" s="28" t="e">
        <f>IF(ISNA(VLOOKUP($A21,#REF!,H$2,FALSE))=TRUE,"-",VLOOKUP($A21,#REF!,H$2,FALSE))</f>
        <v>#REF!</v>
      </c>
      <c r="I21" s="28" t="e">
        <f>IF(ISNA(VLOOKUP($A21,#REF!,I$2,FALSE))=TRUE,"-",VLOOKUP($A21,#REF!,I$2,FALSE))</f>
        <v>#REF!</v>
      </c>
      <c r="J21" s="31" t="e">
        <f>IF(ISNA(VLOOKUP($A21,#REF!,J$2,FALSE))=TRUE,"-",VLOOKUP($A21,#REF!,J$2,FALSE))</f>
        <v>#REF!</v>
      </c>
      <c r="K21" s="31" t="e">
        <f>IF(ISNA(VLOOKUP($A21,#REF!,K$2,FALSE))=TRUE,"-",VLOOKUP($A21,#REF!,K$2,FALSE))</f>
        <v>#REF!</v>
      </c>
      <c r="L21" s="31">
        <v>4.1078019486003644E-3</v>
      </c>
      <c r="M21" s="33">
        <v>4.3654103042871798E-3</v>
      </c>
      <c r="N21" s="174" t="e">
        <f>IF(ISNA(VLOOKUP($A21,#REF!,N$2,FALSE))=TRUE,"-",VLOOKUP($A21,#REF!,N$2,FALSE))</f>
        <v>#REF!</v>
      </c>
      <c r="O21" s="28" t="e">
        <f>IF(ISNA(VLOOKUP($A21,#REF!,O$2,FALSE))=TRUE,"-",VLOOKUP($A21,#REF!,O$2,FALSE))</f>
        <v>#REF!</v>
      </c>
      <c r="P21" s="28" t="e">
        <f>IF(ISNA(VLOOKUP($A21,#REF!,P$2,FALSE))=TRUE,"-",VLOOKUP($A21,#REF!,P$2,FALSE))</f>
        <v>#REF!</v>
      </c>
      <c r="Q21" s="28" t="e">
        <f>IF(ISNA(VLOOKUP($A21,#REF!,Q$2,FALSE))=TRUE,"-",VLOOKUP($A21,#REF!,Q$2,FALSE))</f>
        <v>#REF!</v>
      </c>
      <c r="R21" s="28" t="e">
        <f>IF(ISNA(VLOOKUP($A21,#REF!,R$2,FALSE))=TRUE,"-",VLOOKUP($A21,#REF!,R$2,FALSE))</f>
        <v>#REF!</v>
      </c>
      <c r="S21" s="31" t="e">
        <f>IF(ISNA(VLOOKUP($A21,#REF!,S$2,FALSE))=TRUE,"-",VLOOKUP($A21,#REF!,S$2,FALSE))</f>
        <v>#REF!</v>
      </c>
      <c r="T21" s="31" t="e">
        <f>IF(ISNA(VLOOKUP($A21,#REF!,T$2,FALSE))=TRUE,"-",VLOOKUP($A21,#REF!,T$2,FALSE))</f>
        <v>#REF!</v>
      </c>
      <c r="U21" s="31">
        <v>0.68593304740796179</v>
      </c>
      <c r="V21" s="33">
        <v>0.67153139877578782</v>
      </c>
      <c r="W21" s="174" t="e">
        <f>IF(ISNA(VLOOKUP($A21,#REF!,W$2,FALSE))=TRUE,"-",VLOOKUP($A21,#REF!,W$2,FALSE))</f>
        <v>#REF!</v>
      </c>
      <c r="X21" s="28" t="e">
        <f>IF(ISNA(VLOOKUP($A21,#REF!,X$2,FALSE))=TRUE,"-",VLOOKUP($A21,#REF!,X$2,FALSE))</f>
        <v>#REF!</v>
      </c>
      <c r="Y21" s="28" t="e">
        <f>IF(ISNA(VLOOKUP($A21,#REF!,Y$2,FALSE))=TRUE,"-",VLOOKUP($A21,#REF!,Y$2,FALSE))</f>
        <v>#REF!</v>
      </c>
      <c r="Z21" s="28" t="e">
        <f>IF(ISNA(VLOOKUP($A21,#REF!,Z$2,FALSE))=TRUE,"-",VLOOKUP($A21,#REF!,Z$2,FALSE))</f>
        <v>#REF!</v>
      </c>
      <c r="AA21" s="28" t="e">
        <f>IF(ISNA(VLOOKUP($A21,#REF!,AA$2,FALSE))=TRUE,"-",VLOOKUP($A21,#REF!,AA$2,FALSE))</f>
        <v>#REF!</v>
      </c>
      <c r="AB21" s="31" t="e">
        <f>IF(ISNA(VLOOKUP($A21,#REF!,AB$2,FALSE))=TRUE,"-",VLOOKUP($A21,#REF!,AB$2,FALSE))</f>
        <v>#REF!</v>
      </c>
      <c r="AC21" s="31" t="e">
        <f>IF(ISNA(VLOOKUP($A21,#REF!,AC$2,FALSE))=TRUE,"-",VLOOKUP($A21,#REF!,AC$2,FALSE))</f>
        <v>#REF!</v>
      </c>
      <c r="AD21" s="31">
        <v>0.43859396643220783</v>
      </c>
      <c r="AE21" s="33">
        <v>0.43394130925507901</v>
      </c>
      <c r="AI21" s="22" t="s">
        <v>161</v>
      </c>
      <c r="AJ21" s="23"/>
      <c r="AK21" s="23"/>
      <c r="AL21" s="13">
        <v>0.42946716845926053</v>
      </c>
      <c r="AM21" s="31">
        <v>0.41372522307744702</v>
      </c>
      <c r="AN21" s="31">
        <v>0.39072429641398093</v>
      </c>
      <c r="AO21" s="33">
        <v>0.36700209674025813</v>
      </c>
    </row>
    <row r="22" spans="1:41" ht="15.75" thickBot="1" x14ac:dyDescent="0.3">
      <c r="A22" s="24" t="s">
        <v>146</v>
      </c>
      <c r="B22" s="214" t="s">
        <v>10</v>
      </c>
      <c r="C22" s="215"/>
      <c r="D22" s="215"/>
      <c r="E22" s="226" t="e">
        <f>IF(ISNA(VLOOKUP($A22,#REF!,E$2,FALSE))=TRUE,"-",VLOOKUP($A22,#REF!,E$2,FALSE))</f>
        <v>#REF!</v>
      </c>
      <c r="F22" s="217" t="e">
        <f>IF(ISNA(VLOOKUP($A22,#REF!,F$2,FALSE))=TRUE,"-",VLOOKUP($A22,#REF!,F$2,FALSE))</f>
        <v>#REF!</v>
      </c>
      <c r="G22" s="217" t="e">
        <f>IF(ISNA(VLOOKUP($A22,#REF!,G$2,FALSE))=TRUE,"-",VLOOKUP($A22,#REF!,G$2,FALSE))</f>
        <v>#REF!</v>
      </c>
      <c r="H22" s="217" t="e">
        <f>IF(ISNA(VLOOKUP($A22,#REF!,H$2,FALSE))=TRUE,"-",VLOOKUP($A22,#REF!,H$2,FALSE))</f>
        <v>#REF!</v>
      </c>
      <c r="I22" s="217" t="e">
        <f>IF(ISNA(VLOOKUP($A22,#REF!,I$2,FALSE))=TRUE,"-",VLOOKUP($A22,#REF!,I$2,FALSE))</f>
        <v>#REF!</v>
      </c>
      <c r="J22" s="268" t="e">
        <f>IF(ISNA(VLOOKUP($A22,#REF!,J$2,FALSE))=TRUE,"-",VLOOKUP($A22,#REF!,J$2,FALSE))</f>
        <v>#REF!</v>
      </c>
      <c r="K22" s="268" t="e">
        <f>IF(ISNA(VLOOKUP($A22,#REF!,K$2,FALSE))=TRUE,"-",VLOOKUP($A22,#REF!,K$2,FALSE))</f>
        <v>#REF!</v>
      </c>
      <c r="L22" s="268">
        <v>7.9944116733933566E-3</v>
      </c>
      <c r="M22" s="269">
        <v>1.0005885815185403E-2</v>
      </c>
      <c r="N22" s="228" t="e">
        <f>IF(ISNA(VLOOKUP($A22,#REF!,N$2,FALSE))=TRUE,"-",VLOOKUP($A22,#REF!,N$2,FALSE))</f>
        <v>#REF!</v>
      </c>
      <c r="O22" s="217" t="e">
        <f>IF(ISNA(VLOOKUP($A22,#REF!,O$2,FALSE))=TRUE,"-",VLOOKUP($A22,#REF!,O$2,FALSE))</f>
        <v>#REF!</v>
      </c>
      <c r="P22" s="217" t="e">
        <f>IF(ISNA(VLOOKUP($A22,#REF!,P$2,FALSE))=TRUE,"-",VLOOKUP($A22,#REF!,P$2,FALSE))</f>
        <v>#REF!</v>
      </c>
      <c r="Q22" s="217" t="e">
        <f>IF(ISNA(VLOOKUP($A22,#REF!,Q$2,FALSE))=TRUE,"-",VLOOKUP($A22,#REF!,Q$2,FALSE))</f>
        <v>#REF!</v>
      </c>
      <c r="R22" s="217" t="e">
        <f>IF(ISNA(VLOOKUP($A22,#REF!,R$2,FALSE))=TRUE,"-",VLOOKUP($A22,#REF!,R$2,FALSE))</f>
        <v>#REF!</v>
      </c>
      <c r="S22" s="268" t="e">
        <f>IF(ISNA(VLOOKUP($A22,#REF!,S$2,FALSE))=TRUE,"-",VLOOKUP($A22,#REF!,S$2,FALSE))</f>
        <v>#REF!</v>
      </c>
      <c r="T22" s="268" t="e">
        <f>IF(ISNA(VLOOKUP($A22,#REF!,T$2,FALSE))=TRUE,"-",VLOOKUP($A22,#REF!,T$2,FALSE))</f>
        <v>#REF!</v>
      </c>
      <c r="U22" s="268">
        <v>0.59002535925612853</v>
      </c>
      <c r="V22" s="269">
        <v>0.52860411899313497</v>
      </c>
      <c r="W22" s="228" t="e">
        <f>IF(ISNA(VLOOKUP($A22,#REF!,W$2,FALSE))=TRUE,"-",VLOOKUP($A22,#REF!,W$2,FALSE))</f>
        <v>#REF!</v>
      </c>
      <c r="X22" s="217" t="e">
        <f>IF(ISNA(VLOOKUP($A22,#REF!,X$2,FALSE))=TRUE,"-",VLOOKUP($A22,#REF!,X$2,FALSE))</f>
        <v>#REF!</v>
      </c>
      <c r="Y22" s="217" t="e">
        <f>IF(ISNA(VLOOKUP($A22,#REF!,Y$2,FALSE))=TRUE,"-",VLOOKUP($A22,#REF!,Y$2,FALSE))</f>
        <v>#REF!</v>
      </c>
      <c r="Z22" s="217" t="e">
        <f>IF(ISNA(VLOOKUP($A22,#REF!,Z$2,FALSE))=TRUE,"-",VLOOKUP($A22,#REF!,Z$2,FALSE))</f>
        <v>#REF!</v>
      </c>
      <c r="AA22" s="217" t="e">
        <f>IF(ISNA(VLOOKUP($A22,#REF!,AA$2,FALSE))=TRUE,"-",VLOOKUP($A22,#REF!,AA$2,FALSE))</f>
        <v>#REF!</v>
      </c>
      <c r="AB22" s="268" t="e">
        <f>IF(ISNA(VLOOKUP($A22,#REF!,AB$2,FALSE))=TRUE,"-",VLOOKUP($A22,#REF!,AB$2,FALSE))</f>
        <v>#REF!</v>
      </c>
      <c r="AC22" s="268" t="e">
        <f>IF(ISNA(VLOOKUP($A22,#REF!,AC$2,FALSE))=TRUE,"-",VLOOKUP($A22,#REF!,AC$2,FALSE))</f>
        <v>#REF!</v>
      </c>
      <c r="AD22" s="268">
        <v>0.50640784018092722</v>
      </c>
      <c r="AE22" s="269">
        <v>0.50666186532229029</v>
      </c>
      <c r="AI22" s="434" t="s">
        <v>156</v>
      </c>
      <c r="AJ22" s="437"/>
      <c r="AK22" s="437"/>
      <c r="AL22" s="13">
        <v>0.42393028617356543</v>
      </c>
      <c r="AM22" s="439">
        <v>0.4121097526911755</v>
      </c>
      <c r="AN22" s="439">
        <v>0.39455990889380432</v>
      </c>
      <c r="AO22" s="441">
        <v>0.37304527205376747</v>
      </c>
    </row>
    <row r="23" spans="1:41" ht="11.25" customHeight="1" x14ac:dyDescent="0.25">
      <c r="A23" s="54"/>
      <c r="B23" s="52"/>
      <c r="C23" s="52"/>
      <c r="D23" s="52"/>
      <c r="E23" s="62"/>
      <c r="F23" s="64"/>
      <c r="G23" s="64"/>
      <c r="H23" s="64"/>
      <c r="I23" s="64"/>
      <c r="J23" s="64"/>
      <c r="K23" s="64"/>
      <c r="L23" s="64"/>
      <c r="M23" s="64"/>
      <c r="N23" s="62"/>
      <c r="O23" s="64"/>
      <c r="P23" s="64"/>
      <c r="Q23" s="64"/>
      <c r="R23" s="64"/>
      <c r="S23" s="64"/>
      <c r="T23" s="64"/>
      <c r="U23" s="64"/>
      <c r="V23" s="64"/>
      <c r="W23" s="62"/>
      <c r="X23" s="64"/>
      <c r="Y23" s="64"/>
      <c r="Z23" s="64"/>
      <c r="AA23" s="64"/>
      <c r="AB23" s="64"/>
      <c r="AC23" s="64"/>
      <c r="AD23" s="64"/>
      <c r="AE23" s="64"/>
    </row>
    <row r="24" spans="1:41" ht="16.5" thickBot="1" x14ac:dyDescent="0.3">
      <c r="A24" s="54"/>
      <c r="B24" s="594" t="s">
        <v>11</v>
      </c>
      <c r="C24" s="594"/>
      <c r="D24" s="594"/>
      <c r="E24" s="60"/>
      <c r="F24" s="58"/>
      <c r="G24" s="58"/>
      <c r="H24" s="58"/>
      <c r="I24" s="58"/>
      <c r="J24" s="58"/>
      <c r="K24" s="58"/>
      <c r="L24" s="58"/>
      <c r="M24" s="58"/>
      <c r="N24" s="60"/>
      <c r="O24" s="58"/>
      <c r="P24" s="58"/>
      <c r="Q24" s="58"/>
      <c r="R24" s="58"/>
      <c r="S24" s="58"/>
      <c r="T24" s="58"/>
      <c r="U24" s="58"/>
      <c r="V24" s="58"/>
      <c r="W24" s="60"/>
      <c r="X24" s="58"/>
      <c r="Y24" s="58"/>
      <c r="Z24" s="58"/>
      <c r="AA24" s="58"/>
      <c r="AB24" s="58"/>
      <c r="AC24" s="58"/>
      <c r="AD24" s="58"/>
      <c r="AE24" s="58"/>
    </row>
    <row r="25" spans="1:41" ht="15.75" thickBot="1" x14ac:dyDescent="0.3">
      <c r="A25" s="139" t="s">
        <v>11</v>
      </c>
      <c r="B25" s="232" t="s">
        <v>165</v>
      </c>
      <c r="C25" s="43"/>
      <c r="D25" s="43"/>
      <c r="E25" s="266" t="e">
        <f>IF(ISNA(VLOOKUP($A25,#REF!,E$2,FALSE))=TRUE,"-",VLOOKUP($A25,#REF!,E$2,FALSE))</f>
        <v>#REF!</v>
      </c>
      <c r="F25" s="100" t="e">
        <f>IF(ISNA(VLOOKUP($A25,#REF!,F$2,FALSE))=TRUE,"-",VLOOKUP($A25,#REF!,F$2,FALSE))</f>
        <v>#REF!</v>
      </c>
      <c r="G25" s="100" t="e">
        <f>IF(ISNA(VLOOKUP($A25,#REF!,G$2,FALSE))=TRUE,"-",VLOOKUP($A25,#REF!,G$2,FALSE))</f>
        <v>#REF!</v>
      </c>
      <c r="H25" s="100" t="e">
        <f>IF(ISNA(VLOOKUP($A25,#REF!,H$2,FALSE))=TRUE,"-",VLOOKUP($A25,#REF!,H$2,FALSE))</f>
        <v>#REF!</v>
      </c>
      <c r="I25" s="100" t="e">
        <f>IF(ISNA(VLOOKUP($A25,#REF!,I$2,FALSE))=TRUE,"-",VLOOKUP($A25,#REF!,I$2,FALSE))</f>
        <v>#REF!</v>
      </c>
      <c r="J25" s="117" t="e">
        <f>IF(ISNA(VLOOKUP($A25,#REF!,J$2,FALSE))=TRUE,"-",VLOOKUP($A25,#REF!,J$2,FALSE))</f>
        <v>#REF!</v>
      </c>
      <c r="K25" s="117" t="e">
        <f>IF(ISNA(VLOOKUP($A25,#REF!,K$2,FALSE))=TRUE,"-",VLOOKUP($A25,#REF!,K$2,FALSE))</f>
        <v>#REF!</v>
      </c>
      <c r="L25" s="117">
        <v>1.2677240331117603E-2</v>
      </c>
      <c r="M25" s="119">
        <v>1.2183354857309278E-2</v>
      </c>
      <c r="N25" s="175" t="e">
        <f>IF(ISNA(VLOOKUP($A25,#REF!,N$2,FALSE))=TRUE,"-",VLOOKUP($A25,#REF!,N$2,FALSE))</f>
        <v>#REF!</v>
      </c>
      <c r="O25" s="100" t="e">
        <f>IF(ISNA(VLOOKUP($A25,#REF!,O$2,FALSE))=TRUE,"-",VLOOKUP($A25,#REF!,O$2,FALSE))</f>
        <v>#REF!</v>
      </c>
      <c r="P25" s="100" t="e">
        <f>IF(ISNA(VLOOKUP($A25,#REF!,P$2,FALSE))=TRUE,"-",VLOOKUP($A25,#REF!,P$2,FALSE))</f>
        <v>#REF!</v>
      </c>
      <c r="Q25" s="100" t="e">
        <f>IF(ISNA(VLOOKUP($A25,#REF!,Q$2,FALSE))=TRUE,"-",VLOOKUP($A25,#REF!,Q$2,FALSE))</f>
        <v>#REF!</v>
      </c>
      <c r="R25" s="100" t="e">
        <f>IF(ISNA(VLOOKUP($A25,#REF!,R$2,FALSE))=TRUE,"-",VLOOKUP($A25,#REF!,R$2,FALSE))</f>
        <v>#REF!</v>
      </c>
      <c r="S25" s="117" t="e">
        <f>IF(ISNA(VLOOKUP($A25,#REF!,S$2,FALSE))=TRUE,"-",VLOOKUP($A25,#REF!,S$2,FALSE))</f>
        <v>#REF!</v>
      </c>
      <c r="T25" s="467" t="e">
        <f>IF(ISNA(VLOOKUP($A25,#REF!,T$2,FALSE))=TRUE,"-",VLOOKUP($A25,#REF!,T$2,FALSE))</f>
        <v>#REF!</v>
      </c>
      <c r="U25" s="464">
        <v>0.6772351250497618</v>
      </c>
      <c r="V25" s="119">
        <v>0.66825020460460294</v>
      </c>
      <c r="W25" s="175" t="e">
        <f>IF(ISNA(VLOOKUP($A25,#REF!,W$2,FALSE))=TRUE,"-",VLOOKUP($A25,#REF!,W$2,FALSE))</f>
        <v>#REF!</v>
      </c>
      <c r="X25" s="100" t="e">
        <f>IF(ISNA(VLOOKUP($A25,#REF!,X$2,FALSE))=TRUE,"-",VLOOKUP($A25,#REF!,X$2,FALSE))</f>
        <v>#REF!</v>
      </c>
      <c r="Y25" s="100" t="e">
        <f>IF(ISNA(VLOOKUP($A25,#REF!,Y$2,FALSE))=TRUE,"-",VLOOKUP($A25,#REF!,Y$2,FALSE))</f>
        <v>#REF!</v>
      </c>
      <c r="Z25" s="100" t="e">
        <f>IF(ISNA(VLOOKUP($A25,#REF!,Z$2,FALSE))=TRUE,"-",VLOOKUP($A25,#REF!,Z$2,FALSE))</f>
        <v>#REF!</v>
      </c>
      <c r="AA25" s="100" t="e">
        <f>IF(ISNA(VLOOKUP($A25,#REF!,AA$2,FALSE))=TRUE,"-",VLOOKUP($A25,#REF!,AA$2,FALSE))</f>
        <v>#REF!</v>
      </c>
      <c r="AB25" s="117" t="e">
        <f>IF(ISNA(VLOOKUP($A25,#REF!,AB$2,FALSE))=TRUE,"-",VLOOKUP($A25,#REF!,AB$2,FALSE))</f>
        <v>#REF!</v>
      </c>
      <c r="AC25" s="117" t="e">
        <f>IF(ISNA(VLOOKUP($A25,#REF!,AC$2,FALSE))=TRUE,"-",VLOOKUP($A25,#REF!,AC$2,FALSE))</f>
        <v>#REF!</v>
      </c>
      <c r="AD25" s="117">
        <v>0.41470761175132514</v>
      </c>
      <c r="AE25" s="119">
        <v>0.39794529477718965</v>
      </c>
    </row>
    <row r="26" spans="1:41" x14ac:dyDescent="0.25">
      <c r="A26" s="139" t="s">
        <v>131</v>
      </c>
      <c r="B26" s="622" t="s">
        <v>57</v>
      </c>
      <c r="C26" s="623"/>
      <c r="D26" s="623"/>
      <c r="E26" s="267" t="e">
        <f>IF(ISNA(VLOOKUP($A26,#REF!,E$2,FALSE))=TRUE,"-",VLOOKUP($A26,#REF!,E$2,FALSE))</f>
        <v>#REF!</v>
      </c>
      <c r="F26" s="97" t="e">
        <f>IF(ISNA(VLOOKUP($A26,#REF!,F$2,FALSE))=TRUE,"-",VLOOKUP($A26,#REF!,F$2,FALSE))</f>
        <v>#REF!</v>
      </c>
      <c r="G26" s="97" t="e">
        <f>IF(ISNA(VLOOKUP($A26,#REF!,G$2,FALSE))=TRUE,"-",VLOOKUP($A26,#REF!,G$2,FALSE))</f>
        <v>#REF!</v>
      </c>
      <c r="H26" s="97" t="e">
        <f>IF(ISNA(VLOOKUP($A26,#REF!,H$2,FALSE))=TRUE,"-",VLOOKUP($A26,#REF!,H$2,FALSE))</f>
        <v>#REF!</v>
      </c>
      <c r="I26" s="97" t="e">
        <f>IF(ISNA(VLOOKUP($A26,#REF!,I$2,FALSE))=TRUE,"-",VLOOKUP($A26,#REF!,I$2,FALSE))</f>
        <v>#REF!</v>
      </c>
      <c r="J26" s="114" t="e">
        <f>IF(ISNA(VLOOKUP($A26,#REF!,J$2,FALSE))=TRUE,"-",VLOOKUP($A26,#REF!,J$2,FALSE))</f>
        <v>#REF!</v>
      </c>
      <c r="K26" s="114" t="e">
        <f>IF(ISNA(VLOOKUP($A26,#REF!,K$2,FALSE))=TRUE,"-",VLOOKUP($A26,#REF!,K$2,FALSE))</f>
        <v>#REF!</v>
      </c>
      <c r="L26" s="114">
        <v>1.6464270945500549E-2</v>
      </c>
      <c r="M26" s="115">
        <v>1.7520089959134417E-2</v>
      </c>
      <c r="N26" s="176" t="e">
        <f>IF(ISNA(VLOOKUP($A26,#REF!,N$2,FALSE))=TRUE,"-",VLOOKUP($A26,#REF!,N$2,FALSE))</f>
        <v>#REF!</v>
      </c>
      <c r="O26" s="97" t="e">
        <f>IF(ISNA(VLOOKUP($A26,#REF!,O$2,FALSE))=TRUE,"-",VLOOKUP($A26,#REF!,O$2,FALSE))</f>
        <v>#REF!</v>
      </c>
      <c r="P26" s="97" t="e">
        <f>IF(ISNA(VLOOKUP($A26,#REF!,P$2,FALSE))=TRUE,"-",VLOOKUP($A26,#REF!,P$2,FALSE))</f>
        <v>#REF!</v>
      </c>
      <c r="Q26" s="97" t="e">
        <f>IF(ISNA(VLOOKUP($A26,#REF!,Q$2,FALSE))=TRUE,"-",VLOOKUP($A26,#REF!,Q$2,FALSE))</f>
        <v>#REF!</v>
      </c>
      <c r="R26" s="97" t="e">
        <f>IF(ISNA(VLOOKUP($A26,#REF!,R$2,FALSE))=TRUE,"-",VLOOKUP($A26,#REF!,R$2,FALSE))</f>
        <v>#REF!</v>
      </c>
      <c r="S26" s="114" t="e">
        <f>IF(ISNA(VLOOKUP($A26,#REF!,S$2,FALSE))=TRUE,"-",VLOOKUP($A26,#REF!,S$2,FALSE))</f>
        <v>#REF!</v>
      </c>
      <c r="T26" s="468" t="e">
        <f>IF(ISNA(VLOOKUP($A26,#REF!,T$2,FALSE))=TRUE,"-",VLOOKUP($A26,#REF!,T$2,FALSE))</f>
        <v>#REF!</v>
      </c>
      <c r="U26" s="465">
        <v>0.51690985888451568</v>
      </c>
      <c r="V26" s="115">
        <v>0.50741783682648878</v>
      </c>
      <c r="W26" s="176" t="e">
        <f>IF(ISNA(VLOOKUP($A26,#REF!,W$2,FALSE))=TRUE,"-",VLOOKUP($A26,#REF!,W$2,FALSE))</f>
        <v>#REF!</v>
      </c>
      <c r="X26" s="97" t="e">
        <f>IF(ISNA(VLOOKUP($A26,#REF!,X$2,FALSE))=TRUE,"-",VLOOKUP($A26,#REF!,X$2,FALSE))</f>
        <v>#REF!</v>
      </c>
      <c r="Y26" s="97" t="e">
        <f>IF(ISNA(VLOOKUP($A26,#REF!,Y$2,FALSE))=TRUE,"-",VLOOKUP($A26,#REF!,Y$2,FALSE))</f>
        <v>#REF!</v>
      </c>
      <c r="Z26" s="97" t="e">
        <f>IF(ISNA(VLOOKUP($A26,#REF!,Z$2,FALSE))=TRUE,"-",VLOOKUP($A26,#REF!,Z$2,FALSE))</f>
        <v>#REF!</v>
      </c>
      <c r="AA26" s="97" t="e">
        <f>IF(ISNA(VLOOKUP($A26,#REF!,AA$2,FALSE))=TRUE,"-",VLOOKUP($A26,#REF!,AA$2,FALSE))</f>
        <v>#REF!</v>
      </c>
      <c r="AB26" s="114" t="e">
        <f>IF(ISNA(VLOOKUP($A26,#REF!,AB$2,FALSE))=TRUE,"-",VLOOKUP($A26,#REF!,AB$2,FALSE))</f>
        <v>#REF!</v>
      </c>
      <c r="AC26" s="114" t="e">
        <f>IF(ISNA(VLOOKUP($A26,#REF!,AC$2,FALSE))=TRUE,"-",VLOOKUP($A26,#REF!,AC$2,FALSE))</f>
        <v>#REF!</v>
      </c>
      <c r="AD26" s="114">
        <v>0.2759339862169024</v>
      </c>
      <c r="AE26" s="115">
        <v>0.2610852457142131</v>
      </c>
    </row>
    <row r="27" spans="1:41" ht="15.75" thickBot="1" x14ac:dyDescent="0.3">
      <c r="A27" s="139" t="s">
        <v>132</v>
      </c>
      <c r="B27" s="601" t="s">
        <v>58</v>
      </c>
      <c r="C27" s="602"/>
      <c r="D27" s="602"/>
      <c r="E27" s="265" t="e">
        <f>IF(ISNA(VLOOKUP($A27,#REF!,E$2,FALSE))=TRUE,"-",VLOOKUP($A27,#REF!,E$2,FALSE))</f>
        <v>#REF!</v>
      </c>
      <c r="F27" s="99" t="e">
        <f>IF(ISNA(VLOOKUP($A27,#REF!,F$2,FALSE))=TRUE,"-",VLOOKUP($A27,#REF!,F$2,FALSE))</f>
        <v>#REF!</v>
      </c>
      <c r="G27" s="99" t="e">
        <f>IF(ISNA(VLOOKUP($A27,#REF!,G$2,FALSE))=TRUE,"-",VLOOKUP($A27,#REF!,G$2,FALSE))</f>
        <v>#REF!</v>
      </c>
      <c r="H27" s="99" t="e">
        <f>IF(ISNA(VLOOKUP($A27,#REF!,H$2,FALSE))=TRUE,"-",VLOOKUP($A27,#REF!,H$2,FALSE))</f>
        <v>#REF!</v>
      </c>
      <c r="I27" s="99" t="e">
        <f>IF(ISNA(VLOOKUP($A27,#REF!,I$2,FALSE))=TRUE,"-",VLOOKUP($A27,#REF!,I$2,FALSE))</f>
        <v>#REF!</v>
      </c>
      <c r="J27" s="118" t="e">
        <f>IF(ISNA(VLOOKUP($A27,#REF!,J$2,FALSE))=TRUE,"-",VLOOKUP($A27,#REF!,J$2,FALSE))</f>
        <v>#REF!</v>
      </c>
      <c r="K27" s="118" t="e">
        <f>IF(ISNA(VLOOKUP($A27,#REF!,K$2,FALSE))=TRUE,"-",VLOOKUP($A27,#REF!,K$2,FALSE))</f>
        <v>#REF!</v>
      </c>
      <c r="L27" s="118">
        <v>1.0702186880425697E-2</v>
      </c>
      <c r="M27" s="116">
        <v>9.49266091531553E-3</v>
      </c>
      <c r="N27" s="177" t="e">
        <f>IF(ISNA(VLOOKUP($A27,#REF!,N$2,FALSE))=TRUE,"-",VLOOKUP($A27,#REF!,N$2,FALSE))</f>
        <v>#REF!</v>
      </c>
      <c r="O27" s="99" t="e">
        <f>IF(ISNA(VLOOKUP($A27,#REF!,O$2,FALSE))=TRUE,"-",VLOOKUP($A27,#REF!,O$2,FALSE))</f>
        <v>#REF!</v>
      </c>
      <c r="P27" s="99" t="e">
        <f>IF(ISNA(VLOOKUP($A27,#REF!,P$2,FALSE))=TRUE,"-",VLOOKUP($A27,#REF!,P$2,FALSE))</f>
        <v>#REF!</v>
      </c>
      <c r="Q27" s="99" t="e">
        <f>IF(ISNA(VLOOKUP($A27,#REF!,Q$2,FALSE))=TRUE,"-",VLOOKUP($A27,#REF!,Q$2,FALSE))</f>
        <v>#REF!</v>
      </c>
      <c r="R27" s="99" t="e">
        <f>IF(ISNA(VLOOKUP($A27,#REF!,R$2,FALSE))=TRUE,"-",VLOOKUP($A27,#REF!,R$2,FALSE))</f>
        <v>#REF!</v>
      </c>
      <c r="S27" s="118" t="e">
        <f>IF(ISNA(VLOOKUP($A27,#REF!,S$2,FALSE))=TRUE,"-",VLOOKUP($A27,#REF!,S$2,FALSE))</f>
        <v>#REF!</v>
      </c>
      <c r="T27" s="469" t="e">
        <f>IF(ISNA(VLOOKUP($A27,#REF!,T$2,FALSE))=TRUE,"-",VLOOKUP($A27,#REF!,T$2,FALSE))</f>
        <v>#REF!</v>
      </c>
      <c r="U27" s="466">
        <v>0.81146770187833051</v>
      </c>
      <c r="V27" s="116">
        <v>0.79736018660749841</v>
      </c>
      <c r="W27" s="177" t="e">
        <f>IF(ISNA(VLOOKUP($A27,#REF!,W$2,FALSE))=TRUE,"-",VLOOKUP($A27,#REF!,W$2,FALSE))</f>
        <v>#REF!</v>
      </c>
      <c r="X27" s="99" t="e">
        <f>IF(ISNA(VLOOKUP($A27,#REF!,X$2,FALSE))=TRUE,"-",VLOOKUP($A27,#REF!,X$2,FALSE))</f>
        <v>#REF!</v>
      </c>
      <c r="Y27" s="99" t="e">
        <f>IF(ISNA(VLOOKUP($A27,#REF!,Y$2,FALSE))=TRUE,"-",VLOOKUP($A27,#REF!,Y$2,FALSE))</f>
        <v>#REF!</v>
      </c>
      <c r="Z27" s="99" t="e">
        <f>IF(ISNA(VLOOKUP($A27,#REF!,Z$2,FALSE))=TRUE,"-",VLOOKUP($A27,#REF!,Z$2,FALSE))</f>
        <v>#REF!</v>
      </c>
      <c r="AA27" s="99" t="e">
        <f>IF(ISNA(VLOOKUP($A27,#REF!,AA$2,FALSE))=TRUE,"-",VLOOKUP($A27,#REF!,AA$2,FALSE))</f>
        <v>#REF!</v>
      </c>
      <c r="AB27" s="118" t="e">
        <f>IF(ISNA(VLOOKUP($A27,#REF!,AB$2,FALSE))=TRUE,"-",VLOOKUP($A27,#REF!,AB$2,FALSE))</f>
        <v>#REF!</v>
      </c>
      <c r="AC27" s="118" t="e">
        <f>IF(ISNA(VLOOKUP($A27,#REF!,AC$2,FALSE))=TRUE,"-",VLOOKUP($A27,#REF!,AC$2,FALSE))</f>
        <v>#REF!</v>
      </c>
      <c r="AD27" s="118">
        <v>0.51377064567049602</v>
      </c>
      <c r="AE27" s="116">
        <v>0.49325654329834434</v>
      </c>
    </row>
    <row r="28" spans="1:41" x14ac:dyDescent="0.25">
      <c r="A28" s="54"/>
      <c r="B28" s="52"/>
      <c r="C28" s="52"/>
      <c r="D28" s="52"/>
      <c r="E28" s="62"/>
      <c r="F28" s="64"/>
      <c r="G28" s="64"/>
      <c r="H28" s="64"/>
      <c r="I28" s="64"/>
      <c r="J28" s="64"/>
      <c r="K28" s="64"/>
      <c r="L28" s="64"/>
      <c r="M28" s="64"/>
      <c r="N28" s="62"/>
      <c r="O28" s="64"/>
      <c r="P28" s="64"/>
      <c r="Q28" s="64"/>
      <c r="R28" s="64"/>
      <c r="S28" s="64"/>
      <c r="T28" s="64"/>
      <c r="U28" s="64"/>
      <c r="V28" s="64"/>
      <c r="W28" s="62"/>
      <c r="X28" s="64"/>
      <c r="Y28" s="64"/>
      <c r="Z28" s="64"/>
      <c r="AA28" s="64"/>
      <c r="AB28" s="64"/>
      <c r="AC28" s="64"/>
      <c r="AD28" s="64"/>
      <c r="AE28" s="64"/>
    </row>
    <row r="29" spans="1:41" ht="16.5" thickBot="1" x14ac:dyDescent="0.3">
      <c r="A29" s="55"/>
      <c r="B29" s="594" t="s">
        <v>8</v>
      </c>
      <c r="C29" s="594"/>
      <c r="D29" s="594"/>
      <c r="E29" s="65"/>
      <c r="F29" s="67"/>
      <c r="G29" s="67"/>
      <c r="H29" s="67"/>
      <c r="I29" s="67"/>
      <c r="J29" s="67"/>
      <c r="K29" s="67"/>
      <c r="L29" s="67"/>
      <c r="M29" s="67"/>
      <c r="N29" s="65"/>
      <c r="O29" s="67"/>
      <c r="P29" s="67"/>
      <c r="Q29" s="67"/>
      <c r="R29" s="67"/>
      <c r="S29" s="67"/>
      <c r="T29" s="67"/>
      <c r="U29" s="67"/>
      <c r="V29" s="67"/>
      <c r="W29" s="65"/>
      <c r="X29" s="67"/>
      <c r="Y29" s="67"/>
      <c r="Z29" s="67"/>
      <c r="AA29" s="67"/>
      <c r="AB29" s="67"/>
      <c r="AC29" s="67"/>
      <c r="AD29" s="67"/>
      <c r="AE29" s="67"/>
    </row>
    <row r="30" spans="1:41" ht="15.75" thickBot="1" x14ac:dyDescent="0.3">
      <c r="A30" s="24" t="s">
        <v>141</v>
      </c>
      <c r="B30" s="44" t="s">
        <v>8</v>
      </c>
      <c r="C30" s="45"/>
      <c r="D30" s="45"/>
      <c r="E30" s="68" t="e">
        <f>IF(ISNA(VLOOKUP($A30,#REF!,E$2,FALSE))=TRUE,"-",VLOOKUP($A30,#REF!,E$2,FALSE))</f>
        <v>#REF!</v>
      </c>
      <c r="F30" s="104" t="e">
        <f>IF(ISNA(VLOOKUP($A30,#REF!,F$2,FALSE))=TRUE,"-",VLOOKUP($A30,#REF!,F$2,FALSE))</f>
        <v>#REF!</v>
      </c>
      <c r="G30" s="104" t="e">
        <f>IF(ISNA(VLOOKUP($A30,#REF!,G$2,FALSE))=TRUE,"-",VLOOKUP($A30,#REF!,G$2,FALSE))</f>
        <v>#REF!</v>
      </c>
      <c r="H30" s="104" t="e">
        <f>IF(ISNA(VLOOKUP($A30,#REF!,H$2,FALSE))=TRUE,"-",VLOOKUP($A30,#REF!,H$2,FALSE))</f>
        <v>#REF!</v>
      </c>
      <c r="I30" s="104" t="e">
        <f>IF(ISNA(VLOOKUP($A30,#REF!,I$2,FALSE))=TRUE,"-",VLOOKUP($A30,#REF!,I$2,FALSE))</f>
        <v>#REF!</v>
      </c>
      <c r="J30" s="120" t="e">
        <f>IF(ISNA(VLOOKUP($A30,#REF!,J$2,FALSE))=TRUE,"-",VLOOKUP($A30,#REF!,J$2,FALSE))</f>
        <v>#REF!</v>
      </c>
      <c r="K30" s="458" t="e">
        <f>IF(ISNA(VLOOKUP($A30,#REF!,K$2,FALSE))=TRUE,"-",VLOOKUP($A30,#REF!,K$2,FALSE))</f>
        <v>#REF!</v>
      </c>
      <c r="L30" s="120">
        <v>1.2479734569995852E-2</v>
      </c>
      <c r="M30" s="125">
        <v>1.3436162195962737E-2</v>
      </c>
      <c r="N30" s="178" t="e">
        <f>IF(ISNA(VLOOKUP($A30,#REF!,N$2,FALSE))=TRUE,"-",VLOOKUP($A30,#REF!,N$2,FALSE))</f>
        <v>#REF!</v>
      </c>
      <c r="O30" s="104" t="e">
        <f>IF(ISNA(VLOOKUP($A30,#REF!,O$2,FALSE))=TRUE,"-",VLOOKUP($A30,#REF!,O$2,FALSE))</f>
        <v>#REF!</v>
      </c>
      <c r="P30" s="104" t="e">
        <f>IF(ISNA(VLOOKUP($A30,#REF!,P$2,FALSE))=TRUE,"-",VLOOKUP($A30,#REF!,P$2,FALSE))</f>
        <v>#REF!</v>
      </c>
      <c r="Q30" s="104" t="e">
        <f>IF(ISNA(VLOOKUP($A30,#REF!,Q$2,FALSE))=TRUE,"-",VLOOKUP($A30,#REF!,Q$2,FALSE))</f>
        <v>#REF!</v>
      </c>
      <c r="R30" s="104" t="e">
        <f>IF(ISNA(VLOOKUP($A30,#REF!,R$2,FALSE))=TRUE,"-",VLOOKUP($A30,#REF!,R$2,FALSE))</f>
        <v>#REF!</v>
      </c>
      <c r="S30" s="120" t="e">
        <f>IF(ISNA(VLOOKUP($A30,#REF!,S$2,FALSE))=TRUE,"-",VLOOKUP($A30,#REF!,S$2,FALSE))</f>
        <v>#REF!</v>
      </c>
      <c r="T30" s="458" t="e">
        <f>IF(ISNA(VLOOKUP($A30,#REF!,T$2,FALSE))=TRUE,"-",VLOOKUP($A30,#REF!,T$2,FALSE))</f>
        <v>#REF!</v>
      </c>
      <c r="U30" s="120">
        <v>0.72454074854551287</v>
      </c>
      <c r="V30" s="125">
        <v>0.71939836319398365</v>
      </c>
      <c r="W30" s="178" t="e">
        <f>IF(ISNA(VLOOKUP($A30,#REF!,W$2,FALSE))=TRUE,"-",VLOOKUP($A30,#REF!,W$2,FALSE))</f>
        <v>#REF!</v>
      </c>
      <c r="X30" s="104" t="e">
        <f>IF(ISNA(VLOOKUP($A30,#REF!,X$2,FALSE))=TRUE,"-",VLOOKUP($A30,#REF!,X$2,FALSE))</f>
        <v>#REF!</v>
      </c>
      <c r="Y30" s="104" t="e">
        <f>IF(ISNA(VLOOKUP($A30,#REF!,Y$2,FALSE))=TRUE,"-",VLOOKUP($A30,#REF!,Y$2,FALSE))</f>
        <v>#REF!</v>
      </c>
      <c r="Z30" s="104" t="e">
        <f>IF(ISNA(VLOOKUP($A30,#REF!,Z$2,FALSE))=TRUE,"-",VLOOKUP($A30,#REF!,Z$2,FALSE))</f>
        <v>#REF!</v>
      </c>
      <c r="AA30" s="104" t="e">
        <f>IF(ISNA(VLOOKUP($A30,#REF!,AA$2,FALSE))=TRUE,"-",VLOOKUP($A30,#REF!,AA$2,FALSE))</f>
        <v>#REF!</v>
      </c>
      <c r="AB30" s="120" t="e">
        <f>IF(ISNA(VLOOKUP($A30,#REF!,AB$2,FALSE))=TRUE,"-",VLOOKUP($A30,#REF!,AB$2,FALSE))</f>
        <v>#REF!</v>
      </c>
      <c r="AC30" s="458" t="e">
        <f>IF(ISNA(VLOOKUP($A30,#REF!,AC$2,FALSE))=TRUE,"-",VLOOKUP($A30,#REF!,AC$2,FALSE))</f>
        <v>#REF!</v>
      </c>
      <c r="AD30" s="120">
        <v>0.40817902426217356</v>
      </c>
      <c r="AE30" s="125">
        <v>0.38237692066478518</v>
      </c>
    </row>
    <row r="31" spans="1:41" x14ac:dyDescent="0.25">
      <c r="A31" s="139" t="s">
        <v>130</v>
      </c>
      <c r="B31" s="77" t="s">
        <v>59</v>
      </c>
      <c r="C31" s="78"/>
      <c r="D31" s="49"/>
      <c r="E31" s="101" t="e">
        <f>IF(ISNA(VLOOKUP($A31,#REF!,E$2,FALSE))=TRUE,"-",VLOOKUP($A31,#REF!,E$2,FALSE))</f>
        <v>#REF!</v>
      </c>
      <c r="F31" s="105" t="e">
        <f>IF(ISNA(VLOOKUP($A31,#REF!,F$2,FALSE))=TRUE,"-",VLOOKUP($A31,#REF!,F$2,FALSE))</f>
        <v>#REF!</v>
      </c>
      <c r="G31" s="105" t="e">
        <f>IF(ISNA(VLOOKUP($A31,#REF!,G$2,FALSE))=TRUE,"-",VLOOKUP($A31,#REF!,G$2,FALSE))</f>
        <v>#REF!</v>
      </c>
      <c r="H31" s="105" t="e">
        <f>IF(ISNA(VLOOKUP($A31,#REF!,H$2,FALSE))=TRUE,"-",VLOOKUP($A31,#REF!,H$2,FALSE))</f>
        <v>#REF!</v>
      </c>
      <c r="I31" s="105" t="e">
        <f>IF(ISNA(VLOOKUP($A31,#REF!,I$2,FALSE))=TRUE,"-",VLOOKUP($A31,#REF!,I$2,FALSE))</f>
        <v>#REF!</v>
      </c>
      <c r="J31" s="121" t="e">
        <f>IF(ISNA(VLOOKUP($A31,#REF!,J$2,FALSE))=TRUE,"-",VLOOKUP($A31,#REF!,J$2,FALSE))</f>
        <v>#REF!</v>
      </c>
      <c r="K31" s="459" t="e">
        <f>IF(ISNA(VLOOKUP($A31,#REF!,K$2,FALSE))=TRUE,"-",VLOOKUP($A31,#REF!,K$2,FALSE))</f>
        <v>#REF!</v>
      </c>
      <c r="L31" s="121">
        <v>2.6078402645513719E-2</v>
      </c>
      <c r="M31" s="130">
        <v>2.7544028035088503E-2</v>
      </c>
      <c r="N31" s="179" t="e">
        <f>IF(ISNA(VLOOKUP($A31,#REF!,N$2,FALSE))=TRUE,"-",VLOOKUP($A31,#REF!,N$2,FALSE))</f>
        <v>#REF!</v>
      </c>
      <c r="O31" s="105" t="e">
        <f>IF(ISNA(VLOOKUP($A31,#REF!,O$2,FALSE))=TRUE,"-",VLOOKUP($A31,#REF!,O$2,FALSE))</f>
        <v>#REF!</v>
      </c>
      <c r="P31" s="105" t="e">
        <f>IF(ISNA(VLOOKUP($A31,#REF!,P$2,FALSE))=TRUE,"-",VLOOKUP($A31,#REF!,P$2,FALSE))</f>
        <v>#REF!</v>
      </c>
      <c r="Q31" s="105" t="e">
        <f>IF(ISNA(VLOOKUP($A31,#REF!,Q$2,FALSE))=TRUE,"-",VLOOKUP($A31,#REF!,Q$2,FALSE))</f>
        <v>#REF!</v>
      </c>
      <c r="R31" s="105" t="e">
        <f>IF(ISNA(VLOOKUP($A31,#REF!,R$2,FALSE))=TRUE,"-",VLOOKUP($A31,#REF!,R$2,FALSE))</f>
        <v>#REF!</v>
      </c>
      <c r="S31" s="121" t="e">
        <f>IF(ISNA(VLOOKUP($A31,#REF!,S$2,FALSE))=TRUE,"-",VLOOKUP($A31,#REF!,S$2,FALSE))</f>
        <v>#REF!</v>
      </c>
      <c r="T31" s="459" t="e">
        <f>IF(ISNA(VLOOKUP($A31,#REF!,T$2,FALSE))=TRUE,"-",VLOOKUP($A31,#REF!,T$2,FALSE))</f>
        <v>#REF!</v>
      </c>
      <c r="U31" s="121">
        <v>0.63417951042611065</v>
      </c>
      <c r="V31" s="130">
        <v>0.6172526277636825</v>
      </c>
      <c r="W31" s="179" t="e">
        <f>IF(ISNA(VLOOKUP($A31,#REF!,W$2,FALSE))=TRUE,"-",VLOOKUP($A31,#REF!,W$2,FALSE))</f>
        <v>#REF!</v>
      </c>
      <c r="X31" s="105" t="e">
        <f>IF(ISNA(VLOOKUP($A31,#REF!,X$2,FALSE))=TRUE,"-",VLOOKUP($A31,#REF!,X$2,FALSE))</f>
        <v>#REF!</v>
      </c>
      <c r="Y31" s="105" t="e">
        <f>IF(ISNA(VLOOKUP($A31,#REF!,Y$2,FALSE))=TRUE,"-",VLOOKUP($A31,#REF!,Y$2,FALSE))</f>
        <v>#REF!</v>
      </c>
      <c r="Z31" s="105" t="e">
        <f>IF(ISNA(VLOOKUP($A31,#REF!,Z$2,FALSE))=TRUE,"-",VLOOKUP($A31,#REF!,Z$2,FALSE))</f>
        <v>#REF!</v>
      </c>
      <c r="AA31" s="105" t="e">
        <f>IF(ISNA(VLOOKUP($A31,#REF!,AA$2,FALSE))=TRUE,"-",VLOOKUP($A31,#REF!,AA$2,FALSE))</f>
        <v>#REF!</v>
      </c>
      <c r="AB31" s="121" t="e">
        <f>IF(ISNA(VLOOKUP($A31,#REF!,AB$2,FALSE))=TRUE,"-",VLOOKUP($A31,#REF!,AB$2,FALSE))</f>
        <v>#REF!</v>
      </c>
      <c r="AC31" s="459" t="e">
        <f>IF(ISNA(VLOOKUP($A31,#REF!,AC$2,FALSE))=TRUE,"-",VLOOKUP($A31,#REF!,AC$2,FALSE))</f>
        <v>#REF!</v>
      </c>
      <c r="AD31" s="121">
        <v>0.21999617663926591</v>
      </c>
      <c r="AE31" s="130">
        <v>0.21029572836801752</v>
      </c>
    </row>
    <row r="32" spans="1:41" ht="15.75" thickBot="1" x14ac:dyDescent="0.3">
      <c r="A32" s="139" t="s">
        <v>12</v>
      </c>
      <c r="B32" s="79" t="s">
        <v>60</v>
      </c>
      <c r="C32" s="80"/>
      <c r="D32" s="50"/>
      <c r="E32" s="103" t="e">
        <f>IF(ISNA(VLOOKUP($A32,#REF!,E$2,FALSE))=TRUE,"-",VLOOKUP($A32,#REF!,E$2,FALSE))</f>
        <v>#REF!</v>
      </c>
      <c r="F32" s="107" t="e">
        <f>IF(ISNA(VLOOKUP($A32,#REF!,F$2,FALSE))=TRUE,"-",VLOOKUP($A32,#REF!,F$2,FALSE))</f>
        <v>#REF!</v>
      </c>
      <c r="G32" s="107" t="e">
        <f>IF(ISNA(VLOOKUP($A32,#REF!,G$2,FALSE))=TRUE,"-",VLOOKUP($A32,#REF!,G$2,FALSE))</f>
        <v>#REF!</v>
      </c>
      <c r="H32" s="107" t="e">
        <f>IF(ISNA(VLOOKUP($A32,#REF!,H$2,FALSE))=TRUE,"-",VLOOKUP($A32,#REF!,H$2,FALSE))</f>
        <v>#REF!</v>
      </c>
      <c r="I32" s="107" t="e">
        <f>IF(ISNA(VLOOKUP($A32,#REF!,I$2,FALSE))=TRUE,"-",VLOOKUP($A32,#REF!,I$2,FALSE))</f>
        <v>#REF!</v>
      </c>
      <c r="J32" s="129" t="e">
        <f>IF(ISNA(VLOOKUP($A32,#REF!,J$2,FALSE))=TRUE,"-",VLOOKUP($A32,#REF!,J$2,FALSE))</f>
        <v>#REF!</v>
      </c>
      <c r="K32" s="460" t="e">
        <f>IF(ISNA(VLOOKUP($A32,#REF!,K$2,FALSE))=TRUE,"-",VLOOKUP($A32,#REF!,K$2,FALSE))</f>
        <v>#REF!</v>
      </c>
      <c r="L32" s="129">
        <v>4.8210665283606015E-3</v>
      </c>
      <c r="M32" s="131">
        <v>5.5293543665636685E-3</v>
      </c>
      <c r="N32" s="181" t="e">
        <f>IF(ISNA(VLOOKUP($A32,#REF!,N$2,FALSE))=TRUE,"-",VLOOKUP($A32,#REF!,N$2,FALSE))</f>
        <v>#REF!</v>
      </c>
      <c r="O32" s="107" t="e">
        <f>IF(ISNA(VLOOKUP($A32,#REF!,O$2,FALSE))=TRUE,"-",VLOOKUP($A32,#REF!,O$2,FALSE))</f>
        <v>#REF!</v>
      </c>
      <c r="P32" s="107" t="e">
        <f>IF(ISNA(VLOOKUP($A32,#REF!,P$2,FALSE))=TRUE,"-",VLOOKUP($A32,#REF!,P$2,FALSE))</f>
        <v>#REF!</v>
      </c>
      <c r="Q32" s="107" t="e">
        <f>IF(ISNA(VLOOKUP($A32,#REF!,Q$2,FALSE))=TRUE,"-",VLOOKUP($A32,#REF!,Q$2,FALSE))</f>
        <v>#REF!</v>
      </c>
      <c r="R32" s="107" t="e">
        <f>IF(ISNA(VLOOKUP($A32,#REF!,R$2,FALSE))=TRUE,"-",VLOOKUP($A32,#REF!,R$2,FALSE))</f>
        <v>#REF!</v>
      </c>
      <c r="S32" s="129" t="e">
        <f>IF(ISNA(VLOOKUP($A32,#REF!,S$2,FALSE))=TRUE,"-",VLOOKUP($A32,#REF!,S$2,FALSE))</f>
        <v>#REF!</v>
      </c>
      <c r="T32" s="460" t="e">
        <f>IF(ISNA(VLOOKUP($A32,#REF!,T$2,FALSE))=TRUE,"-",VLOOKUP($A32,#REF!,T$2,FALSE))</f>
        <v>#REF!</v>
      </c>
      <c r="U32" s="129">
        <v>0.81683489211964067</v>
      </c>
      <c r="V32" s="131">
        <v>0.81683810182383954</v>
      </c>
      <c r="W32" s="181" t="e">
        <f>IF(ISNA(VLOOKUP($A32,#REF!,W$2,FALSE))=TRUE,"-",VLOOKUP($A32,#REF!,W$2,FALSE))</f>
        <v>#REF!</v>
      </c>
      <c r="X32" s="107" t="e">
        <f>IF(ISNA(VLOOKUP($A32,#REF!,X$2,FALSE))=TRUE,"-",VLOOKUP($A32,#REF!,X$2,FALSE))</f>
        <v>#REF!</v>
      </c>
      <c r="Y32" s="107" t="e">
        <f>IF(ISNA(VLOOKUP($A32,#REF!,Y$2,FALSE))=TRUE,"-",VLOOKUP($A32,#REF!,Y$2,FALSE))</f>
        <v>#REF!</v>
      </c>
      <c r="Z32" s="107" t="e">
        <f>IF(ISNA(VLOOKUP($A32,#REF!,Z$2,FALSE))=TRUE,"-",VLOOKUP($A32,#REF!,Z$2,FALSE))</f>
        <v>#REF!</v>
      </c>
      <c r="AA32" s="107" t="e">
        <f>IF(ISNA(VLOOKUP($A32,#REF!,AA$2,FALSE))=TRUE,"-",VLOOKUP($A32,#REF!,AA$2,FALSE))</f>
        <v>#REF!</v>
      </c>
      <c r="AB32" s="129" t="e">
        <f>IF(ISNA(VLOOKUP($A32,#REF!,AB$2,FALSE))=TRUE,"-",VLOOKUP($A32,#REF!,AB$2,FALSE))</f>
        <v>#REF!</v>
      </c>
      <c r="AC32" s="460" t="e">
        <f>IF(ISNA(VLOOKUP($A32,#REF!,AC$2,FALSE))=TRUE,"-",VLOOKUP($A32,#REF!,AC$2,FALSE))</f>
        <v>#REF!</v>
      </c>
      <c r="AD32" s="129">
        <v>0.53570318167685771</v>
      </c>
      <c r="AE32" s="131">
        <v>0.49748796315679294</v>
      </c>
    </row>
    <row r="33" spans="1:31" ht="15.75" thickBot="1" x14ac:dyDescent="0.3">
      <c r="A33" s="82"/>
      <c r="B33" s="53"/>
      <c r="C33" s="53"/>
      <c r="D33" s="53"/>
      <c r="E33" s="69"/>
      <c r="F33" s="70"/>
      <c r="G33" s="70"/>
      <c r="H33" s="70"/>
      <c r="I33" s="70"/>
      <c r="J33" s="88"/>
      <c r="K33" s="88"/>
      <c r="L33" s="88"/>
      <c r="M33" s="88"/>
      <c r="N33" s="69"/>
      <c r="O33" s="70"/>
      <c r="P33" s="70"/>
      <c r="Q33" s="70"/>
      <c r="R33" s="70"/>
      <c r="S33" s="88"/>
      <c r="T33" s="88"/>
      <c r="U33" s="88"/>
      <c r="V33" s="88"/>
      <c r="W33" s="69"/>
      <c r="X33" s="70"/>
      <c r="Y33" s="70"/>
      <c r="Z33" s="70"/>
      <c r="AA33" s="70"/>
      <c r="AB33" s="88"/>
      <c r="AC33" s="88"/>
      <c r="AD33" s="88"/>
      <c r="AE33" s="88"/>
    </row>
    <row r="34" spans="1:31" x14ac:dyDescent="0.25">
      <c r="A34" s="139" t="s">
        <v>15</v>
      </c>
      <c r="B34" s="595" t="s">
        <v>15</v>
      </c>
      <c r="C34" s="596"/>
      <c r="D34" s="596"/>
      <c r="E34" s="101" t="e">
        <f>IF(ISNA(VLOOKUP($A34,#REF!,E$2,FALSE))=TRUE,"-",VLOOKUP($A34,#REF!,E$2,FALSE))</f>
        <v>#REF!</v>
      </c>
      <c r="F34" s="105" t="e">
        <f>IF(ISNA(VLOOKUP($A34,#REF!,F$2,FALSE))=TRUE,"-",VLOOKUP($A34,#REF!,F$2,FALSE))</f>
        <v>#REF!</v>
      </c>
      <c r="G34" s="105" t="e">
        <f>IF(ISNA(VLOOKUP($A34,#REF!,G$2,FALSE))=TRUE,"-",VLOOKUP($A34,#REF!,G$2,FALSE))</f>
        <v>#REF!</v>
      </c>
      <c r="H34" s="105" t="e">
        <f>IF(ISNA(VLOOKUP($A34,#REF!,H$2,FALSE))=TRUE,"-",VLOOKUP($A34,#REF!,H$2,FALSE))</f>
        <v>#REF!</v>
      </c>
      <c r="I34" s="105" t="e">
        <f>IF(ISNA(VLOOKUP($A34,#REF!,I$2,FALSE))=TRUE,"-",VLOOKUP($A34,#REF!,I$2,FALSE))</f>
        <v>#REF!</v>
      </c>
      <c r="J34" s="121" t="e">
        <f>IF(ISNA(VLOOKUP($A34,#REF!,J$2,FALSE))=TRUE,"-",VLOOKUP($A34,#REF!,J$2,FALSE))</f>
        <v>#REF!</v>
      </c>
      <c r="K34" s="459" t="e">
        <f>IF(ISNA(VLOOKUP($A34,#REF!,K$2,FALSE))=TRUE,"-",VLOOKUP($A34,#REF!,K$2,FALSE))</f>
        <v>#REF!</v>
      </c>
      <c r="L34" s="121">
        <v>2.3037875829754001E-2</v>
      </c>
      <c r="M34" s="123">
        <v>2.6481936162749912E-2</v>
      </c>
      <c r="N34" s="179" t="e">
        <f>IF(ISNA(VLOOKUP($A34,#REF!,N$2,FALSE))=TRUE,"-",VLOOKUP($A34,#REF!,N$2,FALSE))</f>
        <v>#REF!</v>
      </c>
      <c r="O34" s="105" t="e">
        <f>IF(ISNA(VLOOKUP($A34,#REF!,O$2,FALSE))=TRUE,"-",VLOOKUP($A34,#REF!,O$2,FALSE))</f>
        <v>#REF!</v>
      </c>
      <c r="P34" s="105" t="e">
        <f>IF(ISNA(VLOOKUP($A34,#REF!,P$2,FALSE))=TRUE,"-",VLOOKUP($A34,#REF!,P$2,FALSE))</f>
        <v>#REF!</v>
      </c>
      <c r="Q34" s="105" t="e">
        <f>IF(ISNA(VLOOKUP($A34,#REF!,Q$2,FALSE))=TRUE,"-",VLOOKUP($A34,#REF!,Q$2,FALSE))</f>
        <v>#REF!</v>
      </c>
      <c r="R34" s="105" t="e">
        <f>IF(ISNA(VLOOKUP($A34,#REF!,R$2,FALSE))=TRUE,"-",VLOOKUP($A34,#REF!,R$2,FALSE))</f>
        <v>#REF!</v>
      </c>
      <c r="S34" s="121" t="e">
        <f>IF(ISNA(VLOOKUP($A34,#REF!,S$2,FALSE))=TRUE,"-",VLOOKUP($A34,#REF!,S$2,FALSE))</f>
        <v>#REF!</v>
      </c>
      <c r="T34" s="459" t="e">
        <f>IF(ISNA(VLOOKUP($A34,#REF!,T$2,FALSE))=TRUE,"-",VLOOKUP($A34,#REF!,T$2,FALSE))</f>
        <v>#REF!</v>
      </c>
      <c r="U34" s="121">
        <v>0.58791208791208793</v>
      </c>
      <c r="V34" s="123">
        <v>0.53817417697875325</v>
      </c>
      <c r="W34" s="179" t="e">
        <f>IF(ISNA(VLOOKUP($A34,#REF!,W$2,FALSE))=TRUE,"-",VLOOKUP($A34,#REF!,W$2,FALSE))</f>
        <v>#REF!</v>
      </c>
      <c r="X34" s="105" t="e">
        <f>IF(ISNA(VLOOKUP($A34,#REF!,X$2,FALSE))=TRUE,"-",VLOOKUP($A34,#REF!,X$2,FALSE))</f>
        <v>#REF!</v>
      </c>
      <c r="Y34" s="105" t="e">
        <f>IF(ISNA(VLOOKUP($A34,#REF!,Y$2,FALSE))=TRUE,"-",VLOOKUP($A34,#REF!,Y$2,FALSE))</f>
        <v>#REF!</v>
      </c>
      <c r="Z34" s="105" t="e">
        <f>IF(ISNA(VLOOKUP($A34,#REF!,Z$2,FALSE))=TRUE,"-",VLOOKUP($A34,#REF!,Z$2,FALSE))</f>
        <v>#REF!</v>
      </c>
      <c r="AA34" s="105" t="e">
        <f>IF(ISNA(VLOOKUP($A34,#REF!,AA$2,FALSE))=TRUE,"-",VLOOKUP($A34,#REF!,AA$2,FALSE))</f>
        <v>#REF!</v>
      </c>
      <c r="AB34" s="121" t="e">
        <f>IF(ISNA(VLOOKUP($A34,#REF!,AB$2,FALSE))=TRUE,"-",VLOOKUP($A34,#REF!,AB$2,FALSE))</f>
        <v>#REF!</v>
      </c>
      <c r="AC34" s="459" t="e">
        <f>IF(ISNA(VLOOKUP($A34,#REF!,AC$2,FALSE))=TRUE,"-",VLOOKUP($A34,#REF!,AC$2,FALSE))</f>
        <v>#REF!</v>
      </c>
      <c r="AD34" s="121">
        <v>0.1497407746264105</v>
      </c>
      <c r="AE34" s="123">
        <v>0.14391902577890242</v>
      </c>
    </row>
    <row r="35" spans="1:31" x14ac:dyDescent="0.25">
      <c r="A35" s="139" t="s">
        <v>127</v>
      </c>
      <c r="B35" s="597" t="s">
        <v>223</v>
      </c>
      <c r="C35" s="598"/>
      <c r="D35" s="598"/>
      <c r="E35" s="102" t="e">
        <f>IF(ISNA(VLOOKUP($A35,#REF!,E$2,FALSE))=TRUE,"-",VLOOKUP($A35,#REF!,E$2,FALSE))</f>
        <v>#REF!</v>
      </c>
      <c r="F35" s="106" t="e">
        <f>IF(ISNA(VLOOKUP($A35,#REF!,F$2,FALSE))=TRUE,"-",VLOOKUP($A35,#REF!,F$2,FALSE))</f>
        <v>#REF!</v>
      </c>
      <c r="G35" s="106" t="e">
        <f>IF(ISNA(VLOOKUP($A35,#REF!,G$2,FALSE))=TRUE,"-",VLOOKUP($A35,#REF!,G$2,FALSE))</f>
        <v>#REF!</v>
      </c>
      <c r="H35" s="106" t="e">
        <f>IF(ISNA(VLOOKUP($A35,#REF!,H$2,FALSE))=TRUE,"-",VLOOKUP($A35,#REF!,H$2,FALSE))</f>
        <v>#REF!</v>
      </c>
      <c r="I35" s="106" t="e">
        <f>IF(ISNA(VLOOKUP($A35,#REF!,I$2,FALSE))=TRUE,"-",VLOOKUP($A35,#REF!,I$2,FALSE))</f>
        <v>#REF!</v>
      </c>
      <c r="J35" s="122" t="e">
        <f>IF(ISNA(VLOOKUP($A35,#REF!,J$2,FALSE))=TRUE,"-",VLOOKUP($A35,#REF!,J$2,FALSE))</f>
        <v>#REF!</v>
      </c>
      <c r="K35" s="461" t="e">
        <f>IF(ISNA(VLOOKUP($A35,#REF!,K$2,FALSE))=TRUE,"-",VLOOKUP($A35,#REF!,K$2,FALSE))</f>
        <v>#REF!</v>
      </c>
      <c r="L35" s="122">
        <v>3.426255210125808E-2</v>
      </c>
      <c r="M35" s="124">
        <v>3.3464176678165022E-2</v>
      </c>
      <c r="N35" s="180" t="e">
        <f>IF(ISNA(VLOOKUP($A35,#REF!,N$2,FALSE))=TRUE,"-",VLOOKUP($A35,#REF!,N$2,FALSE))</f>
        <v>#REF!</v>
      </c>
      <c r="O35" s="106" t="e">
        <f>IF(ISNA(VLOOKUP($A35,#REF!,O$2,FALSE))=TRUE,"-",VLOOKUP($A35,#REF!,O$2,FALSE))</f>
        <v>#REF!</v>
      </c>
      <c r="P35" s="106" t="e">
        <f>IF(ISNA(VLOOKUP($A35,#REF!,P$2,FALSE))=TRUE,"-",VLOOKUP($A35,#REF!,P$2,FALSE))</f>
        <v>#REF!</v>
      </c>
      <c r="Q35" s="106" t="e">
        <f>IF(ISNA(VLOOKUP($A35,#REF!,Q$2,FALSE))=TRUE,"-",VLOOKUP($A35,#REF!,Q$2,FALSE))</f>
        <v>#REF!</v>
      </c>
      <c r="R35" s="106" t="e">
        <f>IF(ISNA(VLOOKUP($A35,#REF!,R$2,FALSE))=TRUE,"-",VLOOKUP($A35,#REF!,R$2,FALSE))</f>
        <v>#REF!</v>
      </c>
      <c r="S35" s="122" t="e">
        <f>IF(ISNA(VLOOKUP($A35,#REF!,S$2,FALSE))=TRUE,"-",VLOOKUP($A35,#REF!,S$2,FALSE))</f>
        <v>#REF!</v>
      </c>
      <c r="T35" s="461" t="e">
        <f>IF(ISNA(VLOOKUP($A35,#REF!,T$2,FALSE))=TRUE,"-",VLOOKUP($A35,#REF!,T$2,FALSE))</f>
        <v>#REF!</v>
      </c>
      <c r="U35" s="122">
        <v>0.59042130365659773</v>
      </c>
      <c r="V35" s="124">
        <v>0.59249011857707512</v>
      </c>
      <c r="W35" s="180" t="e">
        <f>IF(ISNA(VLOOKUP($A35,#REF!,W$2,FALSE))=TRUE,"-",VLOOKUP($A35,#REF!,W$2,FALSE))</f>
        <v>#REF!</v>
      </c>
      <c r="X35" s="106" t="e">
        <f>IF(ISNA(VLOOKUP($A35,#REF!,X$2,FALSE))=TRUE,"-",VLOOKUP($A35,#REF!,X$2,FALSE))</f>
        <v>#REF!</v>
      </c>
      <c r="Y35" s="106" t="e">
        <f>IF(ISNA(VLOOKUP($A35,#REF!,Y$2,FALSE))=TRUE,"-",VLOOKUP($A35,#REF!,Y$2,FALSE))</f>
        <v>#REF!</v>
      </c>
      <c r="Z35" s="106" t="e">
        <f>IF(ISNA(VLOOKUP($A35,#REF!,Z$2,FALSE))=TRUE,"-",VLOOKUP($A35,#REF!,Z$2,FALSE))</f>
        <v>#REF!</v>
      </c>
      <c r="AA35" s="106" t="e">
        <f>IF(ISNA(VLOOKUP($A35,#REF!,AA$2,FALSE))=TRUE,"-",VLOOKUP($A35,#REF!,AA$2,FALSE))</f>
        <v>#REF!</v>
      </c>
      <c r="AB35" s="122" t="e">
        <f>IF(ISNA(VLOOKUP($A35,#REF!,AB$2,FALSE))=TRUE,"-",VLOOKUP($A35,#REF!,AB$2,FALSE))</f>
        <v>#REF!</v>
      </c>
      <c r="AC35" s="461" t="e">
        <f>IF(ISNA(VLOOKUP($A35,#REF!,AC$2,FALSE))=TRUE,"-",VLOOKUP($A35,#REF!,AC$2,FALSE))</f>
        <v>#REF!</v>
      </c>
      <c r="AD35" s="122">
        <v>0.23978201634877383</v>
      </c>
      <c r="AE35" s="124">
        <v>0.22769584139264989</v>
      </c>
    </row>
    <row r="36" spans="1:31" x14ac:dyDescent="0.25">
      <c r="A36" s="139" t="s">
        <v>128</v>
      </c>
      <c r="B36" s="597" t="s">
        <v>61</v>
      </c>
      <c r="C36" s="598"/>
      <c r="D36" s="598"/>
      <c r="E36" s="102" t="e">
        <f>IF(ISNA(VLOOKUP($A36,#REF!,E$2,FALSE))=TRUE,"-",VLOOKUP($A36,#REF!,E$2,FALSE))</f>
        <v>#REF!</v>
      </c>
      <c r="F36" s="106" t="e">
        <f>IF(ISNA(VLOOKUP($A36,#REF!,F$2,FALSE))=TRUE,"-",VLOOKUP($A36,#REF!,F$2,FALSE))</f>
        <v>#REF!</v>
      </c>
      <c r="G36" s="106" t="e">
        <f>IF(ISNA(VLOOKUP($A36,#REF!,G$2,FALSE))=TRUE,"-",VLOOKUP($A36,#REF!,G$2,FALSE))</f>
        <v>#REF!</v>
      </c>
      <c r="H36" s="106" t="e">
        <f>IF(ISNA(VLOOKUP($A36,#REF!,H$2,FALSE))=TRUE,"-",VLOOKUP($A36,#REF!,H$2,FALSE))</f>
        <v>#REF!</v>
      </c>
      <c r="I36" s="106" t="e">
        <f>IF(ISNA(VLOOKUP($A36,#REF!,I$2,FALSE))=TRUE,"-",VLOOKUP($A36,#REF!,I$2,FALSE))</f>
        <v>#REF!</v>
      </c>
      <c r="J36" s="122" t="e">
        <f>IF(ISNA(VLOOKUP($A36,#REF!,J$2,FALSE))=TRUE,"-",VLOOKUP($A36,#REF!,J$2,FALSE))</f>
        <v>#REF!</v>
      </c>
      <c r="K36" s="461" t="e">
        <f>IF(ISNA(VLOOKUP($A36,#REF!,K$2,FALSE))=TRUE,"-",VLOOKUP($A36,#REF!,K$2,FALSE))</f>
        <v>#REF!</v>
      </c>
      <c r="L36" s="122">
        <v>0</v>
      </c>
      <c r="M36" s="124">
        <v>0</v>
      </c>
      <c r="N36" s="180" t="e">
        <f>IF(ISNA(VLOOKUP($A36,#REF!,N$2,FALSE))=TRUE,"-",VLOOKUP($A36,#REF!,N$2,FALSE))</f>
        <v>#REF!</v>
      </c>
      <c r="O36" s="106" t="e">
        <f>IF(ISNA(VLOOKUP($A36,#REF!,O$2,FALSE))=TRUE,"-",VLOOKUP($A36,#REF!,O$2,FALSE))</f>
        <v>#REF!</v>
      </c>
      <c r="P36" s="106" t="e">
        <f>IF(ISNA(VLOOKUP($A36,#REF!,P$2,FALSE))=TRUE,"-",VLOOKUP($A36,#REF!,P$2,FALSE))</f>
        <v>#REF!</v>
      </c>
      <c r="Q36" s="106" t="e">
        <f>IF(ISNA(VLOOKUP($A36,#REF!,Q$2,FALSE))=TRUE,"-",VLOOKUP($A36,#REF!,Q$2,FALSE))</f>
        <v>#REF!</v>
      </c>
      <c r="R36" s="106" t="e">
        <f>IF(ISNA(VLOOKUP($A36,#REF!,R$2,FALSE))=TRUE,"-",VLOOKUP($A36,#REF!,R$2,FALSE))</f>
        <v>#REF!</v>
      </c>
      <c r="S36" s="122" t="e">
        <f>IF(ISNA(VLOOKUP($A36,#REF!,S$2,FALSE))=TRUE,"-",VLOOKUP($A36,#REF!,S$2,FALSE))</f>
        <v>#REF!</v>
      </c>
      <c r="T36" s="461" t="e">
        <f>IF(ISNA(VLOOKUP($A36,#REF!,T$2,FALSE))=TRUE,"-",VLOOKUP($A36,#REF!,T$2,FALSE))</f>
        <v>#REF!</v>
      </c>
      <c r="U36" s="122">
        <v>0</v>
      </c>
      <c r="V36" s="124">
        <v>0</v>
      </c>
      <c r="W36" s="180" t="e">
        <f>IF(ISNA(VLOOKUP($A36,#REF!,W$2,FALSE))=TRUE,"-",VLOOKUP($A36,#REF!,W$2,FALSE))</f>
        <v>#REF!</v>
      </c>
      <c r="X36" s="106" t="e">
        <f>IF(ISNA(VLOOKUP($A36,#REF!,X$2,FALSE))=TRUE,"-",VLOOKUP($A36,#REF!,X$2,FALSE))</f>
        <v>#REF!</v>
      </c>
      <c r="Y36" s="106" t="e">
        <f>IF(ISNA(VLOOKUP($A36,#REF!,Y$2,FALSE))=TRUE,"-",VLOOKUP($A36,#REF!,Y$2,FALSE))</f>
        <v>#REF!</v>
      </c>
      <c r="Z36" s="106" t="e">
        <f>IF(ISNA(VLOOKUP($A36,#REF!,Z$2,FALSE))=TRUE,"-",VLOOKUP($A36,#REF!,Z$2,FALSE))</f>
        <v>#REF!</v>
      </c>
      <c r="AA36" s="106" t="e">
        <f>IF(ISNA(VLOOKUP($A36,#REF!,AA$2,FALSE))=TRUE,"-",VLOOKUP($A36,#REF!,AA$2,FALSE))</f>
        <v>#REF!</v>
      </c>
      <c r="AB36" s="122" t="e">
        <f>IF(ISNA(VLOOKUP($A36,#REF!,AB$2,FALSE))=TRUE,"-",VLOOKUP($A36,#REF!,AB$2,FALSE))</f>
        <v>#REF!</v>
      </c>
      <c r="AC36" s="461" t="e">
        <f>IF(ISNA(VLOOKUP($A36,#REF!,AC$2,FALSE))=TRUE,"-",VLOOKUP($A36,#REF!,AC$2,FALSE))</f>
        <v>#REF!</v>
      </c>
      <c r="AD36" s="122">
        <v>0</v>
      </c>
      <c r="AE36" s="124">
        <v>0</v>
      </c>
    </row>
    <row r="37" spans="1:31" x14ac:dyDescent="0.25">
      <c r="A37" s="139" t="s">
        <v>129</v>
      </c>
      <c r="B37" s="597" t="s">
        <v>16</v>
      </c>
      <c r="C37" s="598"/>
      <c r="D37" s="598"/>
      <c r="E37" s="102" t="e">
        <f>IF(ISNA(VLOOKUP($A37,#REF!,E$2,FALSE))=TRUE,"-",VLOOKUP($A37,#REF!,E$2,FALSE))</f>
        <v>#REF!</v>
      </c>
      <c r="F37" s="106" t="e">
        <f>IF(ISNA(VLOOKUP($A37,#REF!,F$2,FALSE))=TRUE,"-",VLOOKUP($A37,#REF!,F$2,FALSE))</f>
        <v>#REF!</v>
      </c>
      <c r="G37" s="106" t="e">
        <f>IF(ISNA(VLOOKUP($A37,#REF!,G$2,FALSE))=TRUE,"-",VLOOKUP($A37,#REF!,G$2,FALSE))</f>
        <v>#REF!</v>
      </c>
      <c r="H37" s="106" t="e">
        <f>IF(ISNA(VLOOKUP($A37,#REF!,H$2,FALSE))=TRUE,"-",VLOOKUP($A37,#REF!,H$2,FALSE))</f>
        <v>#REF!</v>
      </c>
      <c r="I37" s="106" t="e">
        <f>IF(ISNA(VLOOKUP($A37,#REF!,I$2,FALSE))=TRUE,"-",VLOOKUP($A37,#REF!,I$2,FALSE))</f>
        <v>#REF!</v>
      </c>
      <c r="J37" s="122" t="e">
        <f>IF(ISNA(VLOOKUP($A37,#REF!,J$2,FALSE))=TRUE,"-",VLOOKUP($A37,#REF!,J$2,FALSE))</f>
        <v>#REF!</v>
      </c>
      <c r="K37" s="461" t="e">
        <f>IF(ISNA(VLOOKUP($A37,#REF!,K$2,FALSE))=TRUE,"-",VLOOKUP($A37,#REF!,K$2,FALSE))</f>
        <v>#REF!</v>
      </c>
      <c r="L37" s="122">
        <v>0</v>
      </c>
      <c r="M37" s="124">
        <v>0</v>
      </c>
      <c r="N37" s="180" t="e">
        <f>IF(ISNA(VLOOKUP($A37,#REF!,N$2,FALSE))=TRUE,"-",VLOOKUP($A37,#REF!,N$2,FALSE))</f>
        <v>#REF!</v>
      </c>
      <c r="O37" s="106" t="e">
        <f>IF(ISNA(VLOOKUP($A37,#REF!,O$2,FALSE))=TRUE,"-",VLOOKUP($A37,#REF!,O$2,FALSE))</f>
        <v>#REF!</v>
      </c>
      <c r="P37" s="106" t="e">
        <f>IF(ISNA(VLOOKUP($A37,#REF!,P$2,FALSE))=TRUE,"-",VLOOKUP($A37,#REF!,P$2,FALSE))</f>
        <v>#REF!</v>
      </c>
      <c r="Q37" s="106" t="e">
        <f>IF(ISNA(VLOOKUP($A37,#REF!,Q$2,FALSE))=TRUE,"-",VLOOKUP($A37,#REF!,Q$2,FALSE))</f>
        <v>#REF!</v>
      </c>
      <c r="R37" s="106" t="e">
        <f>IF(ISNA(VLOOKUP($A37,#REF!,R$2,FALSE))=TRUE,"-",VLOOKUP($A37,#REF!,R$2,FALSE))</f>
        <v>#REF!</v>
      </c>
      <c r="S37" s="122" t="e">
        <f>IF(ISNA(VLOOKUP($A37,#REF!,S$2,FALSE))=TRUE,"-",VLOOKUP($A37,#REF!,S$2,FALSE))</f>
        <v>#REF!</v>
      </c>
      <c r="T37" s="461" t="e">
        <f>IF(ISNA(VLOOKUP($A37,#REF!,T$2,FALSE))=TRUE,"-",VLOOKUP($A37,#REF!,T$2,FALSE))</f>
        <v>#REF!</v>
      </c>
      <c r="U37" s="122">
        <v>0</v>
      </c>
      <c r="V37" s="124">
        <v>0</v>
      </c>
      <c r="W37" s="180" t="e">
        <f>IF(ISNA(VLOOKUP($A37,#REF!,W$2,FALSE))=TRUE,"-",VLOOKUP($A37,#REF!,W$2,FALSE))</f>
        <v>#REF!</v>
      </c>
      <c r="X37" s="106" t="e">
        <f>IF(ISNA(VLOOKUP($A37,#REF!,X$2,FALSE))=TRUE,"-",VLOOKUP($A37,#REF!,X$2,FALSE))</f>
        <v>#REF!</v>
      </c>
      <c r="Y37" s="106" t="e">
        <f>IF(ISNA(VLOOKUP($A37,#REF!,Y$2,FALSE))=TRUE,"-",VLOOKUP($A37,#REF!,Y$2,FALSE))</f>
        <v>#REF!</v>
      </c>
      <c r="Z37" s="106" t="e">
        <f>IF(ISNA(VLOOKUP($A37,#REF!,Z$2,FALSE))=TRUE,"-",VLOOKUP($A37,#REF!,Z$2,FALSE))</f>
        <v>#REF!</v>
      </c>
      <c r="AA37" s="106" t="e">
        <f>IF(ISNA(VLOOKUP($A37,#REF!,AA$2,FALSE))=TRUE,"-",VLOOKUP($A37,#REF!,AA$2,FALSE))</f>
        <v>#REF!</v>
      </c>
      <c r="AB37" s="122" t="e">
        <f>IF(ISNA(VLOOKUP($A37,#REF!,AB$2,FALSE))=TRUE,"-",VLOOKUP($A37,#REF!,AB$2,FALSE))</f>
        <v>#REF!</v>
      </c>
      <c r="AC37" s="461" t="e">
        <f>IF(ISNA(VLOOKUP($A37,#REF!,AC$2,FALSE))=TRUE,"-",VLOOKUP($A37,#REF!,AC$2,FALSE))</f>
        <v>#REF!</v>
      </c>
      <c r="AD37" s="122">
        <v>0.31578947368421051</v>
      </c>
      <c r="AE37" s="124">
        <v>0.40740740740740738</v>
      </c>
    </row>
    <row r="38" spans="1:31" x14ac:dyDescent="0.25">
      <c r="A38" s="139" t="s">
        <v>133</v>
      </c>
      <c r="B38" s="234" t="s">
        <v>13</v>
      </c>
      <c r="C38" s="235"/>
      <c r="D38" s="235"/>
      <c r="E38" s="102" t="e">
        <f>IF(ISNA(VLOOKUP($A38,#REF!,E$2,FALSE))=TRUE,"-",VLOOKUP($A38,#REF!,E$2,FALSE))</f>
        <v>#REF!</v>
      </c>
      <c r="F38" s="106" t="e">
        <f>IF(ISNA(VLOOKUP($A38,#REF!,F$2,FALSE))=TRUE,"-",VLOOKUP($A38,#REF!,F$2,FALSE))</f>
        <v>#REF!</v>
      </c>
      <c r="G38" s="106" t="e">
        <f>IF(ISNA(VLOOKUP($A38,#REF!,G$2,FALSE))=TRUE,"-",VLOOKUP($A38,#REF!,G$2,FALSE))</f>
        <v>#REF!</v>
      </c>
      <c r="H38" s="106" t="e">
        <f>IF(ISNA(VLOOKUP($A38,#REF!,H$2,FALSE))=TRUE,"-",VLOOKUP($A38,#REF!,H$2,FALSE))</f>
        <v>#REF!</v>
      </c>
      <c r="I38" s="106" t="e">
        <f>IF(ISNA(VLOOKUP($A38,#REF!,I$2,FALSE))=TRUE,"-",VLOOKUP($A38,#REF!,I$2,FALSE))</f>
        <v>#REF!</v>
      </c>
      <c r="J38" s="122" t="e">
        <f>IF(ISNA(VLOOKUP($A38,#REF!,J$2,FALSE))=TRUE,"-",VLOOKUP($A38,#REF!,J$2,FALSE))</f>
        <v>#REF!</v>
      </c>
      <c r="K38" s="461" t="e">
        <f>IF(ISNA(VLOOKUP($A38,#REF!,K$2,FALSE))=TRUE,"-",VLOOKUP($A38,#REF!,K$2,FALSE))</f>
        <v>#REF!</v>
      </c>
      <c r="L38" s="122">
        <v>6.9147598692481773E-3</v>
      </c>
      <c r="M38" s="124">
        <v>1.1880653435938977E-2</v>
      </c>
      <c r="N38" s="180" t="e">
        <f>IF(ISNA(VLOOKUP($A38,#REF!,N$2,FALSE))=TRUE,"-",VLOOKUP($A38,#REF!,N$2,FALSE))</f>
        <v>#REF!</v>
      </c>
      <c r="O38" s="106" t="e">
        <f>IF(ISNA(VLOOKUP($A38,#REF!,O$2,FALSE))=TRUE,"-",VLOOKUP($A38,#REF!,O$2,FALSE))</f>
        <v>#REF!</v>
      </c>
      <c r="P38" s="106" t="e">
        <f>IF(ISNA(VLOOKUP($A38,#REF!,P$2,FALSE))=TRUE,"-",VLOOKUP($A38,#REF!,P$2,FALSE))</f>
        <v>#REF!</v>
      </c>
      <c r="Q38" s="106" t="e">
        <f>IF(ISNA(VLOOKUP($A38,#REF!,Q$2,FALSE))=TRUE,"-",VLOOKUP($A38,#REF!,Q$2,FALSE))</f>
        <v>#REF!</v>
      </c>
      <c r="R38" s="106" t="e">
        <f>IF(ISNA(VLOOKUP($A38,#REF!,R$2,FALSE))=TRUE,"-",VLOOKUP($A38,#REF!,R$2,FALSE))</f>
        <v>#REF!</v>
      </c>
      <c r="S38" s="122" t="e">
        <f>IF(ISNA(VLOOKUP($A38,#REF!,S$2,FALSE))=TRUE,"-",VLOOKUP($A38,#REF!,S$2,FALSE))</f>
        <v>#REF!</v>
      </c>
      <c r="T38" s="461" t="e">
        <f>IF(ISNA(VLOOKUP($A38,#REF!,T$2,FALSE))=TRUE,"-",VLOOKUP($A38,#REF!,T$2,FALSE))</f>
        <v>#REF!</v>
      </c>
      <c r="U38" s="122">
        <v>0.89379987722529164</v>
      </c>
      <c r="V38" s="124">
        <v>0.89131718842291785</v>
      </c>
      <c r="W38" s="180" t="e">
        <f>IF(ISNA(VLOOKUP($A38,#REF!,W$2,FALSE))=TRUE,"-",VLOOKUP($A38,#REF!,W$2,FALSE))</f>
        <v>#REF!</v>
      </c>
      <c r="X38" s="106" t="e">
        <f>IF(ISNA(VLOOKUP($A38,#REF!,X$2,FALSE))=TRUE,"-",VLOOKUP($A38,#REF!,X$2,FALSE))</f>
        <v>#REF!</v>
      </c>
      <c r="Y38" s="106" t="e">
        <f>IF(ISNA(VLOOKUP($A38,#REF!,Y$2,FALSE))=TRUE,"-",VLOOKUP($A38,#REF!,Y$2,FALSE))</f>
        <v>#REF!</v>
      </c>
      <c r="Z38" s="106" t="e">
        <f>IF(ISNA(VLOOKUP($A38,#REF!,Z$2,FALSE))=TRUE,"-",VLOOKUP($A38,#REF!,Z$2,FALSE))</f>
        <v>#REF!</v>
      </c>
      <c r="AA38" s="106" t="e">
        <f>IF(ISNA(VLOOKUP($A38,#REF!,AA$2,FALSE))=TRUE,"-",VLOOKUP($A38,#REF!,AA$2,FALSE))</f>
        <v>#REF!</v>
      </c>
      <c r="AB38" s="122" t="e">
        <f>IF(ISNA(VLOOKUP($A38,#REF!,AB$2,FALSE))=TRUE,"-",VLOOKUP($A38,#REF!,AB$2,FALSE))</f>
        <v>#REF!</v>
      </c>
      <c r="AC38" s="461" t="e">
        <f>IF(ISNA(VLOOKUP($A38,#REF!,AC$2,FALSE))=TRUE,"-",VLOOKUP($A38,#REF!,AC$2,FALSE))</f>
        <v>#REF!</v>
      </c>
      <c r="AD38" s="122">
        <v>0.26110545947778907</v>
      </c>
      <c r="AE38" s="124">
        <v>0.25146427176884029</v>
      </c>
    </row>
    <row r="39" spans="1:31" ht="15.75" thickBot="1" x14ac:dyDescent="0.3">
      <c r="A39" s="139" t="s">
        <v>12</v>
      </c>
      <c r="B39" s="599" t="s">
        <v>62</v>
      </c>
      <c r="C39" s="600"/>
      <c r="D39" s="600"/>
      <c r="E39" s="103" t="e">
        <f>IF(ISNA(VLOOKUP($A39,#REF!,E$2,FALSE))=TRUE,"-",VLOOKUP($A39,#REF!,E$2,FALSE))</f>
        <v>#REF!</v>
      </c>
      <c r="F39" s="107" t="e">
        <f>IF(ISNA(VLOOKUP($A39,#REF!,F$2,FALSE))=TRUE,"-",VLOOKUP($A39,#REF!,F$2,FALSE))</f>
        <v>#REF!</v>
      </c>
      <c r="G39" s="107" t="e">
        <f>IF(ISNA(VLOOKUP($A39,#REF!,G$2,FALSE))=TRUE,"-",VLOOKUP($A39,#REF!,G$2,FALSE))</f>
        <v>#REF!</v>
      </c>
      <c r="H39" s="107" t="e">
        <f>IF(ISNA(VLOOKUP($A39,#REF!,H$2,FALSE))=TRUE,"-",VLOOKUP($A39,#REF!,H$2,FALSE))</f>
        <v>#REF!</v>
      </c>
      <c r="I39" s="107" t="e">
        <f>IF(ISNA(VLOOKUP($A39,#REF!,I$2,FALSE))=TRUE,"-",VLOOKUP($A39,#REF!,I$2,FALSE))</f>
        <v>#REF!</v>
      </c>
      <c r="J39" s="129" t="e">
        <f>IF(ISNA(VLOOKUP($A39,#REF!,J$2,FALSE))=TRUE,"-",VLOOKUP($A39,#REF!,J$2,FALSE))</f>
        <v>#REF!</v>
      </c>
      <c r="K39" s="460" t="e">
        <f>IF(ISNA(VLOOKUP($A39,#REF!,K$2,FALSE))=TRUE,"-",VLOOKUP($A39,#REF!,K$2,FALSE))</f>
        <v>#REF!</v>
      </c>
      <c r="L39" s="129">
        <v>4.8210665283606015E-3</v>
      </c>
      <c r="M39" s="131">
        <v>5.5293543665636685E-3</v>
      </c>
      <c r="N39" s="181" t="e">
        <f>IF(ISNA(VLOOKUP($A39,#REF!,N$2,FALSE))=TRUE,"-",VLOOKUP($A39,#REF!,N$2,FALSE))</f>
        <v>#REF!</v>
      </c>
      <c r="O39" s="107" t="e">
        <f>IF(ISNA(VLOOKUP($A39,#REF!,O$2,FALSE))=TRUE,"-",VLOOKUP($A39,#REF!,O$2,FALSE))</f>
        <v>#REF!</v>
      </c>
      <c r="P39" s="107" t="e">
        <f>IF(ISNA(VLOOKUP($A39,#REF!,P$2,FALSE))=TRUE,"-",VLOOKUP($A39,#REF!,P$2,FALSE))</f>
        <v>#REF!</v>
      </c>
      <c r="Q39" s="107" t="e">
        <f>IF(ISNA(VLOOKUP($A39,#REF!,Q$2,FALSE))=TRUE,"-",VLOOKUP($A39,#REF!,Q$2,FALSE))</f>
        <v>#REF!</v>
      </c>
      <c r="R39" s="107" t="e">
        <f>IF(ISNA(VLOOKUP($A39,#REF!,R$2,FALSE))=TRUE,"-",VLOOKUP($A39,#REF!,R$2,FALSE))</f>
        <v>#REF!</v>
      </c>
      <c r="S39" s="129" t="e">
        <f>IF(ISNA(VLOOKUP($A39,#REF!,S$2,FALSE))=TRUE,"-",VLOOKUP($A39,#REF!,S$2,FALSE))</f>
        <v>#REF!</v>
      </c>
      <c r="T39" s="460" t="e">
        <f>IF(ISNA(VLOOKUP($A39,#REF!,T$2,FALSE))=TRUE,"-",VLOOKUP($A39,#REF!,T$2,FALSE))</f>
        <v>#REF!</v>
      </c>
      <c r="U39" s="129">
        <v>0.81683489211964067</v>
      </c>
      <c r="V39" s="131">
        <v>0.81683810182383954</v>
      </c>
      <c r="W39" s="181" t="e">
        <f>IF(ISNA(VLOOKUP($A39,#REF!,W$2,FALSE))=TRUE,"-",VLOOKUP($A39,#REF!,W$2,FALSE))</f>
        <v>#REF!</v>
      </c>
      <c r="X39" s="107" t="e">
        <f>IF(ISNA(VLOOKUP($A39,#REF!,X$2,FALSE))=TRUE,"-",VLOOKUP($A39,#REF!,X$2,FALSE))</f>
        <v>#REF!</v>
      </c>
      <c r="Y39" s="107" t="e">
        <f>IF(ISNA(VLOOKUP($A39,#REF!,Y$2,FALSE))=TRUE,"-",VLOOKUP($A39,#REF!,Y$2,FALSE))</f>
        <v>#REF!</v>
      </c>
      <c r="Z39" s="107" t="e">
        <f>IF(ISNA(VLOOKUP($A39,#REF!,Z$2,FALSE))=TRUE,"-",VLOOKUP($A39,#REF!,Z$2,FALSE))</f>
        <v>#REF!</v>
      </c>
      <c r="AA39" s="107" t="e">
        <f>IF(ISNA(VLOOKUP($A39,#REF!,AA$2,FALSE))=TRUE,"-",VLOOKUP($A39,#REF!,AA$2,FALSE))</f>
        <v>#REF!</v>
      </c>
      <c r="AB39" s="129" t="e">
        <f>IF(ISNA(VLOOKUP($A39,#REF!,AB$2,FALSE))=TRUE,"-",VLOOKUP($A39,#REF!,AB$2,FALSE))</f>
        <v>#REF!</v>
      </c>
      <c r="AC39" s="460" t="e">
        <f>IF(ISNA(VLOOKUP($A39,#REF!,AC$2,FALSE))=TRUE,"-",VLOOKUP($A39,#REF!,AC$2,FALSE))</f>
        <v>#REF!</v>
      </c>
      <c r="AD39" s="129">
        <v>0.53570318167685771</v>
      </c>
      <c r="AE39" s="131">
        <v>0.49748796315679294</v>
      </c>
    </row>
    <row r="40" spans="1:31" ht="11.25" customHeight="1" x14ac:dyDescent="0.25">
      <c r="A40" s="139"/>
      <c r="B40" s="51"/>
      <c r="C40" s="51"/>
      <c r="D40" s="51"/>
      <c r="E40" s="71"/>
      <c r="F40" s="58"/>
      <c r="G40" s="58"/>
      <c r="H40" s="58"/>
      <c r="I40" s="58"/>
      <c r="J40" s="58"/>
      <c r="K40" s="58"/>
      <c r="L40" s="58"/>
      <c r="M40" s="58"/>
      <c r="N40" s="71"/>
      <c r="O40" s="58"/>
      <c r="P40" s="58"/>
      <c r="Q40" s="58"/>
      <c r="R40" s="58"/>
      <c r="S40" s="58"/>
      <c r="T40" s="58"/>
      <c r="U40" s="58"/>
      <c r="V40" s="58"/>
      <c r="W40" s="71"/>
      <c r="X40" s="58"/>
      <c r="Y40" s="58"/>
      <c r="Z40" s="58"/>
      <c r="AA40" s="58"/>
      <c r="AB40" s="58"/>
      <c r="AC40" s="58"/>
      <c r="AD40" s="58"/>
      <c r="AE40" s="58"/>
    </row>
    <row r="41" spans="1:31" ht="15" customHeight="1" thickBot="1" x14ac:dyDescent="0.3">
      <c r="A41" s="55"/>
      <c r="B41" s="594" t="s">
        <v>63</v>
      </c>
      <c r="C41" s="594"/>
      <c r="D41" s="594"/>
      <c r="E41" s="65"/>
      <c r="F41" s="67"/>
      <c r="G41" s="67"/>
      <c r="H41" s="67"/>
      <c r="I41" s="67"/>
      <c r="J41" s="67"/>
      <c r="K41" s="67"/>
      <c r="L41" s="67"/>
      <c r="M41" s="67"/>
      <c r="N41" s="65"/>
      <c r="O41" s="67"/>
      <c r="P41" s="67"/>
      <c r="Q41" s="67"/>
      <c r="R41" s="67"/>
      <c r="S41" s="67"/>
      <c r="T41" s="67"/>
      <c r="U41" s="67"/>
      <c r="V41" s="67"/>
      <c r="W41" s="65"/>
      <c r="X41" s="67"/>
      <c r="Y41" s="67"/>
      <c r="Z41" s="67"/>
      <c r="AA41" s="67"/>
      <c r="AB41" s="67"/>
      <c r="AC41" s="67"/>
      <c r="AD41" s="67"/>
      <c r="AE41" s="67"/>
    </row>
    <row r="42" spans="1:31" ht="14.85" customHeight="1" x14ac:dyDescent="0.25">
      <c r="A42" s="56" t="s">
        <v>17</v>
      </c>
      <c r="B42" s="46" t="s">
        <v>17</v>
      </c>
      <c r="C42" s="47" t="s">
        <v>64</v>
      </c>
      <c r="D42" s="48" t="s">
        <v>65</v>
      </c>
      <c r="E42" s="101" t="e">
        <f>IF(ISNA(VLOOKUP($A42,#REF!,E$2,FALSE))=TRUE,"-",VLOOKUP($A42,#REF!,E$2,FALSE))</f>
        <v>#REF!</v>
      </c>
      <c r="F42" s="108" t="e">
        <f>IF(ISNA(VLOOKUP($A42,#REF!,F$2,FALSE))=TRUE,"-",VLOOKUP($A42,#REF!,F$2,FALSE))</f>
        <v>#REF!</v>
      </c>
      <c r="G42" s="108" t="e">
        <f>IF(ISNA(VLOOKUP($A42,#REF!,G$2,FALSE))=TRUE,"-",VLOOKUP($A42,#REF!,G$2,FALSE))</f>
        <v>#REF!</v>
      </c>
      <c r="H42" s="108" t="e">
        <f>IF(ISNA(VLOOKUP($A42,#REF!,H$2,FALSE))=TRUE,"-",VLOOKUP($A42,#REF!,H$2,FALSE))</f>
        <v>#REF!</v>
      </c>
      <c r="I42" s="108" t="e">
        <f>IF(ISNA(VLOOKUP($A42,#REF!,I$2,FALSE))=TRUE,"-",VLOOKUP($A42,#REF!,I$2,FALSE))</f>
        <v>#REF!</v>
      </c>
      <c r="J42" s="121" t="e">
        <f>IF(ISNA(VLOOKUP($A42,#REF!,J$2,FALSE))=TRUE,"-",VLOOKUP($A42,#REF!,J$2,FALSE))</f>
        <v>#REF!</v>
      </c>
      <c r="K42" s="459" t="e">
        <f>IF(ISNA(VLOOKUP($A42,#REF!,K$2,FALSE))=TRUE,"-",VLOOKUP($A42,#REF!,K$2,FALSE))</f>
        <v>#REF!</v>
      </c>
      <c r="L42" s="121">
        <v>1.574133163156775E-2</v>
      </c>
      <c r="M42" s="123">
        <v>1.6274411617426141E-2</v>
      </c>
      <c r="N42" s="179" t="e">
        <f>IF(ISNA(VLOOKUP($A42,#REF!,N$2,FALSE))=TRUE,"-",VLOOKUP($A42,#REF!,N$2,FALSE))</f>
        <v>#REF!</v>
      </c>
      <c r="O42" s="108" t="e">
        <f>IF(ISNA(VLOOKUP($A42,#REF!,O$2,FALSE))=TRUE,"-",VLOOKUP($A42,#REF!,O$2,FALSE))</f>
        <v>#REF!</v>
      </c>
      <c r="P42" s="108" t="e">
        <f>IF(ISNA(VLOOKUP($A42,#REF!,P$2,FALSE))=TRUE,"-",VLOOKUP($A42,#REF!,P$2,FALSE))</f>
        <v>#REF!</v>
      </c>
      <c r="Q42" s="108" t="e">
        <f>IF(ISNA(VLOOKUP($A42,#REF!,Q$2,FALSE))=TRUE,"-",VLOOKUP($A42,#REF!,Q$2,FALSE))</f>
        <v>#REF!</v>
      </c>
      <c r="R42" s="108" t="e">
        <f>IF(ISNA(VLOOKUP($A42,#REF!,R$2,FALSE))=TRUE,"-",VLOOKUP($A42,#REF!,R$2,FALSE))</f>
        <v>#REF!</v>
      </c>
      <c r="S42" s="121" t="e">
        <f>IF(ISNA(VLOOKUP($A42,#REF!,S$2,FALSE))=TRUE,"-",VLOOKUP($A42,#REF!,S$2,FALSE))</f>
        <v>#REF!</v>
      </c>
      <c r="T42" s="121" t="e">
        <f>IF(ISNA(VLOOKUP($A42,#REF!,T$2,FALSE))=TRUE,"-",VLOOKUP($A42,#REF!,T$2,FALSE))</f>
        <v>#REF!</v>
      </c>
      <c r="U42" s="121">
        <v>0.61096605744125332</v>
      </c>
      <c r="V42" s="123">
        <v>0.53221649484536082</v>
      </c>
      <c r="W42" s="179" t="e">
        <f>IF(ISNA(VLOOKUP($A42,#REF!,W$2,FALSE))=TRUE,"-",VLOOKUP($A42,#REF!,W$2,FALSE))</f>
        <v>#REF!</v>
      </c>
      <c r="X42" s="108" t="e">
        <f>IF(ISNA(VLOOKUP($A42,#REF!,X$2,FALSE))=TRUE,"-",VLOOKUP($A42,#REF!,X$2,FALSE))</f>
        <v>#REF!</v>
      </c>
      <c r="Y42" s="108" t="e">
        <f>IF(ISNA(VLOOKUP($A42,#REF!,Y$2,FALSE))=TRUE,"-",VLOOKUP($A42,#REF!,Y$2,FALSE))</f>
        <v>#REF!</v>
      </c>
      <c r="Z42" s="108" t="e">
        <f>IF(ISNA(VLOOKUP($A42,#REF!,Z$2,FALSE))=TRUE,"-",VLOOKUP($A42,#REF!,Z$2,FALSE))</f>
        <v>#REF!</v>
      </c>
      <c r="AA42" s="108" t="e">
        <f>IF(ISNA(VLOOKUP($A42,#REF!,AA$2,FALSE))=TRUE,"-",VLOOKUP($A42,#REF!,AA$2,FALSE))</f>
        <v>#REF!</v>
      </c>
      <c r="AB42" s="121" t="e">
        <f>IF(ISNA(VLOOKUP($A42,#REF!,AB$2,FALSE))=TRUE,"-",VLOOKUP($A42,#REF!,AB$2,FALSE))</f>
        <v>#REF!</v>
      </c>
      <c r="AC42" s="459" t="e">
        <f>IF(ISNA(VLOOKUP($A42,#REF!,AC$2,FALSE))=TRUE,"-",VLOOKUP($A42,#REF!,AC$2,FALSE))</f>
        <v>#REF!</v>
      </c>
      <c r="AD42" s="121">
        <v>0.19833055091819699</v>
      </c>
      <c r="AE42" s="123">
        <v>0.16747572815533981</v>
      </c>
    </row>
    <row r="43" spans="1:31" ht="14.85" customHeight="1" x14ac:dyDescent="0.25">
      <c r="A43" s="56" t="s">
        <v>18</v>
      </c>
      <c r="B43" s="36" t="s">
        <v>18</v>
      </c>
      <c r="C43" s="37" t="s">
        <v>66</v>
      </c>
      <c r="D43" s="38" t="s">
        <v>65</v>
      </c>
      <c r="E43" s="102" t="e">
        <f>IF(ISNA(VLOOKUP($A43,#REF!,E$2,FALSE))=TRUE,"-",VLOOKUP($A43,#REF!,E$2,FALSE))</f>
        <v>#REF!</v>
      </c>
      <c r="F43" s="109" t="e">
        <f>IF(ISNA(VLOOKUP($A43,#REF!,F$2,FALSE))=TRUE,"-",VLOOKUP($A43,#REF!,F$2,FALSE))</f>
        <v>#REF!</v>
      </c>
      <c r="G43" s="109" t="e">
        <f>IF(ISNA(VLOOKUP($A43,#REF!,G$2,FALSE))=TRUE,"-",VLOOKUP($A43,#REF!,G$2,FALSE))</f>
        <v>#REF!</v>
      </c>
      <c r="H43" s="109" t="e">
        <f>IF(ISNA(VLOOKUP($A43,#REF!,H$2,FALSE))=TRUE,"-",VLOOKUP($A43,#REF!,H$2,FALSE))</f>
        <v>#REF!</v>
      </c>
      <c r="I43" s="109" t="e">
        <f>IF(ISNA(VLOOKUP($A43,#REF!,I$2,FALSE))=TRUE,"-",VLOOKUP($A43,#REF!,I$2,FALSE))</f>
        <v>#REF!</v>
      </c>
      <c r="J43" s="122" t="e">
        <f>IF(ISNA(VLOOKUP($A43,#REF!,J$2,FALSE))=TRUE,"-",VLOOKUP($A43,#REF!,J$2,FALSE))</f>
        <v>#REF!</v>
      </c>
      <c r="K43" s="461" t="e">
        <f>IF(ISNA(VLOOKUP($A43,#REF!,K$2,FALSE))=TRUE,"-",VLOOKUP($A43,#REF!,K$2,FALSE))</f>
        <v>#REF!</v>
      </c>
      <c r="L43" s="122">
        <v>2.4764150943396228E-2</v>
      </c>
      <c r="M43" s="124">
        <v>2.6927784577723379E-2</v>
      </c>
      <c r="N43" s="180" t="e">
        <f>IF(ISNA(VLOOKUP($A43,#REF!,N$2,FALSE))=TRUE,"-",VLOOKUP($A43,#REF!,N$2,FALSE))</f>
        <v>#REF!</v>
      </c>
      <c r="O43" s="109" t="e">
        <f>IF(ISNA(VLOOKUP($A43,#REF!,O$2,FALSE))=TRUE,"-",VLOOKUP($A43,#REF!,O$2,FALSE))</f>
        <v>#REF!</v>
      </c>
      <c r="P43" s="109" t="e">
        <f>IF(ISNA(VLOOKUP($A43,#REF!,P$2,FALSE))=TRUE,"-",VLOOKUP($A43,#REF!,P$2,FALSE))</f>
        <v>#REF!</v>
      </c>
      <c r="Q43" s="109" t="e">
        <f>IF(ISNA(VLOOKUP($A43,#REF!,Q$2,FALSE))=TRUE,"-",VLOOKUP($A43,#REF!,Q$2,FALSE))</f>
        <v>#REF!</v>
      </c>
      <c r="R43" s="109" t="e">
        <f>IF(ISNA(VLOOKUP($A43,#REF!,R$2,FALSE))=TRUE,"-",VLOOKUP($A43,#REF!,R$2,FALSE))</f>
        <v>#REF!</v>
      </c>
      <c r="S43" s="122" t="e">
        <f>IF(ISNA(VLOOKUP($A43,#REF!,S$2,FALSE))=TRUE,"-",VLOOKUP($A43,#REF!,S$2,FALSE))</f>
        <v>#REF!</v>
      </c>
      <c r="T43" s="122" t="e">
        <f>IF(ISNA(VLOOKUP($A43,#REF!,T$2,FALSE))=TRUE,"-",VLOOKUP($A43,#REF!,T$2,FALSE))</f>
        <v>#REF!</v>
      </c>
      <c r="U43" s="122">
        <v>0.77040816326530615</v>
      </c>
      <c r="V43" s="124">
        <v>0.70042194092827004</v>
      </c>
      <c r="W43" s="180" t="e">
        <f>IF(ISNA(VLOOKUP($A43,#REF!,W$2,FALSE))=TRUE,"-",VLOOKUP($A43,#REF!,W$2,FALSE))</f>
        <v>#REF!</v>
      </c>
      <c r="X43" s="109" t="e">
        <f>IF(ISNA(VLOOKUP($A43,#REF!,X$2,FALSE))=TRUE,"-",VLOOKUP($A43,#REF!,X$2,FALSE))</f>
        <v>#REF!</v>
      </c>
      <c r="Y43" s="109" t="e">
        <f>IF(ISNA(VLOOKUP($A43,#REF!,Y$2,FALSE))=TRUE,"-",VLOOKUP($A43,#REF!,Y$2,FALSE))</f>
        <v>#REF!</v>
      </c>
      <c r="Z43" s="109" t="e">
        <f>IF(ISNA(VLOOKUP($A43,#REF!,Z$2,FALSE))=TRUE,"-",VLOOKUP($A43,#REF!,Z$2,FALSE))</f>
        <v>#REF!</v>
      </c>
      <c r="AA43" s="109" t="e">
        <f>IF(ISNA(VLOOKUP($A43,#REF!,AA$2,FALSE))=TRUE,"-",VLOOKUP($A43,#REF!,AA$2,FALSE))</f>
        <v>#REF!</v>
      </c>
      <c r="AB43" s="122" t="e">
        <f>IF(ISNA(VLOOKUP($A43,#REF!,AB$2,FALSE))=TRUE,"-",VLOOKUP($A43,#REF!,AB$2,FALSE))</f>
        <v>#REF!</v>
      </c>
      <c r="AC43" s="461" t="e">
        <f>IF(ISNA(VLOOKUP($A43,#REF!,AC$2,FALSE))=TRUE,"-",VLOOKUP($A43,#REF!,AC$2,FALSE))</f>
        <v>#REF!</v>
      </c>
      <c r="AD43" s="122">
        <v>0.26030368763557482</v>
      </c>
      <c r="AE43" s="124">
        <v>0.24618736383442266</v>
      </c>
    </row>
    <row r="44" spans="1:31" ht="14.85" customHeight="1" x14ac:dyDescent="0.25">
      <c r="A44" s="56" t="s">
        <v>19</v>
      </c>
      <c r="B44" s="36" t="s">
        <v>19</v>
      </c>
      <c r="C44" s="37" t="s">
        <v>67</v>
      </c>
      <c r="D44" s="38" t="s">
        <v>14</v>
      </c>
      <c r="E44" s="102" t="e">
        <f>IF(ISNA(VLOOKUP($A44,#REF!,E$2,FALSE))=TRUE,"-",VLOOKUP($A44,#REF!,E$2,FALSE))</f>
        <v>#REF!</v>
      </c>
      <c r="F44" s="109" t="e">
        <f>IF(ISNA(VLOOKUP($A44,#REF!,F$2,FALSE))=TRUE,"-",VLOOKUP($A44,#REF!,F$2,FALSE))</f>
        <v>#REF!</v>
      </c>
      <c r="G44" s="109" t="e">
        <f>IF(ISNA(VLOOKUP($A44,#REF!,G$2,FALSE))=TRUE,"-",VLOOKUP($A44,#REF!,G$2,FALSE))</f>
        <v>#REF!</v>
      </c>
      <c r="H44" s="109" t="e">
        <f>IF(ISNA(VLOOKUP($A44,#REF!,H$2,FALSE))=TRUE,"-",VLOOKUP($A44,#REF!,H$2,FALSE))</f>
        <v>#REF!</v>
      </c>
      <c r="I44" s="109" t="e">
        <f>IF(ISNA(VLOOKUP($A44,#REF!,I$2,FALSE))=TRUE,"-",VLOOKUP($A44,#REF!,I$2,FALSE))</f>
        <v>#REF!</v>
      </c>
      <c r="J44" s="122" t="e">
        <f>IF(ISNA(VLOOKUP($A44,#REF!,J$2,FALSE))=TRUE,"-",VLOOKUP($A44,#REF!,J$2,FALSE))</f>
        <v>#REF!</v>
      </c>
      <c r="K44" s="461" t="e">
        <f>IF(ISNA(VLOOKUP($A44,#REF!,K$2,FALSE))=TRUE,"-",VLOOKUP($A44,#REF!,K$2,FALSE))</f>
        <v>#REF!</v>
      </c>
      <c r="L44" s="122">
        <v>0</v>
      </c>
      <c r="M44" s="124">
        <v>0</v>
      </c>
      <c r="N44" s="180" t="e">
        <f>IF(ISNA(VLOOKUP($A44,#REF!,N$2,FALSE))=TRUE,"-",VLOOKUP($A44,#REF!,N$2,FALSE))</f>
        <v>#REF!</v>
      </c>
      <c r="O44" s="109" t="e">
        <f>IF(ISNA(VLOOKUP($A44,#REF!,O$2,FALSE))=TRUE,"-",VLOOKUP($A44,#REF!,O$2,FALSE))</f>
        <v>#REF!</v>
      </c>
      <c r="P44" s="109" t="e">
        <f>IF(ISNA(VLOOKUP($A44,#REF!,P$2,FALSE))=TRUE,"-",VLOOKUP($A44,#REF!,P$2,FALSE))</f>
        <v>#REF!</v>
      </c>
      <c r="Q44" s="109" t="e">
        <f>IF(ISNA(VLOOKUP($A44,#REF!,Q$2,FALSE))=TRUE,"-",VLOOKUP($A44,#REF!,Q$2,FALSE))</f>
        <v>#REF!</v>
      </c>
      <c r="R44" s="109" t="e">
        <f>IF(ISNA(VLOOKUP($A44,#REF!,R$2,FALSE))=TRUE,"-",VLOOKUP($A44,#REF!,R$2,FALSE))</f>
        <v>#REF!</v>
      </c>
      <c r="S44" s="122" t="e">
        <f>IF(ISNA(VLOOKUP($A44,#REF!,S$2,FALSE))=TRUE,"-",VLOOKUP($A44,#REF!,S$2,FALSE))</f>
        <v>#REF!</v>
      </c>
      <c r="T44" s="122" t="e">
        <f>IF(ISNA(VLOOKUP($A44,#REF!,T$2,FALSE))=TRUE,"-",VLOOKUP($A44,#REF!,T$2,FALSE))</f>
        <v>#REF!</v>
      </c>
      <c r="U44" s="122">
        <v>0.94960474308300391</v>
      </c>
      <c r="V44" s="124">
        <v>0.95921985815602839</v>
      </c>
      <c r="W44" s="180" t="e">
        <f>IF(ISNA(VLOOKUP($A44,#REF!,W$2,FALSE))=TRUE,"-",VLOOKUP($A44,#REF!,W$2,FALSE))</f>
        <v>#REF!</v>
      </c>
      <c r="X44" s="109" t="e">
        <f>IF(ISNA(VLOOKUP($A44,#REF!,X$2,FALSE))=TRUE,"-",VLOOKUP($A44,#REF!,X$2,FALSE))</f>
        <v>#REF!</v>
      </c>
      <c r="Y44" s="109" t="e">
        <f>IF(ISNA(VLOOKUP($A44,#REF!,Y$2,FALSE))=TRUE,"-",VLOOKUP($A44,#REF!,Y$2,FALSE))</f>
        <v>#REF!</v>
      </c>
      <c r="Z44" s="109" t="e">
        <f>IF(ISNA(VLOOKUP($A44,#REF!,Z$2,FALSE))=TRUE,"-",VLOOKUP($A44,#REF!,Z$2,FALSE))</f>
        <v>#REF!</v>
      </c>
      <c r="AA44" s="109" t="e">
        <f>IF(ISNA(VLOOKUP($A44,#REF!,AA$2,FALSE))=TRUE,"-",VLOOKUP($A44,#REF!,AA$2,FALSE))</f>
        <v>#REF!</v>
      </c>
      <c r="AB44" s="122" t="e">
        <f>IF(ISNA(VLOOKUP($A44,#REF!,AB$2,FALSE))=TRUE,"-",VLOOKUP($A44,#REF!,AB$2,FALSE))</f>
        <v>#REF!</v>
      </c>
      <c r="AC44" s="461" t="e">
        <f>IF(ISNA(VLOOKUP($A44,#REF!,AC$2,FALSE))=TRUE,"-",VLOOKUP($A44,#REF!,AC$2,FALSE))</f>
        <v>#REF!</v>
      </c>
      <c r="AD44" s="122">
        <v>0.62186705412277521</v>
      </c>
      <c r="AE44" s="124">
        <v>0.58199477026522228</v>
      </c>
    </row>
    <row r="45" spans="1:31" ht="14.85" customHeight="1" x14ac:dyDescent="0.25">
      <c r="A45" s="56" t="s">
        <v>20</v>
      </c>
      <c r="B45" s="36" t="s">
        <v>20</v>
      </c>
      <c r="C45" s="39" t="s">
        <v>68</v>
      </c>
      <c r="D45" s="40" t="s">
        <v>65</v>
      </c>
      <c r="E45" s="102" t="e">
        <f>IF(ISNA(VLOOKUP($A45,#REF!,E$2,FALSE))=TRUE,"-",VLOOKUP($A45,#REF!,E$2,FALSE))</f>
        <v>#REF!</v>
      </c>
      <c r="F45" s="109" t="e">
        <f>IF(ISNA(VLOOKUP($A45,#REF!,F$2,FALSE))=TRUE,"-",VLOOKUP($A45,#REF!,F$2,FALSE))</f>
        <v>#REF!</v>
      </c>
      <c r="G45" s="109" t="e">
        <f>IF(ISNA(VLOOKUP($A45,#REF!,G$2,FALSE))=TRUE,"-",VLOOKUP($A45,#REF!,G$2,FALSE))</f>
        <v>#REF!</v>
      </c>
      <c r="H45" s="109" t="e">
        <f>IF(ISNA(VLOOKUP($A45,#REF!,H$2,FALSE))=TRUE,"-",VLOOKUP($A45,#REF!,H$2,FALSE))</f>
        <v>#REF!</v>
      </c>
      <c r="I45" s="109" t="e">
        <f>IF(ISNA(VLOOKUP($A45,#REF!,I$2,FALSE))=TRUE,"-",VLOOKUP($A45,#REF!,I$2,FALSE))</f>
        <v>#REF!</v>
      </c>
      <c r="J45" s="122" t="e">
        <f>IF(ISNA(VLOOKUP($A45,#REF!,J$2,FALSE))=TRUE,"-",VLOOKUP($A45,#REF!,J$2,FALSE))</f>
        <v>#REF!</v>
      </c>
      <c r="K45" s="461" t="e">
        <f>IF(ISNA(VLOOKUP($A45,#REF!,K$2,FALSE))=TRUE,"-",VLOOKUP($A45,#REF!,K$2,FALSE))</f>
        <v>#REF!</v>
      </c>
      <c r="L45" s="122">
        <v>7.0210631895687063E-3</v>
      </c>
      <c r="M45" s="124">
        <v>6.6666666666666671E-3</v>
      </c>
      <c r="N45" s="180" t="e">
        <f>IF(ISNA(VLOOKUP($A45,#REF!,N$2,FALSE))=TRUE,"-",VLOOKUP($A45,#REF!,N$2,FALSE))</f>
        <v>#REF!</v>
      </c>
      <c r="O45" s="109" t="e">
        <f>IF(ISNA(VLOOKUP($A45,#REF!,O$2,FALSE))=TRUE,"-",VLOOKUP($A45,#REF!,O$2,FALSE))</f>
        <v>#REF!</v>
      </c>
      <c r="P45" s="109" t="e">
        <f>IF(ISNA(VLOOKUP($A45,#REF!,P$2,FALSE))=TRUE,"-",VLOOKUP($A45,#REF!,P$2,FALSE))</f>
        <v>#REF!</v>
      </c>
      <c r="Q45" s="109" t="e">
        <f>IF(ISNA(VLOOKUP($A45,#REF!,Q$2,FALSE))=TRUE,"-",VLOOKUP($A45,#REF!,Q$2,FALSE))</f>
        <v>#REF!</v>
      </c>
      <c r="R45" s="109" t="e">
        <f>IF(ISNA(VLOOKUP($A45,#REF!,R$2,FALSE))=TRUE,"-",VLOOKUP($A45,#REF!,R$2,FALSE))</f>
        <v>#REF!</v>
      </c>
      <c r="S45" s="122" t="e">
        <f>IF(ISNA(VLOOKUP($A45,#REF!,S$2,FALSE))=TRUE,"-",VLOOKUP($A45,#REF!,S$2,FALSE))</f>
        <v>#REF!</v>
      </c>
      <c r="T45" s="122" t="e">
        <f>IF(ISNA(VLOOKUP($A45,#REF!,T$2,FALSE))=TRUE,"-",VLOOKUP($A45,#REF!,T$2,FALSE))</f>
        <v>#REF!</v>
      </c>
      <c r="U45" s="122">
        <v>0</v>
      </c>
      <c r="V45" s="124">
        <v>0</v>
      </c>
      <c r="W45" s="180" t="e">
        <f>IF(ISNA(VLOOKUP($A45,#REF!,W$2,FALSE))=TRUE,"-",VLOOKUP($A45,#REF!,W$2,FALSE))</f>
        <v>#REF!</v>
      </c>
      <c r="X45" s="109" t="e">
        <f>IF(ISNA(VLOOKUP($A45,#REF!,X$2,FALSE))=TRUE,"-",VLOOKUP($A45,#REF!,X$2,FALSE))</f>
        <v>#REF!</v>
      </c>
      <c r="Y45" s="109" t="e">
        <f>IF(ISNA(VLOOKUP($A45,#REF!,Y$2,FALSE))=TRUE,"-",VLOOKUP($A45,#REF!,Y$2,FALSE))</f>
        <v>#REF!</v>
      </c>
      <c r="Z45" s="109" t="e">
        <f>IF(ISNA(VLOOKUP($A45,#REF!,Z$2,FALSE))=TRUE,"-",VLOOKUP($A45,#REF!,Z$2,FALSE))</f>
        <v>#REF!</v>
      </c>
      <c r="AA45" s="109" t="e">
        <f>IF(ISNA(VLOOKUP($A45,#REF!,AA$2,FALSE))=TRUE,"-",VLOOKUP($A45,#REF!,AA$2,FALSE))</f>
        <v>#REF!</v>
      </c>
      <c r="AB45" s="122" t="e">
        <f>IF(ISNA(VLOOKUP($A45,#REF!,AB$2,FALSE))=TRUE,"-",VLOOKUP($A45,#REF!,AB$2,FALSE))</f>
        <v>#REF!</v>
      </c>
      <c r="AC45" s="461" t="e">
        <f>IF(ISNA(VLOOKUP($A45,#REF!,AC$2,FALSE))=TRUE,"-",VLOOKUP($A45,#REF!,AC$2,FALSE))</f>
        <v>#REF!</v>
      </c>
      <c r="AD45" s="122">
        <v>0.38571428571428573</v>
      </c>
      <c r="AE45" s="124">
        <v>0.35760517799352753</v>
      </c>
    </row>
    <row r="46" spans="1:31" ht="14.85" customHeight="1" x14ac:dyDescent="0.25">
      <c r="A46" s="56" t="s">
        <v>21</v>
      </c>
      <c r="B46" s="36" t="s">
        <v>21</v>
      </c>
      <c r="C46" s="37" t="s">
        <v>69</v>
      </c>
      <c r="D46" s="38" t="s">
        <v>14</v>
      </c>
      <c r="E46" s="102" t="e">
        <f>IF(ISNA(VLOOKUP($A46,#REF!,E$2,FALSE))=TRUE,"-",VLOOKUP($A46,#REF!,E$2,FALSE))</f>
        <v>#REF!</v>
      </c>
      <c r="F46" s="109" t="e">
        <f>IF(ISNA(VLOOKUP($A46,#REF!,F$2,FALSE))=TRUE,"-",VLOOKUP($A46,#REF!,F$2,FALSE))</f>
        <v>#REF!</v>
      </c>
      <c r="G46" s="109" t="e">
        <f>IF(ISNA(VLOOKUP($A46,#REF!,G$2,FALSE))=TRUE,"-",VLOOKUP($A46,#REF!,G$2,FALSE))</f>
        <v>#REF!</v>
      </c>
      <c r="H46" s="109" t="e">
        <f>IF(ISNA(VLOOKUP($A46,#REF!,H$2,FALSE))=TRUE,"-",VLOOKUP($A46,#REF!,H$2,FALSE))</f>
        <v>#REF!</v>
      </c>
      <c r="I46" s="109" t="e">
        <f>IF(ISNA(VLOOKUP($A46,#REF!,I$2,FALSE))=TRUE,"-",VLOOKUP($A46,#REF!,I$2,FALSE))</f>
        <v>#REF!</v>
      </c>
      <c r="J46" s="122" t="e">
        <f>IF(ISNA(VLOOKUP($A46,#REF!,J$2,FALSE))=TRUE,"-",VLOOKUP($A46,#REF!,J$2,FALSE))</f>
        <v>#REF!</v>
      </c>
      <c r="K46" s="461" t="e">
        <f>IF(ISNA(VLOOKUP($A46,#REF!,K$2,FALSE))=TRUE,"-",VLOOKUP($A46,#REF!,K$2,FALSE))</f>
        <v>#REF!</v>
      </c>
      <c r="L46" s="122">
        <v>0</v>
      </c>
      <c r="M46" s="124">
        <v>0</v>
      </c>
      <c r="N46" s="180" t="e">
        <f>IF(ISNA(VLOOKUP($A46,#REF!,N$2,FALSE))=TRUE,"-",VLOOKUP($A46,#REF!,N$2,FALSE))</f>
        <v>#REF!</v>
      </c>
      <c r="O46" s="109" t="e">
        <f>IF(ISNA(VLOOKUP($A46,#REF!,O$2,FALSE))=TRUE,"-",VLOOKUP($A46,#REF!,O$2,FALSE))</f>
        <v>#REF!</v>
      </c>
      <c r="P46" s="109" t="e">
        <f>IF(ISNA(VLOOKUP($A46,#REF!,P$2,FALSE))=TRUE,"-",VLOOKUP($A46,#REF!,P$2,FALSE))</f>
        <v>#REF!</v>
      </c>
      <c r="Q46" s="109" t="e">
        <f>IF(ISNA(VLOOKUP($A46,#REF!,Q$2,FALSE))=TRUE,"-",VLOOKUP($A46,#REF!,Q$2,FALSE))</f>
        <v>#REF!</v>
      </c>
      <c r="R46" s="109" t="e">
        <f>IF(ISNA(VLOOKUP($A46,#REF!,R$2,FALSE))=TRUE,"-",VLOOKUP($A46,#REF!,R$2,FALSE))</f>
        <v>#REF!</v>
      </c>
      <c r="S46" s="122" t="e">
        <f>IF(ISNA(VLOOKUP($A46,#REF!,S$2,FALSE))=TRUE,"-",VLOOKUP($A46,#REF!,S$2,FALSE))</f>
        <v>#REF!</v>
      </c>
      <c r="T46" s="122" t="e">
        <f>IF(ISNA(VLOOKUP($A46,#REF!,T$2,FALSE))=TRUE,"-",VLOOKUP($A46,#REF!,T$2,FALSE))</f>
        <v>#REF!</v>
      </c>
      <c r="U46" s="122">
        <v>0.82826747720364746</v>
      </c>
      <c r="V46" s="124">
        <v>0.81705150976909413</v>
      </c>
      <c r="W46" s="180" t="e">
        <f>IF(ISNA(VLOOKUP($A46,#REF!,W$2,FALSE))=TRUE,"-",VLOOKUP($A46,#REF!,W$2,FALSE))</f>
        <v>#REF!</v>
      </c>
      <c r="X46" s="109" t="e">
        <f>IF(ISNA(VLOOKUP($A46,#REF!,X$2,FALSE))=TRUE,"-",VLOOKUP($A46,#REF!,X$2,FALSE))</f>
        <v>#REF!</v>
      </c>
      <c r="Y46" s="109" t="e">
        <f>IF(ISNA(VLOOKUP($A46,#REF!,Y$2,FALSE))=TRUE,"-",VLOOKUP($A46,#REF!,Y$2,FALSE))</f>
        <v>#REF!</v>
      </c>
      <c r="Z46" s="109" t="e">
        <f>IF(ISNA(VLOOKUP($A46,#REF!,Z$2,FALSE))=TRUE,"-",VLOOKUP($A46,#REF!,Z$2,FALSE))</f>
        <v>#REF!</v>
      </c>
      <c r="AA46" s="109" t="e">
        <f>IF(ISNA(VLOOKUP($A46,#REF!,AA$2,FALSE))=TRUE,"-",VLOOKUP($A46,#REF!,AA$2,FALSE))</f>
        <v>#REF!</v>
      </c>
      <c r="AB46" s="122" t="e">
        <f>IF(ISNA(VLOOKUP($A46,#REF!,AB$2,FALSE))=TRUE,"-",VLOOKUP($A46,#REF!,AB$2,FALSE))</f>
        <v>#REF!</v>
      </c>
      <c r="AC46" s="461" t="e">
        <f>IF(ISNA(VLOOKUP($A46,#REF!,AC$2,FALSE))=TRUE,"-",VLOOKUP($A46,#REF!,AC$2,FALSE))</f>
        <v>#REF!</v>
      </c>
      <c r="AD46" s="122">
        <v>0.20627802690582961</v>
      </c>
      <c r="AE46" s="124">
        <v>0.12398373983739837</v>
      </c>
    </row>
    <row r="47" spans="1:31" ht="14.85" customHeight="1" x14ac:dyDescent="0.25">
      <c r="A47" s="56" t="s">
        <v>22</v>
      </c>
      <c r="B47" s="36" t="s">
        <v>22</v>
      </c>
      <c r="C47" s="37" t="s">
        <v>70</v>
      </c>
      <c r="D47" s="38" t="s">
        <v>14</v>
      </c>
      <c r="E47" s="102" t="e">
        <f>IF(ISNA(VLOOKUP($A47,#REF!,E$2,FALSE))=TRUE,"-",VLOOKUP($A47,#REF!,E$2,FALSE))</f>
        <v>#REF!</v>
      </c>
      <c r="F47" s="109" t="e">
        <f>IF(ISNA(VLOOKUP($A47,#REF!,F$2,FALSE))=TRUE,"-",VLOOKUP($A47,#REF!,F$2,FALSE))</f>
        <v>#REF!</v>
      </c>
      <c r="G47" s="109" t="e">
        <f>IF(ISNA(VLOOKUP($A47,#REF!,G$2,FALSE))=TRUE,"-",VLOOKUP($A47,#REF!,G$2,FALSE))</f>
        <v>#REF!</v>
      </c>
      <c r="H47" s="109" t="e">
        <f>IF(ISNA(VLOOKUP($A47,#REF!,H$2,FALSE))=TRUE,"-",VLOOKUP($A47,#REF!,H$2,FALSE))</f>
        <v>#REF!</v>
      </c>
      <c r="I47" s="109" t="e">
        <f>IF(ISNA(VLOOKUP($A47,#REF!,I$2,FALSE))=TRUE,"-",VLOOKUP($A47,#REF!,I$2,FALSE))</f>
        <v>#REF!</v>
      </c>
      <c r="J47" s="122" t="e">
        <f>IF(ISNA(VLOOKUP($A47,#REF!,J$2,FALSE))=TRUE,"-",VLOOKUP($A47,#REF!,J$2,FALSE))</f>
        <v>#REF!</v>
      </c>
      <c r="K47" s="461" t="e">
        <f>IF(ISNA(VLOOKUP($A47,#REF!,K$2,FALSE))=TRUE,"-",VLOOKUP($A47,#REF!,K$2,FALSE))</f>
        <v>#REF!</v>
      </c>
      <c r="L47" s="122">
        <v>4.861361181130717E-3</v>
      </c>
      <c r="M47" s="124">
        <v>6.2512603347449087E-3</v>
      </c>
      <c r="N47" s="180" t="e">
        <f>IF(ISNA(VLOOKUP($A47,#REF!,N$2,FALSE))=TRUE,"-",VLOOKUP($A47,#REF!,N$2,FALSE))</f>
        <v>#REF!</v>
      </c>
      <c r="O47" s="109" t="e">
        <f>IF(ISNA(VLOOKUP($A47,#REF!,O$2,FALSE))=TRUE,"-",VLOOKUP($A47,#REF!,O$2,FALSE))</f>
        <v>#REF!</v>
      </c>
      <c r="P47" s="109" t="e">
        <f>IF(ISNA(VLOOKUP($A47,#REF!,P$2,FALSE))=TRUE,"-",VLOOKUP($A47,#REF!,P$2,FALSE))</f>
        <v>#REF!</v>
      </c>
      <c r="Q47" s="109" t="e">
        <f>IF(ISNA(VLOOKUP($A47,#REF!,Q$2,FALSE))=TRUE,"-",VLOOKUP($A47,#REF!,Q$2,FALSE))</f>
        <v>#REF!</v>
      </c>
      <c r="R47" s="109" t="e">
        <f>IF(ISNA(VLOOKUP($A47,#REF!,R$2,FALSE))=TRUE,"-",VLOOKUP($A47,#REF!,R$2,FALSE))</f>
        <v>#REF!</v>
      </c>
      <c r="S47" s="122" t="e">
        <f>IF(ISNA(VLOOKUP($A47,#REF!,S$2,FALSE))=TRUE,"-",VLOOKUP($A47,#REF!,S$2,FALSE))</f>
        <v>#REF!</v>
      </c>
      <c r="T47" s="122" t="e">
        <f>IF(ISNA(VLOOKUP($A47,#REF!,T$2,FALSE))=TRUE,"-",VLOOKUP($A47,#REF!,T$2,FALSE))</f>
        <v>#REF!</v>
      </c>
      <c r="U47" s="122">
        <v>0.75650118203309691</v>
      </c>
      <c r="V47" s="124">
        <v>0.60945273631840791</v>
      </c>
      <c r="W47" s="180" t="e">
        <f>IF(ISNA(VLOOKUP($A47,#REF!,W$2,FALSE))=TRUE,"-",VLOOKUP($A47,#REF!,W$2,FALSE))</f>
        <v>#REF!</v>
      </c>
      <c r="X47" s="109" t="e">
        <f>IF(ISNA(VLOOKUP($A47,#REF!,X$2,FALSE))=TRUE,"-",VLOOKUP($A47,#REF!,X$2,FALSE))</f>
        <v>#REF!</v>
      </c>
      <c r="Y47" s="109" t="e">
        <f>IF(ISNA(VLOOKUP($A47,#REF!,Y$2,FALSE))=TRUE,"-",VLOOKUP($A47,#REF!,Y$2,FALSE))</f>
        <v>#REF!</v>
      </c>
      <c r="Z47" s="109" t="e">
        <f>IF(ISNA(VLOOKUP($A47,#REF!,Z$2,FALSE))=TRUE,"-",VLOOKUP($A47,#REF!,Z$2,FALSE))</f>
        <v>#REF!</v>
      </c>
      <c r="AA47" s="109" t="e">
        <f>IF(ISNA(VLOOKUP($A47,#REF!,AA$2,FALSE))=TRUE,"-",VLOOKUP($A47,#REF!,AA$2,FALSE))</f>
        <v>#REF!</v>
      </c>
      <c r="AB47" s="122" t="e">
        <f>IF(ISNA(VLOOKUP($A47,#REF!,AB$2,FALSE))=TRUE,"-",VLOOKUP($A47,#REF!,AB$2,FALSE))</f>
        <v>#REF!</v>
      </c>
      <c r="AC47" s="461" t="e">
        <f>IF(ISNA(VLOOKUP($A47,#REF!,AC$2,FALSE))=TRUE,"-",VLOOKUP($A47,#REF!,AC$2,FALSE))</f>
        <v>#REF!</v>
      </c>
      <c r="AD47" s="122">
        <v>0.31750893312914752</v>
      </c>
      <c r="AE47" s="124">
        <v>0.35409161091096242</v>
      </c>
    </row>
    <row r="48" spans="1:31" ht="14.85" customHeight="1" x14ac:dyDescent="0.25">
      <c r="A48" s="56" t="s">
        <v>23</v>
      </c>
      <c r="B48" s="36" t="s">
        <v>23</v>
      </c>
      <c r="C48" s="37" t="s">
        <v>71</v>
      </c>
      <c r="D48" s="38" t="s">
        <v>65</v>
      </c>
      <c r="E48" s="102" t="e">
        <f>IF(ISNA(VLOOKUP($A48,#REF!,E$2,FALSE))=TRUE,"-",VLOOKUP($A48,#REF!,E$2,FALSE))</f>
        <v>#REF!</v>
      </c>
      <c r="F48" s="109" t="e">
        <f>IF(ISNA(VLOOKUP($A48,#REF!,F$2,FALSE))=TRUE,"-",VLOOKUP($A48,#REF!,F$2,FALSE))</f>
        <v>#REF!</v>
      </c>
      <c r="G48" s="109" t="e">
        <f>IF(ISNA(VLOOKUP($A48,#REF!,G$2,FALSE))=TRUE,"-",VLOOKUP($A48,#REF!,G$2,FALSE))</f>
        <v>#REF!</v>
      </c>
      <c r="H48" s="109" t="e">
        <f>IF(ISNA(VLOOKUP($A48,#REF!,H$2,FALSE))=TRUE,"-",VLOOKUP($A48,#REF!,H$2,FALSE))</f>
        <v>#REF!</v>
      </c>
      <c r="I48" s="109" t="e">
        <f>IF(ISNA(VLOOKUP($A48,#REF!,I$2,FALSE))=TRUE,"-",VLOOKUP($A48,#REF!,I$2,FALSE))</f>
        <v>#REF!</v>
      </c>
      <c r="J48" s="122" t="e">
        <f>IF(ISNA(VLOOKUP($A48,#REF!,J$2,FALSE))=TRUE,"-",VLOOKUP($A48,#REF!,J$2,FALSE))</f>
        <v>#REF!</v>
      </c>
      <c r="K48" s="461" t="e">
        <f>IF(ISNA(VLOOKUP($A48,#REF!,K$2,FALSE))=TRUE,"-",VLOOKUP($A48,#REF!,K$2,FALSE))</f>
        <v>#REF!</v>
      </c>
      <c r="L48" s="122">
        <v>7.8028747433264892E-2</v>
      </c>
      <c r="M48" s="124">
        <v>3.9194915254237288E-2</v>
      </c>
      <c r="N48" s="180" t="e">
        <f>IF(ISNA(VLOOKUP($A48,#REF!,N$2,FALSE))=TRUE,"-",VLOOKUP($A48,#REF!,N$2,FALSE))</f>
        <v>#REF!</v>
      </c>
      <c r="O48" s="109" t="e">
        <f>IF(ISNA(VLOOKUP($A48,#REF!,O$2,FALSE))=TRUE,"-",VLOOKUP($A48,#REF!,O$2,FALSE))</f>
        <v>#REF!</v>
      </c>
      <c r="P48" s="109" t="e">
        <f>IF(ISNA(VLOOKUP($A48,#REF!,P$2,FALSE))=TRUE,"-",VLOOKUP($A48,#REF!,P$2,FALSE))</f>
        <v>#REF!</v>
      </c>
      <c r="Q48" s="109" t="e">
        <f>IF(ISNA(VLOOKUP($A48,#REF!,Q$2,FALSE))=TRUE,"-",VLOOKUP($A48,#REF!,Q$2,FALSE))</f>
        <v>#REF!</v>
      </c>
      <c r="R48" s="109" t="e">
        <f>IF(ISNA(VLOOKUP($A48,#REF!,R$2,FALSE))=TRUE,"-",VLOOKUP($A48,#REF!,R$2,FALSE))</f>
        <v>#REF!</v>
      </c>
      <c r="S48" s="122" t="e">
        <f>IF(ISNA(VLOOKUP($A48,#REF!,S$2,FALSE))=TRUE,"-",VLOOKUP($A48,#REF!,S$2,FALSE))</f>
        <v>#REF!</v>
      </c>
      <c r="T48" s="122" t="e">
        <f>IF(ISNA(VLOOKUP($A48,#REF!,T$2,FALSE))=TRUE,"-",VLOOKUP($A48,#REF!,T$2,FALSE))</f>
        <v>#REF!</v>
      </c>
      <c r="U48" s="122">
        <v>0.40366972477064222</v>
      </c>
      <c r="V48" s="124">
        <v>0.46634615384615385</v>
      </c>
      <c r="W48" s="180" t="e">
        <f>IF(ISNA(VLOOKUP($A48,#REF!,W$2,FALSE))=TRUE,"-",VLOOKUP($A48,#REF!,W$2,FALSE))</f>
        <v>#REF!</v>
      </c>
      <c r="X48" s="109" t="e">
        <f>IF(ISNA(VLOOKUP($A48,#REF!,X$2,FALSE))=TRUE,"-",VLOOKUP($A48,#REF!,X$2,FALSE))</f>
        <v>#REF!</v>
      </c>
      <c r="Y48" s="109" t="e">
        <f>IF(ISNA(VLOOKUP($A48,#REF!,Y$2,FALSE))=TRUE,"-",VLOOKUP($A48,#REF!,Y$2,FALSE))</f>
        <v>#REF!</v>
      </c>
      <c r="Z48" s="109" t="e">
        <f>IF(ISNA(VLOOKUP($A48,#REF!,Z$2,FALSE))=TRUE,"-",VLOOKUP($A48,#REF!,Z$2,FALSE))</f>
        <v>#REF!</v>
      </c>
      <c r="AA48" s="109" t="e">
        <f>IF(ISNA(VLOOKUP($A48,#REF!,AA$2,FALSE))=TRUE,"-",VLOOKUP($A48,#REF!,AA$2,FALSE))</f>
        <v>#REF!</v>
      </c>
      <c r="AB48" s="122" t="e">
        <f>IF(ISNA(VLOOKUP($A48,#REF!,AB$2,FALSE))=TRUE,"-",VLOOKUP($A48,#REF!,AB$2,FALSE))</f>
        <v>#REF!</v>
      </c>
      <c r="AC48" s="461" t="e">
        <f>IF(ISNA(VLOOKUP($A48,#REF!,AC$2,FALSE))=TRUE,"-",VLOOKUP($A48,#REF!,AC$2,FALSE))</f>
        <v>#REF!</v>
      </c>
      <c r="AD48" s="122">
        <v>9.0382387022016217E-2</v>
      </c>
      <c r="AE48" s="124">
        <v>0.10061349693251534</v>
      </c>
    </row>
    <row r="49" spans="1:31" ht="14.85" customHeight="1" x14ac:dyDescent="0.25">
      <c r="A49" s="56" t="s">
        <v>24</v>
      </c>
      <c r="B49" s="36" t="s">
        <v>24</v>
      </c>
      <c r="C49" s="37" t="s">
        <v>72</v>
      </c>
      <c r="D49" s="38" t="s">
        <v>14</v>
      </c>
      <c r="E49" s="102" t="e">
        <f>IF(ISNA(VLOOKUP($A49,#REF!,E$2,FALSE))=TRUE,"-",VLOOKUP($A49,#REF!,E$2,FALSE))</f>
        <v>#REF!</v>
      </c>
      <c r="F49" s="109" t="e">
        <f>IF(ISNA(VLOOKUP($A49,#REF!,F$2,FALSE))=TRUE,"-",VLOOKUP($A49,#REF!,F$2,FALSE))</f>
        <v>#REF!</v>
      </c>
      <c r="G49" s="109" t="e">
        <f>IF(ISNA(VLOOKUP($A49,#REF!,G$2,FALSE))=TRUE,"-",VLOOKUP($A49,#REF!,G$2,FALSE))</f>
        <v>#REF!</v>
      </c>
      <c r="H49" s="109" t="e">
        <f>IF(ISNA(VLOOKUP($A49,#REF!,H$2,FALSE))=TRUE,"-",VLOOKUP($A49,#REF!,H$2,FALSE))</f>
        <v>#REF!</v>
      </c>
      <c r="I49" s="109" t="e">
        <f>IF(ISNA(VLOOKUP($A49,#REF!,I$2,FALSE))=TRUE,"-",VLOOKUP($A49,#REF!,I$2,FALSE))</f>
        <v>#REF!</v>
      </c>
      <c r="J49" s="122" t="e">
        <f>IF(ISNA(VLOOKUP($A49,#REF!,J$2,FALSE))=TRUE,"-",VLOOKUP($A49,#REF!,J$2,FALSE))</f>
        <v>#REF!</v>
      </c>
      <c r="K49" s="461" t="e">
        <f>IF(ISNA(VLOOKUP($A49,#REF!,K$2,FALSE))=TRUE,"-",VLOOKUP($A49,#REF!,K$2,FALSE))</f>
        <v>#REF!</v>
      </c>
      <c r="L49" s="122">
        <v>0</v>
      </c>
      <c r="M49" s="124">
        <v>0</v>
      </c>
      <c r="N49" s="180" t="e">
        <f>IF(ISNA(VLOOKUP($A49,#REF!,N$2,FALSE))=TRUE,"-",VLOOKUP($A49,#REF!,N$2,FALSE))</f>
        <v>#REF!</v>
      </c>
      <c r="O49" s="109" t="e">
        <f>IF(ISNA(VLOOKUP($A49,#REF!,O$2,FALSE))=TRUE,"-",VLOOKUP($A49,#REF!,O$2,FALSE))</f>
        <v>#REF!</v>
      </c>
      <c r="P49" s="109" t="e">
        <f>IF(ISNA(VLOOKUP($A49,#REF!,P$2,FALSE))=TRUE,"-",VLOOKUP($A49,#REF!,P$2,FALSE))</f>
        <v>#REF!</v>
      </c>
      <c r="Q49" s="109" t="e">
        <f>IF(ISNA(VLOOKUP($A49,#REF!,Q$2,FALSE))=TRUE,"-",VLOOKUP($A49,#REF!,Q$2,FALSE))</f>
        <v>#REF!</v>
      </c>
      <c r="R49" s="109" t="e">
        <f>IF(ISNA(VLOOKUP($A49,#REF!,R$2,FALSE))=TRUE,"-",VLOOKUP($A49,#REF!,R$2,FALSE))</f>
        <v>#REF!</v>
      </c>
      <c r="S49" s="122" t="e">
        <f>IF(ISNA(VLOOKUP($A49,#REF!,S$2,FALSE))=TRUE,"-",VLOOKUP($A49,#REF!,S$2,FALSE))</f>
        <v>#REF!</v>
      </c>
      <c r="T49" s="122" t="e">
        <f>IF(ISNA(VLOOKUP($A49,#REF!,T$2,FALSE))=TRUE,"-",VLOOKUP($A49,#REF!,T$2,FALSE))</f>
        <v>#REF!</v>
      </c>
      <c r="U49" s="122">
        <v>0.61313868613138689</v>
      </c>
      <c r="V49" s="124">
        <v>0.60384615384615381</v>
      </c>
      <c r="W49" s="180" t="e">
        <f>IF(ISNA(VLOOKUP($A49,#REF!,W$2,FALSE))=TRUE,"-",VLOOKUP($A49,#REF!,W$2,FALSE))</f>
        <v>#REF!</v>
      </c>
      <c r="X49" s="109" t="e">
        <f>IF(ISNA(VLOOKUP($A49,#REF!,X$2,FALSE))=TRUE,"-",VLOOKUP($A49,#REF!,X$2,FALSE))</f>
        <v>#REF!</v>
      </c>
      <c r="Y49" s="109" t="e">
        <f>IF(ISNA(VLOOKUP($A49,#REF!,Y$2,FALSE))=TRUE,"-",VLOOKUP($A49,#REF!,Y$2,FALSE))</f>
        <v>#REF!</v>
      </c>
      <c r="Z49" s="109" t="e">
        <f>IF(ISNA(VLOOKUP($A49,#REF!,Z$2,FALSE))=TRUE,"-",VLOOKUP($A49,#REF!,Z$2,FALSE))</f>
        <v>#REF!</v>
      </c>
      <c r="AA49" s="109" t="e">
        <f>IF(ISNA(VLOOKUP($A49,#REF!,AA$2,FALSE))=TRUE,"-",VLOOKUP($A49,#REF!,AA$2,FALSE))</f>
        <v>#REF!</v>
      </c>
      <c r="AB49" s="122" t="e">
        <f>IF(ISNA(VLOOKUP($A49,#REF!,AB$2,FALSE))=TRUE,"-",VLOOKUP($A49,#REF!,AB$2,FALSE))</f>
        <v>#REF!</v>
      </c>
      <c r="AC49" s="461" t="e">
        <f>IF(ISNA(VLOOKUP($A49,#REF!,AC$2,FALSE))=TRUE,"-",VLOOKUP($A49,#REF!,AC$2,FALSE))</f>
        <v>#REF!</v>
      </c>
      <c r="AD49" s="122">
        <v>0.57718120805369133</v>
      </c>
      <c r="AE49" s="124">
        <v>0.47112462006079026</v>
      </c>
    </row>
    <row r="50" spans="1:31" ht="14.85" customHeight="1" x14ac:dyDescent="0.25">
      <c r="A50" s="57" t="s">
        <v>147</v>
      </c>
      <c r="B50" s="612" t="s">
        <v>73</v>
      </c>
      <c r="C50" s="613"/>
      <c r="D50" s="613"/>
      <c r="E50" s="89" t="e">
        <f>IF(ISNA(VLOOKUP($A50,#REF!,E$2,FALSE))=TRUE,"-",VLOOKUP($A50,#REF!,E$2,FALSE))</f>
        <v>#REF!</v>
      </c>
      <c r="F50" s="110" t="e">
        <f>IF(ISNA(VLOOKUP($A50,#REF!,F$2,FALSE))=TRUE,"-",VLOOKUP($A50,#REF!,F$2,FALSE))</f>
        <v>#REF!</v>
      </c>
      <c r="G50" s="110" t="e">
        <f>IF(ISNA(VLOOKUP($A50,#REF!,G$2,FALSE))=TRUE,"-",VLOOKUP($A50,#REF!,G$2,FALSE))</f>
        <v>#REF!</v>
      </c>
      <c r="H50" s="110" t="e">
        <f>IF(ISNA(VLOOKUP($A50,#REF!,H$2,FALSE))=TRUE,"-",VLOOKUP($A50,#REF!,H$2,FALSE))</f>
        <v>#REF!</v>
      </c>
      <c r="I50" s="110" t="e">
        <f>IF(ISNA(VLOOKUP($A50,#REF!,I$2,FALSE))=TRUE,"-",VLOOKUP($A50,#REF!,I$2,FALSE))</f>
        <v>#REF!</v>
      </c>
      <c r="J50" s="126" t="e">
        <f>IF(ISNA(VLOOKUP($A50,#REF!,J$2,FALSE))=TRUE,"-",VLOOKUP($A50,#REF!,J$2,FALSE))</f>
        <v>#REF!</v>
      </c>
      <c r="K50" s="462" t="e">
        <f>IF(ISNA(VLOOKUP($A50,#REF!,K$2,FALSE))=TRUE,"-",VLOOKUP($A50,#REF!,K$2,FALSE))</f>
        <v>#REF!</v>
      </c>
      <c r="L50" s="126">
        <v>8.3120463852734867E-3</v>
      </c>
      <c r="M50" s="127">
        <v>7.1450761105933524E-3</v>
      </c>
      <c r="N50" s="182" t="e">
        <f>IF(ISNA(VLOOKUP($A50,#REF!,N$2,FALSE))=TRUE,"-",VLOOKUP($A50,#REF!,N$2,FALSE))</f>
        <v>#REF!</v>
      </c>
      <c r="O50" s="110" t="e">
        <f>IF(ISNA(VLOOKUP($A50,#REF!,O$2,FALSE))=TRUE,"-",VLOOKUP($A50,#REF!,O$2,FALSE))</f>
        <v>#REF!</v>
      </c>
      <c r="P50" s="110" t="e">
        <f>IF(ISNA(VLOOKUP($A50,#REF!,P$2,FALSE))=TRUE,"-",VLOOKUP($A50,#REF!,P$2,FALSE))</f>
        <v>#REF!</v>
      </c>
      <c r="Q50" s="110" t="e">
        <f>IF(ISNA(VLOOKUP($A50,#REF!,Q$2,FALSE))=TRUE,"-",VLOOKUP($A50,#REF!,Q$2,FALSE))</f>
        <v>#REF!</v>
      </c>
      <c r="R50" s="110" t="e">
        <f>IF(ISNA(VLOOKUP($A50,#REF!,R$2,FALSE))=TRUE,"-",VLOOKUP($A50,#REF!,R$2,FALSE))</f>
        <v>#REF!</v>
      </c>
      <c r="S50" s="126" t="e">
        <f>IF(ISNA(VLOOKUP($A50,#REF!,S$2,FALSE))=TRUE,"-",VLOOKUP($A50,#REF!,S$2,FALSE))</f>
        <v>#REF!</v>
      </c>
      <c r="T50" s="126" t="e">
        <f>IF(ISNA(VLOOKUP($A50,#REF!,T$2,FALSE))=TRUE,"-",VLOOKUP($A50,#REF!,T$2,FALSE))</f>
        <v>#REF!</v>
      </c>
      <c r="U50" s="126">
        <v>0.73458507185906352</v>
      </c>
      <c r="V50" s="127">
        <v>0.69692095588235292</v>
      </c>
      <c r="W50" s="182" t="e">
        <f>IF(ISNA(VLOOKUP($A50,#REF!,W$2,FALSE))=TRUE,"-",VLOOKUP($A50,#REF!,W$2,FALSE))</f>
        <v>#REF!</v>
      </c>
      <c r="X50" s="110" t="e">
        <f>IF(ISNA(VLOOKUP($A50,#REF!,X$2,FALSE))=TRUE,"-",VLOOKUP($A50,#REF!,X$2,FALSE))</f>
        <v>#REF!</v>
      </c>
      <c r="Y50" s="110" t="e">
        <f>IF(ISNA(VLOOKUP($A50,#REF!,Y$2,FALSE))=TRUE,"-",VLOOKUP($A50,#REF!,Y$2,FALSE))</f>
        <v>#REF!</v>
      </c>
      <c r="Z50" s="110" t="e">
        <f>IF(ISNA(VLOOKUP($A50,#REF!,Z$2,FALSE))=TRUE,"-",VLOOKUP($A50,#REF!,Z$2,FALSE))</f>
        <v>#REF!</v>
      </c>
      <c r="AA50" s="110" t="e">
        <f>IF(ISNA(VLOOKUP($A50,#REF!,AA$2,FALSE))=TRUE,"-",VLOOKUP($A50,#REF!,AA$2,FALSE))</f>
        <v>#REF!</v>
      </c>
      <c r="AB50" s="126" t="e">
        <f>IF(ISNA(VLOOKUP($A50,#REF!,AB$2,FALSE))=TRUE,"-",VLOOKUP($A50,#REF!,AB$2,FALSE))</f>
        <v>#REF!</v>
      </c>
      <c r="AC50" s="462" t="e">
        <f>IF(ISNA(VLOOKUP($A50,#REF!,AC$2,FALSE))=TRUE,"-",VLOOKUP($A50,#REF!,AC$2,FALSE))</f>
        <v>#REF!</v>
      </c>
      <c r="AD50" s="126">
        <v>0.36983652663033922</v>
      </c>
      <c r="AE50" s="127">
        <v>0.34148518386290611</v>
      </c>
    </row>
    <row r="51" spans="1:31" ht="14.85" customHeight="1" x14ac:dyDescent="0.25">
      <c r="A51" s="56" t="s">
        <v>25</v>
      </c>
      <c r="B51" s="36" t="s">
        <v>25</v>
      </c>
      <c r="C51" s="37" t="s">
        <v>74</v>
      </c>
      <c r="D51" s="38" t="s">
        <v>65</v>
      </c>
      <c r="E51" s="102" t="e">
        <f>IF(ISNA(VLOOKUP($A51,#REF!,E$2,FALSE))=TRUE,"-",VLOOKUP($A51,#REF!,E$2,FALSE))</f>
        <v>#REF!</v>
      </c>
      <c r="F51" s="109" t="e">
        <f>IF(ISNA(VLOOKUP($A51,#REF!,F$2,FALSE))=TRUE,"-",VLOOKUP($A51,#REF!,F$2,FALSE))</f>
        <v>#REF!</v>
      </c>
      <c r="G51" s="109" t="e">
        <f>IF(ISNA(VLOOKUP($A51,#REF!,G$2,FALSE))=TRUE,"-",VLOOKUP($A51,#REF!,G$2,FALSE))</f>
        <v>#REF!</v>
      </c>
      <c r="H51" s="109" t="e">
        <f>IF(ISNA(VLOOKUP($A51,#REF!,H$2,FALSE))=TRUE,"-",VLOOKUP($A51,#REF!,H$2,FALSE))</f>
        <v>#REF!</v>
      </c>
      <c r="I51" s="109" t="e">
        <f>IF(ISNA(VLOOKUP($A51,#REF!,I$2,FALSE))=TRUE,"-",VLOOKUP($A51,#REF!,I$2,FALSE))</f>
        <v>#REF!</v>
      </c>
      <c r="J51" s="122" t="e">
        <f>IF(ISNA(VLOOKUP($A51,#REF!,J$2,FALSE))=TRUE,"-",VLOOKUP($A51,#REF!,J$2,FALSE))</f>
        <v>#REF!</v>
      </c>
      <c r="K51" s="461" t="e">
        <f>IF(ISNA(VLOOKUP($A51,#REF!,K$2,FALSE))=TRUE,"-",VLOOKUP($A51,#REF!,K$2,FALSE))</f>
        <v>#REF!</v>
      </c>
      <c r="L51" s="122">
        <v>2.6448362720403022E-2</v>
      </c>
      <c r="M51" s="124">
        <v>2.1276595744680851E-2</v>
      </c>
      <c r="N51" s="180" t="e">
        <f>IF(ISNA(VLOOKUP($A51,#REF!,N$2,FALSE))=TRUE,"-",VLOOKUP($A51,#REF!,N$2,FALSE))</f>
        <v>#REF!</v>
      </c>
      <c r="O51" s="109" t="e">
        <f>IF(ISNA(VLOOKUP($A51,#REF!,O$2,FALSE))=TRUE,"-",VLOOKUP($A51,#REF!,O$2,FALSE))</f>
        <v>#REF!</v>
      </c>
      <c r="P51" s="109" t="e">
        <f>IF(ISNA(VLOOKUP($A51,#REF!,P$2,FALSE))=TRUE,"-",VLOOKUP($A51,#REF!,P$2,FALSE))</f>
        <v>#REF!</v>
      </c>
      <c r="Q51" s="109" t="e">
        <f>IF(ISNA(VLOOKUP($A51,#REF!,Q$2,FALSE))=TRUE,"-",VLOOKUP($A51,#REF!,Q$2,FALSE))</f>
        <v>#REF!</v>
      </c>
      <c r="R51" s="109" t="e">
        <f>IF(ISNA(VLOOKUP($A51,#REF!,R$2,FALSE))=TRUE,"-",VLOOKUP($A51,#REF!,R$2,FALSE))</f>
        <v>#REF!</v>
      </c>
      <c r="S51" s="122" t="e">
        <f>IF(ISNA(VLOOKUP($A51,#REF!,S$2,FALSE))=TRUE,"-",VLOOKUP($A51,#REF!,S$2,FALSE))</f>
        <v>#REF!</v>
      </c>
      <c r="T51" s="122" t="e">
        <f>IF(ISNA(VLOOKUP($A51,#REF!,T$2,FALSE))=TRUE,"-",VLOOKUP($A51,#REF!,T$2,FALSE))</f>
        <v>#REF!</v>
      </c>
      <c r="U51" s="122">
        <v>0.95238095238095233</v>
      </c>
      <c r="V51" s="124">
        <v>0.9375</v>
      </c>
      <c r="W51" s="180" t="e">
        <f>IF(ISNA(VLOOKUP($A51,#REF!,W$2,FALSE))=TRUE,"-",VLOOKUP($A51,#REF!,W$2,FALSE))</f>
        <v>#REF!</v>
      </c>
      <c r="X51" s="109" t="e">
        <f>IF(ISNA(VLOOKUP($A51,#REF!,X$2,FALSE))=TRUE,"-",VLOOKUP($A51,#REF!,X$2,FALSE))</f>
        <v>#REF!</v>
      </c>
      <c r="Y51" s="109" t="e">
        <f>IF(ISNA(VLOOKUP($A51,#REF!,Y$2,FALSE))=TRUE,"-",VLOOKUP($A51,#REF!,Y$2,FALSE))</f>
        <v>#REF!</v>
      </c>
      <c r="Z51" s="109" t="e">
        <f>IF(ISNA(VLOOKUP($A51,#REF!,Z$2,FALSE))=TRUE,"-",VLOOKUP($A51,#REF!,Z$2,FALSE))</f>
        <v>#REF!</v>
      </c>
      <c r="AA51" s="109" t="e">
        <f>IF(ISNA(VLOOKUP($A51,#REF!,AA$2,FALSE))=TRUE,"-",VLOOKUP($A51,#REF!,AA$2,FALSE))</f>
        <v>#REF!</v>
      </c>
      <c r="AB51" s="122" t="e">
        <f>IF(ISNA(VLOOKUP($A51,#REF!,AB$2,FALSE))=TRUE,"-",VLOOKUP($A51,#REF!,AB$2,FALSE))</f>
        <v>#REF!</v>
      </c>
      <c r="AC51" s="461" t="e">
        <f>IF(ISNA(VLOOKUP($A51,#REF!,AC$2,FALSE))=TRUE,"-",VLOOKUP($A51,#REF!,AC$2,FALSE))</f>
        <v>#REF!</v>
      </c>
      <c r="AD51" s="122">
        <v>0.56143344709897613</v>
      </c>
      <c r="AE51" s="124">
        <v>0.47262773722627738</v>
      </c>
    </row>
    <row r="52" spans="1:31" ht="14.85" customHeight="1" x14ac:dyDescent="0.25">
      <c r="A52" s="56" t="s">
        <v>26</v>
      </c>
      <c r="B52" s="36" t="s">
        <v>26</v>
      </c>
      <c r="C52" s="37" t="s">
        <v>75</v>
      </c>
      <c r="D52" s="38" t="s">
        <v>14</v>
      </c>
      <c r="E52" s="102" t="e">
        <f>IF(ISNA(VLOOKUP($A52,#REF!,E$2,FALSE))=TRUE,"-",VLOOKUP($A52,#REF!,E$2,FALSE))</f>
        <v>#REF!</v>
      </c>
      <c r="F52" s="109" t="e">
        <f>IF(ISNA(VLOOKUP($A52,#REF!,F$2,FALSE))=TRUE,"-",VLOOKUP($A52,#REF!,F$2,FALSE))</f>
        <v>#REF!</v>
      </c>
      <c r="G52" s="109" t="e">
        <f>IF(ISNA(VLOOKUP($A52,#REF!,G$2,FALSE))=TRUE,"-",VLOOKUP($A52,#REF!,G$2,FALSE))</f>
        <v>#REF!</v>
      </c>
      <c r="H52" s="109" t="e">
        <f>IF(ISNA(VLOOKUP($A52,#REF!,H$2,FALSE))=TRUE,"-",VLOOKUP($A52,#REF!,H$2,FALSE))</f>
        <v>#REF!</v>
      </c>
      <c r="I52" s="109" t="e">
        <f>IF(ISNA(VLOOKUP($A52,#REF!,I$2,FALSE))=TRUE,"-",VLOOKUP($A52,#REF!,I$2,FALSE))</f>
        <v>#REF!</v>
      </c>
      <c r="J52" s="122" t="e">
        <f>IF(ISNA(VLOOKUP($A52,#REF!,J$2,FALSE))=TRUE,"-",VLOOKUP($A52,#REF!,J$2,FALSE))</f>
        <v>#REF!</v>
      </c>
      <c r="K52" s="461" t="e">
        <f>IF(ISNA(VLOOKUP($A52,#REF!,K$2,FALSE))=TRUE,"-",VLOOKUP($A52,#REF!,K$2,FALSE))</f>
        <v>#REF!</v>
      </c>
      <c r="L52" s="122">
        <v>0</v>
      </c>
      <c r="M52" s="124">
        <v>0</v>
      </c>
      <c r="N52" s="180" t="e">
        <f>IF(ISNA(VLOOKUP($A52,#REF!,N$2,FALSE))=TRUE,"-",VLOOKUP($A52,#REF!,N$2,FALSE))</f>
        <v>#REF!</v>
      </c>
      <c r="O52" s="109" t="e">
        <f>IF(ISNA(VLOOKUP($A52,#REF!,O$2,FALSE))=TRUE,"-",VLOOKUP($A52,#REF!,O$2,FALSE))</f>
        <v>#REF!</v>
      </c>
      <c r="P52" s="109" t="e">
        <f>IF(ISNA(VLOOKUP($A52,#REF!,P$2,FALSE))=TRUE,"-",VLOOKUP($A52,#REF!,P$2,FALSE))</f>
        <v>#REF!</v>
      </c>
      <c r="Q52" s="109" t="e">
        <f>IF(ISNA(VLOOKUP($A52,#REF!,Q$2,FALSE))=TRUE,"-",VLOOKUP($A52,#REF!,Q$2,FALSE))</f>
        <v>#REF!</v>
      </c>
      <c r="R52" s="109" t="e">
        <f>IF(ISNA(VLOOKUP($A52,#REF!,R$2,FALSE))=TRUE,"-",VLOOKUP($A52,#REF!,R$2,FALSE))</f>
        <v>#REF!</v>
      </c>
      <c r="S52" s="122" t="e">
        <f>IF(ISNA(VLOOKUP($A52,#REF!,S$2,FALSE))=TRUE,"-",VLOOKUP($A52,#REF!,S$2,FALSE))</f>
        <v>#REF!</v>
      </c>
      <c r="T52" s="122" t="e">
        <f>IF(ISNA(VLOOKUP($A52,#REF!,T$2,FALSE))=TRUE,"-",VLOOKUP($A52,#REF!,T$2,FALSE))</f>
        <v>#REF!</v>
      </c>
      <c r="U52" s="122">
        <v>0.88967971530249113</v>
      </c>
      <c r="V52" s="124">
        <v>0.92413793103448272</v>
      </c>
      <c r="W52" s="180" t="e">
        <f>IF(ISNA(VLOOKUP($A52,#REF!,W$2,FALSE))=TRUE,"-",VLOOKUP($A52,#REF!,W$2,FALSE))</f>
        <v>#REF!</v>
      </c>
      <c r="X52" s="109" t="e">
        <f>IF(ISNA(VLOOKUP($A52,#REF!,X$2,FALSE))=TRUE,"-",VLOOKUP($A52,#REF!,X$2,FALSE))</f>
        <v>#REF!</v>
      </c>
      <c r="Y52" s="109" t="e">
        <f>IF(ISNA(VLOOKUP($A52,#REF!,Y$2,FALSE))=TRUE,"-",VLOOKUP($A52,#REF!,Y$2,FALSE))</f>
        <v>#REF!</v>
      </c>
      <c r="Z52" s="109" t="e">
        <f>IF(ISNA(VLOOKUP($A52,#REF!,Z$2,FALSE))=TRUE,"-",VLOOKUP($A52,#REF!,Z$2,FALSE))</f>
        <v>#REF!</v>
      </c>
      <c r="AA52" s="109" t="e">
        <f>IF(ISNA(VLOOKUP($A52,#REF!,AA$2,FALSE))=TRUE,"-",VLOOKUP($A52,#REF!,AA$2,FALSE))</f>
        <v>#REF!</v>
      </c>
      <c r="AB52" s="122" t="e">
        <f>IF(ISNA(VLOOKUP($A52,#REF!,AB$2,FALSE))=TRUE,"-",VLOOKUP($A52,#REF!,AB$2,FALSE))</f>
        <v>#REF!</v>
      </c>
      <c r="AC52" s="461" t="e">
        <f>IF(ISNA(VLOOKUP($A52,#REF!,AC$2,FALSE))=TRUE,"-",VLOOKUP($A52,#REF!,AC$2,FALSE))</f>
        <v>#REF!</v>
      </c>
      <c r="AD52" s="122">
        <v>0.76618357487922706</v>
      </c>
      <c r="AE52" s="124">
        <v>0.69657693585908942</v>
      </c>
    </row>
    <row r="53" spans="1:31" ht="14.85" customHeight="1" x14ac:dyDescent="0.25">
      <c r="A53" s="56" t="s">
        <v>27</v>
      </c>
      <c r="B53" s="36" t="s">
        <v>27</v>
      </c>
      <c r="C53" s="37" t="s">
        <v>76</v>
      </c>
      <c r="D53" s="38" t="s">
        <v>14</v>
      </c>
      <c r="E53" s="102" t="e">
        <f>IF(ISNA(VLOOKUP($A53,#REF!,E$2,FALSE))=TRUE,"-",VLOOKUP($A53,#REF!,E$2,FALSE))</f>
        <v>#REF!</v>
      </c>
      <c r="F53" s="109" t="e">
        <f>IF(ISNA(VLOOKUP($A53,#REF!,F$2,FALSE))=TRUE,"-",VLOOKUP($A53,#REF!,F$2,FALSE))</f>
        <v>#REF!</v>
      </c>
      <c r="G53" s="109" t="e">
        <f>IF(ISNA(VLOOKUP($A53,#REF!,G$2,FALSE))=TRUE,"-",VLOOKUP($A53,#REF!,G$2,FALSE))</f>
        <v>#REF!</v>
      </c>
      <c r="H53" s="109" t="e">
        <f>IF(ISNA(VLOOKUP($A53,#REF!,H$2,FALSE))=TRUE,"-",VLOOKUP($A53,#REF!,H$2,FALSE))</f>
        <v>#REF!</v>
      </c>
      <c r="I53" s="109" t="e">
        <f>IF(ISNA(VLOOKUP($A53,#REF!,I$2,FALSE))=TRUE,"-",VLOOKUP($A53,#REF!,I$2,FALSE))</f>
        <v>#REF!</v>
      </c>
      <c r="J53" s="122" t="e">
        <f>IF(ISNA(VLOOKUP($A53,#REF!,J$2,FALSE))=TRUE,"-",VLOOKUP($A53,#REF!,J$2,FALSE))</f>
        <v>#REF!</v>
      </c>
      <c r="K53" s="461" t="e">
        <f>IF(ISNA(VLOOKUP($A53,#REF!,K$2,FALSE))=TRUE,"-",VLOOKUP($A53,#REF!,K$2,FALSE))</f>
        <v>#REF!</v>
      </c>
      <c r="L53" s="122">
        <v>0</v>
      </c>
      <c r="M53" s="124">
        <v>0</v>
      </c>
      <c r="N53" s="180" t="e">
        <f>IF(ISNA(VLOOKUP($A53,#REF!,N$2,FALSE))=TRUE,"-",VLOOKUP($A53,#REF!,N$2,FALSE))</f>
        <v>#REF!</v>
      </c>
      <c r="O53" s="109" t="e">
        <f>IF(ISNA(VLOOKUP($A53,#REF!,O$2,FALSE))=TRUE,"-",VLOOKUP($A53,#REF!,O$2,FALSE))</f>
        <v>#REF!</v>
      </c>
      <c r="P53" s="109" t="e">
        <f>IF(ISNA(VLOOKUP($A53,#REF!,P$2,FALSE))=TRUE,"-",VLOOKUP($A53,#REF!,P$2,FALSE))</f>
        <v>#REF!</v>
      </c>
      <c r="Q53" s="109" t="e">
        <f>IF(ISNA(VLOOKUP($A53,#REF!,Q$2,FALSE))=TRUE,"-",VLOOKUP($A53,#REF!,Q$2,FALSE))</f>
        <v>#REF!</v>
      </c>
      <c r="R53" s="109" t="e">
        <f>IF(ISNA(VLOOKUP($A53,#REF!,R$2,FALSE))=TRUE,"-",VLOOKUP($A53,#REF!,R$2,FALSE))</f>
        <v>#REF!</v>
      </c>
      <c r="S53" s="122" t="e">
        <f>IF(ISNA(VLOOKUP($A53,#REF!,S$2,FALSE))=TRUE,"-",VLOOKUP($A53,#REF!,S$2,FALSE))</f>
        <v>#REF!</v>
      </c>
      <c r="T53" s="122" t="e">
        <f>IF(ISNA(VLOOKUP($A53,#REF!,T$2,FALSE))=TRUE,"-",VLOOKUP($A53,#REF!,T$2,FALSE))</f>
        <v>#REF!</v>
      </c>
      <c r="U53" s="122">
        <v>0.8</v>
      </c>
      <c r="V53" s="124">
        <v>0.80730223123732248</v>
      </c>
      <c r="W53" s="180" t="e">
        <f>IF(ISNA(VLOOKUP($A53,#REF!,W$2,FALSE))=TRUE,"-",VLOOKUP($A53,#REF!,W$2,FALSE))</f>
        <v>#REF!</v>
      </c>
      <c r="X53" s="109" t="e">
        <f>IF(ISNA(VLOOKUP($A53,#REF!,X$2,FALSE))=TRUE,"-",VLOOKUP($A53,#REF!,X$2,FALSE))</f>
        <v>#REF!</v>
      </c>
      <c r="Y53" s="109" t="e">
        <f>IF(ISNA(VLOOKUP($A53,#REF!,Y$2,FALSE))=TRUE,"-",VLOOKUP($A53,#REF!,Y$2,FALSE))</f>
        <v>#REF!</v>
      </c>
      <c r="Z53" s="109" t="e">
        <f>IF(ISNA(VLOOKUP($A53,#REF!,Z$2,FALSE))=TRUE,"-",VLOOKUP($A53,#REF!,Z$2,FALSE))</f>
        <v>#REF!</v>
      </c>
      <c r="AA53" s="109" t="e">
        <f>IF(ISNA(VLOOKUP($A53,#REF!,AA$2,FALSE))=TRUE,"-",VLOOKUP($A53,#REF!,AA$2,FALSE))</f>
        <v>#REF!</v>
      </c>
      <c r="AB53" s="122" t="e">
        <f>IF(ISNA(VLOOKUP($A53,#REF!,AB$2,FALSE))=TRUE,"-",VLOOKUP($A53,#REF!,AB$2,FALSE))</f>
        <v>#REF!</v>
      </c>
      <c r="AC53" s="461" t="e">
        <f>IF(ISNA(VLOOKUP($A53,#REF!,AC$2,FALSE))=TRUE,"-",VLOOKUP($A53,#REF!,AC$2,FALSE))</f>
        <v>#REF!</v>
      </c>
      <c r="AD53" s="122">
        <v>0.38776881720430106</v>
      </c>
      <c r="AE53" s="124">
        <v>0.37342569269521408</v>
      </c>
    </row>
    <row r="54" spans="1:31" ht="14.85" customHeight="1" x14ac:dyDescent="0.25">
      <c r="A54" s="56" t="s">
        <v>28</v>
      </c>
      <c r="B54" s="36" t="s">
        <v>28</v>
      </c>
      <c r="C54" s="37" t="s">
        <v>77</v>
      </c>
      <c r="D54" s="40" t="s">
        <v>13</v>
      </c>
      <c r="E54" s="102" t="e">
        <f>IF(ISNA(VLOOKUP($A54,#REF!,E$2,FALSE))=TRUE,"-",VLOOKUP($A54,#REF!,E$2,FALSE))</f>
        <v>#REF!</v>
      </c>
      <c r="F54" s="109" t="e">
        <f>IF(ISNA(VLOOKUP($A54,#REF!,F$2,FALSE))=TRUE,"-",VLOOKUP($A54,#REF!,F$2,FALSE))</f>
        <v>#REF!</v>
      </c>
      <c r="G54" s="109" t="e">
        <f>IF(ISNA(VLOOKUP($A54,#REF!,G$2,FALSE))=TRUE,"-",VLOOKUP($A54,#REF!,G$2,FALSE))</f>
        <v>#REF!</v>
      </c>
      <c r="H54" s="109" t="e">
        <f>IF(ISNA(VLOOKUP($A54,#REF!,H$2,FALSE))=TRUE,"-",VLOOKUP($A54,#REF!,H$2,FALSE))</f>
        <v>#REF!</v>
      </c>
      <c r="I54" s="109" t="e">
        <f>IF(ISNA(VLOOKUP($A54,#REF!,I$2,FALSE))=TRUE,"-",VLOOKUP($A54,#REF!,I$2,FALSE))</f>
        <v>#REF!</v>
      </c>
      <c r="J54" s="122" t="e">
        <f>IF(ISNA(VLOOKUP($A54,#REF!,J$2,FALSE))=TRUE,"-",VLOOKUP($A54,#REF!,J$2,FALSE))</f>
        <v>#REF!</v>
      </c>
      <c r="K54" s="461" t="e">
        <f>IF(ISNA(VLOOKUP($A54,#REF!,K$2,FALSE))=TRUE,"-",VLOOKUP($A54,#REF!,K$2,FALSE))</f>
        <v>#REF!</v>
      </c>
      <c r="L54" s="122">
        <v>5.8949624866023578E-2</v>
      </c>
      <c r="M54" s="124">
        <v>8.4372003835091081E-2</v>
      </c>
      <c r="N54" s="180" t="e">
        <f>IF(ISNA(VLOOKUP($A54,#REF!,N$2,FALSE))=TRUE,"-",VLOOKUP($A54,#REF!,N$2,FALSE))</f>
        <v>#REF!</v>
      </c>
      <c r="O54" s="109" t="e">
        <f>IF(ISNA(VLOOKUP($A54,#REF!,O$2,FALSE))=TRUE,"-",VLOOKUP($A54,#REF!,O$2,FALSE))</f>
        <v>#REF!</v>
      </c>
      <c r="P54" s="109" t="e">
        <f>IF(ISNA(VLOOKUP($A54,#REF!,P$2,FALSE))=TRUE,"-",VLOOKUP($A54,#REF!,P$2,FALSE))</f>
        <v>#REF!</v>
      </c>
      <c r="Q54" s="109" t="e">
        <f>IF(ISNA(VLOOKUP($A54,#REF!,Q$2,FALSE))=TRUE,"-",VLOOKUP($A54,#REF!,Q$2,FALSE))</f>
        <v>#REF!</v>
      </c>
      <c r="R54" s="109" t="e">
        <f>IF(ISNA(VLOOKUP($A54,#REF!,R$2,FALSE))=TRUE,"-",VLOOKUP($A54,#REF!,R$2,FALSE))</f>
        <v>#REF!</v>
      </c>
      <c r="S54" s="122" t="e">
        <f>IF(ISNA(VLOOKUP($A54,#REF!,S$2,FALSE))=TRUE,"-",VLOOKUP($A54,#REF!,S$2,FALSE))</f>
        <v>#REF!</v>
      </c>
      <c r="T54" s="122" t="e">
        <f>IF(ISNA(VLOOKUP($A54,#REF!,T$2,FALSE))=TRUE,"-",VLOOKUP($A54,#REF!,T$2,FALSE))</f>
        <v>#REF!</v>
      </c>
      <c r="U54" s="122">
        <v>0.85026737967914434</v>
      </c>
      <c r="V54" s="124">
        <v>0.82926829268292679</v>
      </c>
      <c r="W54" s="180" t="e">
        <f>IF(ISNA(VLOOKUP($A54,#REF!,W$2,FALSE))=TRUE,"-",VLOOKUP($A54,#REF!,W$2,FALSE))</f>
        <v>#REF!</v>
      </c>
      <c r="X54" s="109" t="e">
        <f>IF(ISNA(VLOOKUP($A54,#REF!,X$2,FALSE))=TRUE,"-",VLOOKUP($A54,#REF!,X$2,FALSE))</f>
        <v>#REF!</v>
      </c>
      <c r="Y54" s="109" t="e">
        <f>IF(ISNA(VLOOKUP($A54,#REF!,Y$2,FALSE))=TRUE,"-",VLOOKUP($A54,#REF!,Y$2,FALSE))</f>
        <v>#REF!</v>
      </c>
      <c r="Z54" s="109" t="e">
        <f>IF(ISNA(VLOOKUP($A54,#REF!,Z$2,FALSE))=TRUE,"-",VLOOKUP($A54,#REF!,Z$2,FALSE))</f>
        <v>#REF!</v>
      </c>
      <c r="AA54" s="109" t="e">
        <f>IF(ISNA(VLOOKUP($A54,#REF!,AA$2,FALSE))=TRUE,"-",VLOOKUP($A54,#REF!,AA$2,FALSE))</f>
        <v>#REF!</v>
      </c>
      <c r="AB54" s="122" t="e">
        <f>IF(ISNA(VLOOKUP($A54,#REF!,AB$2,FALSE))=TRUE,"-",VLOOKUP($A54,#REF!,AB$2,FALSE))</f>
        <v>#REF!</v>
      </c>
      <c r="AC54" s="461" t="e">
        <f>IF(ISNA(VLOOKUP($A54,#REF!,AC$2,FALSE))=TRUE,"-",VLOOKUP($A54,#REF!,AC$2,FALSE))</f>
        <v>#REF!</v>
      </c>
      <c r="AD54" s="122">
        <v>0.27489481065918653</v>
      </c>
      <c r="AE54" s="124">
        <v>0.30428134556574926</v>
      </c>
    </row>
    <row r="55" spans="1:31" ht="14.85" customHeight="1" x14ac:dyDescent="0.25">
      <c r="A55" s="56" t="s">
        <v>29</v>
      </c>
      <c r="B55" s="36" t="s">
        <v>29</v>
      </c>
      <c r="C55" s="37" t="s">
        <v>78</v>
      </c>
      <c r="D55" s="38" t="s">
        <v>65</v>
      </c>
      <c r="E55" s="102" t="e">
        <f>IF(ISNA(VLOOKUP($A55,#REF!,E$2,FALSE))=TRUE,"-",VLOOKUP($A55,#REF!,E$2,FALSE))</f>
        <v>#REF!</v>
      </c>
      <c r="F55" s="109" t="e">
        <f>IF(ISNA(VLOOKUP($A55,#REF!,F$2,FALSE))=TRUE,"-",VLOOKUP($A55,#REF!,F$2,FALSE))</f>
        <v>#REF!</v>
      </c>
      <c r="G55" s="109" t="e">
        <f>IF(ISNA(VLOOKUP($A55,#REF!,G$2,FALSE))=TRUE,"-",VLOOKUP($A55,#REF!,G$2,FALSE))</f>
        <v>#REF!</v>
      </c>
      <c r="H55" s="109" t="e">
        <f>IF(ISNA(VLOOKUP($A55,#REF!,H$2,FALSE))=TRUE,"-",VLOOKUP($A55,#REF!,H$2,FALSE))</f>
        <v>#REF!</v>
      </c>
      <c r="I55" s="109" t="e">
        <f>IF(ISNA(VLOOKUP($A55,#REF!,I$2,FALSE))=TRUE,"-",VLOOKUP($A55,#REF!,I$2,FALSE))</f>
        <v>#REF!</v>
      </c>
      <c r="J55" s="122" t="e">
        <f>IF(ISNA(VLOOKUP($A55,#REF!,J$2,FALSE))=TRUE,"-",VLOOKUP($A55,#REF!,J$2,FALSE))</f>
        <v>#REF!</v>
      </c>
      <c r="K55" s="461" t="e">
        <f>IF(ISNA(VLOOKUP($A55,#REF!,K$2,FALSE))=TRUE,"-",VLOOKUP($A55,#REF!,K$2,FALSE))</f>
        <v>#REF!</v>
      </c>
      <c r="L55" s="122">
        <v>6.5930388219544847E-2</v>
      </c>
      <c r="M55" s="124">
        <v>6.9444444444444448E-2</v>
      </c>
      <c r="N55" s="180" t="e">
        <f>IF(ISNA(VLOOKUP($A55,#REF!,N$2,FALSE))=TRUE,"-",VLOOKUP($A55,#REF!,N$2,FALSE))</f>
        <v>#REF!</v>
      </c>
      <c r="O55" s="109" t="e">
        <f>IF(ISNA(VLOOKUP($A55,#REF!,O$2,FALSE))=TRUE,"-",VLOOKUP($A55,#REF!,O$2,FALSE))</f>
        <v>#REF!</v>
      </c>
      <c r="P55" s="109" t="e">
        <f>IF(ISNA(VLOOKUP($A55,#REF!,P$2,FALSE))=TRUE,"-",VLOOKUP($A55,#REF!,P$2,FALSE))</f>
        <v>#REF!</v>
      </c>
      <c r="Q55" s="109" t="e">
        <f>IF(ISNA(VLOOKUP($A55,#REF!,Q$2,FALSE))=TRUE,"-",VLOOKUP($A55,#REF!,Q$2,FALSE))</f>
        <v>#REF!</v>
      </c>
      <c r="R55" s="109" t="e">
        <f>IF(ISNA(VLOOKUP($A55,#REF!,R$2,FALSE))=TRUE,"-",VLOOKUP($A55,#REF!,R$2,FALSE))</f>
        <v>#REF!</v>
      </c>
      <c r="S55" s="122" t="e">
        <f>IF(ISNA(VLOOKUP($A55,#REF!,S$2,FALSE))=TRUE,"-",VLOOKUP($A55,#REF!,S$2,FALSE))</f>
        <v>#REF!</v>
      </c>
      <c r="T55" s="122" t="e">
        <f>IF(ISNA(VLOOKUP($A55,#REF!,T$2,FALSE))=TRUE,"-",VLOOKUP($A55,#REF!,T$2,FALSE))</f>
        <v>#REF!</v>
      </c>
      <c r="U55" s="122">
        <v>0.65205091937765203</v>
      </c>
      <c r="V55" s="124">
        <v>0.67245989304812837</v>
      </c>
      <c r="W55" s="180" t="e">
        <f>IF(ISNA(VLOOKUP($A55,#REF!,W$2,FALSE))=TRUE,"-",VLOOKUP($A55,#REF!,W$2,FALSE))</f>
        <v>#REF!</v>
      </c>
      <c r="X55" s="109" t="e">
        <f>IF(ISNA(VLOOKUP($A55,#REF!,X$2,FALSE))=TRUE,"-",VLOOKUP($A55,#REF!,X$2,FALSE))</f>
        <v>#REF!</v>
      </c>
      <c r="Y55" s="109" t="e">
        <f>IF(ISNA(VLOOKUP($A55,#REF!,Y$2,FALSE))=TRUE,"-",VLOOKUP($A55,#REF!,Y$2,FALSE))</f>
        <v>#REF!</v>
      </c>
      <c r="Z55" s="109" t="e">
        <f>IF(ISNA(VLOOKUP($A55,#REF!,Z$2,FALSE))=TRUE,"-",VLOOKUP($A55,#REF!,Z$2,FALSE))</f>
        <v>#REF!</v>
      </c>
      <c r="AA55" s="109" t="e">
        <f>IF(ISNA(VLOOKUP($A55,#REF!,AA$2,FALSE))=TRUE,"-",VLOOKUP($A55,#REF!,AA$2,FALSE))</f>
        <v>#REF!</v>
      </c>
      <c r="AB55" s="122" t="e">
        <f>IF(ISNA(VLOOKUP($A55,#REF!,AB$2,FALSE))=TRUE,"-",VLOOKUP($A55,#REF!,AB$2,FALSE))</f>
        <v>#REF!</v>
      </c>
      <c r="AC55" s="461" t="e">
        <f>IF(ISNA(VLOOKUP($A55,#REF!,AC$2,FALSE))=TRUE,"-",VLOOKUP($A55,#REF!,AC$2,FALSE))</f>
        <v>#REF!</v>
      </c>
      <c r="AD55" s="122">
        <v>0.17996171027440969</v>
      </c>
      <c r="AE55" s="124">
        <v>0.18036211699164345</v>
      </c>
    </row>
    <row r="56" spans="1:31" ht="14.85" customHeight="1" x14ac:dyDescent="0.25">
      <c r="A56" s="57" t="s">
        <v>148</v>
      </c>
      <c r="B56" s="584" t="s">
        <v>79</v>
      </c>
      <c r="C56" s="585"/>
      <c r="D56" s="585"/>
      <c r="E56" s="89" t="e">
        <f>IF(ISNA(VLOOKUP($A56,#REF!,E$2,FALSE))=TRUE,"-",VLOOKUP($A56,#REF!,E$2,FALSE))</f>
        <v>#REF!</v>
      </c>
      <c r="F56" s="110" t="e">
        <f>IF(ISNA(VLOOKUP($A56,#REF!,F$2,FALSE))=TRUE,"-",VLOOKUP($A56,#REF!,F$2,FALSE))</f>
        <v>#REF!</v>
      </c>
      <c r="G56" s="110" t="e">
        <f>IF(ISNA(VLOOKUP($A56,#REF!,G$2,FALSE))=TRUE,"-",VLOOKUP($A56,#REF!,G$2,FALSE))</f>
        <v>#REF!</v>
      </c>
      <c r="H56" s="110" t="e">
        <f>IF(ISNA(VLOOKUP($A56,#REF!,H$2,FALSE))=TRUE,"-",VLOOKUP($A56,#REF!,H$2,FALSE))</f>
        <v>#REF!</v>
      </c>
      <c r="I56" s="110" t="e">
        <f>IF(ISNA(VLOOKUP($A56,#REF!,I$2,FALSE))=TRUE,"-",VLOOKUP($A56,#REF!,I$2,FALSE))</f>
        <v>#REF!</v>
      </c>
      <c r="J56" s="126" t="e">
        <f>IF(ISNA(VLOOKUP($A56,#REF!,J$2,FALSE))=TRUE,"-",VLOOKUP($A56,#REF!,J$2,FALSE))</f>
        <v>#REF!</v>
      </c>
      <c r="K56" s="462" t="e">
        <f>IF(ISNA(VLOOKUP($A56,#REF!,K$2,FALSE))=TRUE,"-",VLOOKUP($A56,#REF!,K$2,FALSE))</f>
        <v>#REF!</v>
      </c>
      <c r="L56" s="126">
        <v>1.9202363367799114E-2</v>
      </c>
      <c r="M56" s="127">
        <v>2.184647613347299E-2</v>
      </c>
      <c r="N56" s="182" t="e">
        <f>IF(ISNA(VLOOKUP($A56,#REF!,N$2,FALSE))=TRUE,"-",VLOOKUP($A56,#REF!,N$2,FALSE))</f>
        <v>#REF!</v>
      </c>
      <c r="O56" s="110" t="e">
        <f>IF(ISNA(VLOOKUP($A56,#REF!,O$2,FALSE))=TRUE,"-",VLOOKUP($A56,#REF!,O$2,FALSE))</f>
        <v>#REF!</v>
      </c>
      <c r="P56" s="110" t="e">
        <f>IF(ISNA(VLOOKUP($A56,#REF!,P$2,FALSE))=TRUE,"-",VLOOKUP($A56,#REF!,P$2,FALSE))</f>
        <v>#REF!</v>
      </c>
      <c r="Q56" s="110" t="e">
        <f>IF(ISNA(VLOOKUP($A56,#REF!,Q$2,FALSE))=TRUE,"-",VLOOKUP($A56,#REF!,Q$2,FALSE))</f>
        <v>#REF!</v>
      </c>
      <c r="R56" s="110" t="e">
        <f>IF(ISNA(VLOOKUP($A56,#REF!,R$2,FALSE))=TRUE,"-",VLOOKUP($A56,#REF!,R$2,FALSE))</f>
        <v>#REF!</v>
      </c>
      <c r="S56" s="126" t="e">
        <f>IF(ISNA(VLOOKUP($A56,#REF!,S$2,FALSE))=TRUE,"-",VLOOKUP($A56,#REF!,S$2,FALSE))</f>
        <v>#REF!</v>
      </c>
      <c r="T56" s="126" t="e">
        <f>IF(ISNA(VLOOKUP($A56,#REF!,T$2,FALSE))=TRUE,"-",VLOOKUP($A56,#REF!,T$2,FALSE))</f>
        <v>#REF!</v>
      </c>
      <c r="U56" s="126">
        <v>0.76138433515482695</v>
      </c>
      <c r="V56" s="127">
        <v>0.77452667814113596</v>
      </c>
      <c r="W56" s="182" t="e">
        <f>IF(ISNA(VLOOKUP($A56,#REF!,W$2,FALSE))=TRUE,"-",VLOOKUP($A56,#REF!,W$2,FALSE))</f>
        <v>#REF!</v>
      </c>
      <c r="X56" s="110" t="e">
        <f>IF(ISNA(VLOOKUP($A56,#REF!,X$2,FALSE))=TRUE,"-",VLOOKUP($A56,#REF!,X$2,FALSE))</f>
        <v>#REF!</v>
      </c>
      <c r="Y56" s="110" t="e">
        <f>IF(ISNA(VLOOKUP($A56,#REF!,Y$2,FALSE))=TRUE,"-",VLOOKUP($A56,#REF!,Y$2,FALSE))</f>
        <v>#REF!</v>
      </c>
      <c r="Z56" s="110" t="e">
        <f>IF(ISNA(VLOOKUP($A56,#REF!,Z$2,FALSE))=TRUE,"-",VLOOKUP($A56,#REF!,Z$2,FALSE))</f>
        <v>#REF!</v>
      </c>
      <c r="AA56" s="110" t="e">
        <f>IF(ISNA(VLOOKUP($A56,#REF!,AA$2,FALSE))=TRUE,"-",VLOOKUP($A56,#REF!,AA$2,FALSE))</f>
        <v>#REF!</v>
      </c>
      <c r="AB56" s="126" t="e">
        <f>IF(ISNA(VLOOKUP($A56,#REF!,AB$2,FALSE))=TRUE,"-",VLOOKUP($A56,#REF!,AB$2,FALSE))</f>
        <v>#REF!</v>
      </c>
      <c r="AC56" s="462" t="e">
        <f>IF(ISNA(VLOOKUP($A56,#REF!,AC$2,FALSE))=TRUE,"-",VLOOKUP($A56,#REF!,AC$2,FALSE))</f>
        <v>#REF!</v>
      </c>
      <c r="AD56" s="126">
        <v>0.50449121866201907</v>
      </c>
      <c r="AE56" s="127">
        <v>0.47076710435383551</v>
      </c>
    </row>
    <row r="57" spans="1:31" ht="14.85" customHeight="1" x14ac:dyDescent="0.25">
      <c r="A57" s="56" t="s">
        <v>125</v>
      </c>
      <c r="B57" s="36" t="s">
        <v>125</v>
      </c>
      <c r="C57" s="37" t="s">
        <v>168</v>
      </c>
      <c r="D57" s="38" t="s">
        <v>14</v>
      </c>
      <c r="E57" s="102" t="e">
        <f>IF(ISNA(VLOOKUP($A57,#REF!,E$2,FALSE))=TRUE,"-",VLOOKUP($A57,#REF!,E$2,FALSE))</f>
        <v>#REF!</v>
      </c>
      <c r="F57" s="109" t="e">
        <f>IF(ISNA(VLOOKUP($A57,#REF!,F$2,FALSE))=TRUE,"-",VLOOKUP($A57,#REF!,F$2,FALSE))</f>
        <v>#REF!</v>
      </c>
      <c r="G57" s="109" t="e">
        <f>IF(ISNA(VLOOKUP($A57,#REF!,G$2,FALSE))=TRUE,"-",VLOOKUP($A57,#REF!,G$2,FALSE))</f>
        <v>#REF!</v>
      </c>
      <c r="H57" s="109" t="e">
        <f>IF(ISNA(VLOOKUP($A57,#REF!,H$2,FALSE))=TRUE,"-",VLOOKUP($A57,#REF!,H$2,FALSE))</f>
        <v>#REF!</v>
      </c>
      <c r="I57" s="109" t="e">
        <f>IF(ISNA(VLOOKUP($A57,#REF!,I$2,FALSE))=TRUE,"-",VLOOKUP($A57,#REF!,I$2,FALSE))</f>
        <v>#REF!</v>
      </c>
      <c r="J57" s="122" t="e">
        <f>IF(ISNA(VLOOKUP($A57,#REF!,J$2,FALSE))=TRUE,"-",VLOOKUP($A57,#REF!,J$2,FALSE))</f>
        <v>#REF!</v>
      </c>
      <c r="K57" s="461" t="e">
        <f>IF(ISNA(VLOOKUP($A57,#REF!,K$2,FALSE))=TRUE,"-",VLOOKUP($A57,#REF!,K$2,FALSE))</f>
        <v>#REF!</v>
      </c>
      <c r="L57" s="122">
        <v>0</v>
      </c>
      <c r="M57" s="124">
        <v>0</v>
      </c>
      <c r="N57" s="180" t="e">
        <f>IF(ISNA(VLOOKUP($A57,#REF!,N$2,FALSE))=TRUE,"-",VLOOKUP($A57,#REF!,N$2,FALSE))</f>
        <v>#REF!</v>
      </c>
      <c r="O57" s="109" t="e">
        <f>IF(ISNA(VLOOKUP($A57,#REF!,O$2,FALSE))=TRUE,"-",VLOOKUP($A57,#REF!,O$2,FALSE))</f>
        <v>#REF!</v>
      </c>
      <c r="P57" s="109" t="e">
        <f>IF(ISNA(VLOOKUP($A57,#REF!,P$2,FALSE))=TRUE,"-",VLOOKUP($A57,#REF!,P$2,FALSE))</f>
        <v>#REF!</v>
      </c>
      <c r="Q57" s="109" t="e">
        <f>IF(ISNA(VLOOKUP($A57,#REF!,Q$2,FALSE))=TRUE,"-",VLOOKUP($A57,#REF!,Q$2,FALSE))</f>
        <v>#REF!</v>
      </c>
      <c r="R57" s="109" t="e">
        <f>IF(ISNA(VLOOKUP($A57,#REF!,R$2,FALSE))=TRUE,"-",VLOOKUP($A57,#REF!,R$2,FALSE))</f>
        <v>#REF!</v>
      </c>
      <c r="S57" s="122" t="e">
        <f>IF(ISNA(VLOOKUP($A57,#REF!,S$2,FALSE))=TRUE,"-",VLOOKUP($A57,#REF!,S$2,FALSE))</f>
        <v>#REF!</v>
      </c>
      <c r="T57" s="122" t="e">
        <f>IF(ISNA(VLOOKUP($A57,#REF!,T$2,FALSE))=TRUE,"-",VLOOKUP($A57,#REF!,T$2,FALSE))</f>
        <v>#REF!</v>
      </c>
      <c r="U57" s="122">
        <v>0</v>
      </c>
      <c r="V57" s="124">
        <v>0</v>
      </c>
      <c r="W57" s="180" t="e">
        <f>IF(ISNA(VLOOKUP($A57,#REF!,W$2,FALSE))=TRUE,"-",VLOOKUP($A57,#REF!,W$2,FALSE))</f>
        <v>#REF!</v>
      </c>
      <c r="X57" s="109" t="e">
        <f>IF(ISNA(VLOOKUP($A57,#REF!,X$2,FALSE))=TRUE,"-",VLOOKUP($A57,#REF!,X$2,FALSE))</f>
        <v>#REF!</v>
      </c>
      <c r="Y57" s="109" t="e">
        <f>IF(ISNA(VLOOKUP($A57,#REF!,Y$2,FALSE))=TRUE,"-",VLOOKUP($A57,#REF!,Y$2,FALSE))</f>
        <v>#REF!</v>
      </c>
      <c r="Z57" s="109" t="e">
        <f>IF(ISNA(VLOOKUP($A57,#REF!,Z$2,FALSE))=TRUE,"-",VLOOKUP($A57,#REF!,Z$2,FALSE))</f>
        <v>#REF!</v>
      </c>
      <c r="AA57" s="109" t="e">
        <f>IF(ISNA(VLOOKUP($A57,#REF!,AA$2,FALSE))=TRUE,"-",VLOOKUP($A57,#REF!,AA$2,FALSE))</f>
        <v>#REF!</v>
      </c>
      <c r="AB57" s="122" t="e">
        <f>IF(ISNA(VLOOKUP($A57,#REF!,AB$2,FALSE))=TRUE,"-",VLOOKUP($A57,#REF!,AB$2,FALSE))</f>
        <v>#REF!</v>
      </c>
      <c r="AC57" s="461" t="e">
        <f>IF(ISNA(VLOOKUP($A57,#REF!,AC$2,FALSE))=TRUE,"-",VLOOKUP($A57,#REF!,AC$2,FALSE))</f>
        <v>#REF!</v>
      </c>
      <c r="AD57" s="122">
        <v>0</v>
      </c>
      <c r="AE57" s="124">
        <v>0</v>
      </c>
    </row>
    <row r="58" spans="1:31" ht="14.85" customHeight="1" x14ac:dyDescent="0.25">
      <c r="A58" s="56" t="s">
        <v>30</v>
      </c>
      <c r="B58" s="36" t="s">
        <v>30</v>
      </c>
      <c r="C58" s="37" t="s">
        <v>80</v>
      </c>
      <c r="D58" s="38" t="s">
        <v>14</v>
      </c>
      <c r="E58" s="102" t="e">
        <f>IF(ISNA(VLOOKUP($A58,#REF!,E$2,FALSE))=TRUE,"-",VLOOKUP($A58,#REF!,E$2,FALSE))</f>
        <v>#REF!</v>
      </c>
      <c r="F58" s="109" t="e">
        <f>IF(ISNA(VLOOKUP($A58,#REF!,F$2,FALSE))=TRUE,"-",VLOOKUP($A58,#REF!,F$2,FALSE))</f>
        <v>#REF!</v>
      </c>
      <c r="G58" s="109" t="e">
        <f>IF(ISNA(VLOOKUP($A58,#REF!,G$2,FALSE))=TRUE,"-",VLOOKUP($A58,#REF!,G$2,FALSE))</f>
        <v>#REF!</v>
      </c>
      <c r="H58" s="109" t="e">
        <f>IF(ISNA(VLOOKUP($A58,#REF!,H$2,FALSE))=TRUE,"-",VLOOKUP($A58,#REF!,H$2,FALSE))</f>
        <v>#REF!</v>
      </c>
      <c r="I58" s="109" t="e">
        <f>IF(ISNA(VLOOKUP($A58,#REF!,I$2,FALSE))=TRUE,"-",VLOOKUP($A58,#REF!,I$2,FALSE))</f>
        <v>#REF!</v>
      </c>
      <c r="J58" s="122" t="e">
        <f>IF(ISNA(VLOOKUP($A58,#REF!,J$2,FALSE))=TRUE,"-",VLOOKUP($A58,#REF!,J$2,FALSE))</f>
        <v>#REF!</v>
      </c>
      <c r="K58" s="461" t="e">
        <f>IF(ISNA(VLOOKUP($A58,#REF!,K$2,FALSE))=TRUE,"-",VLOOKUP($A58,#REF!,K$2,FALSE))</f>
        <v>#REF!</v>
      </c>
      <c r="L58" s="122">
        <v>0</v>
      </c>
      <c r="M58" s="124">
        <v>0</v>
      </c>
      <c r="N58" s="180" t="e">
        <f>IF(ISNA(VLOOKUP($A58,#REF!,N$2,FALSE))=TRUE,"-",VLOOKUP($A58,#REF!,N$2,FALSE))</f>
        <v>#REF!</v>
      </c>
      <c r="O58" s="109" t="e">
        <f>IF(ISNA(VLOOKUP($A58,#REF!,O$2,FALSE))=TRUE,"-",VLOOKUP($A58,#REF!,O$2,FALSE))</f>
        <v>#REF!</v>
      </c>
      <c r="P58" s="109" t="e">
        <f>IF(ISNA(VLOOKUP($A58,#REF!,P$2,FALSE))=TRUE,"-",VLOOKUP($A58,#REF!,P$2,FALSE))</f>
        <v>#REF!</v>
      </c>
      <c r="Q58" s="109" t="e">
        <f>IF(ISNA(VLOOKUP($A58,#REF!,Q$2,FALSE))=TRUE,"-",VLOOKUP($A58,#REF!,Q$2,FALSE))</f>
        <v>#REF!</v>
      </c>
      <c r="R58" s="109" t="e">
        <f>IF(ISNA(VLOOKUP($A58,#REF!,R$2,FALSE))=TRUE,"-",VLOOKUP($A58,#REF!,R$2,FALSE))</f>
        <v>#REF!</v>
      </c>
      <c r="S58" s="122" t="e">
        <f>IF(ISNA(VLOOKUP($A58,#REF!,S$2,FALSE))=TRUE,"-",VLOOKUP($A58,#REF!,S$2,FALSE))</f>
        <v>#REF!</v>
      </c>
      <c r="T58" s="122" t="e">
        <f>IF(ISNA(VLOOKUP($A58,#REF!,T$2,FALSE))=TRUE,"-",VLOOKUP($A58,#REF!,T$2,FALSE))</f>
        <v>#REF!</v>
      </c>
      <c r="U58" s="122">
        <v>0.80024213075060535</v>
      </c>
      <c r="V58" s="124">
        <v>0.83076923076923082</v>
      </c>
      <c r="W58" s="180" t="e">
        <f>IF(ISNA(VLOOKUP($A58,#REF!,W$2,FALSE))=TRUE,"-",VLOOKUP($A58,#REF!,W$2,FALSE))</f>
        <v>#REF!</v>
      </c>
      <c r="X58" s="109" t="e">
        <f>IF(ISNA(VLOOKUP($A58,#REF!,X$2,FALSE))=TRUE,"-",VLOOKUP($A58,#REF!,X$2,FALSE))</f>
        <v>#REF!</v>
      </c>
      <c r="Y58" s="109" t="e">
        <f>IF(ISNA(VLOOKUP($A58,#REF!,Y$2,FALSE))=TRUE,"-",VLOOKUP($A58,#REF!,Y$2,FALSE))</f>
        <v>#REF!</v>
      </c>
      <c r="Z58" s="109" t="e">
        <f>IF(ISNA(VLOOKUP($A58,#REF!,Z$2,FALSE))=TRUE,"-",VLOOKUP($A58,#REF!,Z$2,FALSE))</f>
        <v>#REF!</v>
      </c>
      <c r="AA58" s="109" t="e">
        <f>IF(ISNA(VLOOKUP($A58,#REF!,AA$2,FALSE))=TRUE,"-",VLOOKUP($A58,#REF!,AA$2,FALSE))</f>
        <v>#REF!</v>
      </c>
      <c r="AB58" s="122" t="e">
        <f>IF(ISNA(VLOOKUP($A58,#REF!,AB$2,FALSE))=TRUE,"-",VLOOKUP($A58,#REF!,AB$2,FALSE))</f>
        <v>#REF!</v>
      </c>
      <c r="AC58" s="461" t="e">
        <f>IF(ISNA(VLOOKUP($A58,#REF!,AC$2,FALSE))=TRUE,"-",VLOOKUP($A58,#REF!,AC$2,FALSE))</f>
        <v>#REF!</v>
      </c>
      <c r="AD58" s="122">
        <v>0.58525519848771268</v>
      </c>
      <c r="AE58" s="124">
        <v>0.52639999999999998</v>
      </c>
    </row>
    <row r="59" spans="1:31" ht="14.85" customHeight="1" x14ac:dyDescent="0.25">
      <c r="A59" s="56" t="s">
        <v>31</v>
      </c>
      <c r="B59" s="36" t="s">
        <v>31</v>
      </c>
      <c r="C59" s="37" t="s">
        <v>81</v>
      </c>
      <c r="D59" s="40" t="s">
        <v>13</v>
      </c>
      <c r="E59" s="102" t="e">
        <f>IF(ISNA(VLOOKUP($A59,#REF!,E$2,FALSE))=TRUE,"-",VLOOKUP($A59,#REF!,E$2,FALSE))</f>
        <v>#REF!</v>
      </c>
      <c r="F59" s="109" t="e">
        <f>IF(ISNA(VLOOKUP($A59,#REF!,F$2,FALSE))=TRUE,"-",VLOOKUP($A59,#REF!,F$2,FALSE))</f>
        <v>#REF!</v>
      </c>
      <c r="G59" s="109" t="e">
        <f>IF(ISNA(VLOOKUP($A59,#REF!,G$2,FALSE))=TRUE,"-",VLOOKUP($A59,#REF!,G$2,FALSE))</f>
        <v>#REF!</v>
      </c>
      <c r="H59" s="109" t="e">
        <f>IF(ISNA(VLOOKUP($A59,#REF!,H$2,FALSE))=TRUE,"-",VLOOKUP($A59,#REF!,H$2,FALSE))</f>
        <v>#REF!</v>
      </c>
      <c r="I59" s="109" t="e">
        <f>IF(ISNA(VLOOKUP($A59,#REF!,I$2,FALSE))=TRUE,"-",VLOOKUP($A59,#REF!,I$2,FALSE))</f>
        <v>#REF!</v>
      </c>
      <c r="J59" s="122" t="e">
        <f>IF(ISNA(VLOOKUP($A59,#REF!,J$2,FALSE))=TRUE,"-",VLOOKUP($A59,#REF!,J$2,FALSE))</f>
        <v>#REF!</v>
      </c>
      <c r="K59" s="461" t="e">
        <f>IF(ISNA(VLOOKUP($A59,#REF!,K$2,FALSE))=TRUE,"-",VLOOKUP($A59,#REF!,K$2,FALSE))</f>
        <v>#REF!</v>
      </c>
      <c r="L59" s="122">
        <v>0</v>
      </c>
      <c r="M59" s="124">
        <v>0</v>
      </c>
      <c r="N59" s="180" t="e">
        <f>IF(ISNA(VLOOKUP($A59,#REF!,N$2,FALSE))=TRUE,"-",VLOOKUP($A59,#REF!,N$2,FALSE))</f>
        <v>#REF!</v>
      </c>
      <c r="O59" s="109" t="e">
        <f>IF(ISNA(VLOOKUP($A59,#REF!,O$2,FALSE))=TRUE,"-",VLOOKUP($A59,#REF!,O$2,FALSE))</f>
        <v>#REF!</v>
      </c>
      <c r="P59" s="109" t="e">
        <f>IF(ISNA(VLOOKUP($A59,#REF!,P$2,FALSE))=TRUE,"-",VLOOKUP($A59,#REF!,P$2,FALSE))</f>
        <v>#REF!</v>
      </c>
      <c r="Q59" s="109" t="e">
        <f>IF(ISNA(VLOOKUP($A59,#REF!,Q$2,FALSE))=TRUE,"-",VLOOKUP($A59,#REF!,Q$2,FALSE))</f>
        <v>#REF!</v>
      </c>
      <c r="R59" s="109" t="e">
        <f>IF(ISNA(VLOOKUP($A59,#REF!,R$2,FALSE))=TRUE,"-",VLOOKUP($A59,#REF!,R$2,FALSE))</f>
        <v>#REF!</v>
      </c>
      <c r="S59" s="122" t="e">
        <f>IF(ISNA(VLOOKUP($A59,#REF!,S$2,FALSE))=TRUE,"-",VLOOKUP($A59,#REF!,S$2,FALSE))</f>
        <v>#REF!</v>
      </c>
      <c r="T59" s="122" t="e">
        <f>IF(ISNA(VLOOKUP($A59,#REF!,T$2,FALSE))=TRUE,"-",VLOOKUP($A59,#REF!,T$2,FALSE))</f>
        <v>#REF!</v>
      </c>
      <c r="U59" s="122">
        <v>0.86742424242424243</v>
      </c>
      <c r="V59" s="124">
        <v>0.83552631578947367</v>
      </c>
      <c r="W59" s="180" t="e">
        <f>IF(ISNA(VLOOKUP($A59,#REF!,W$2,FALSE))=TRUE,"-",VLOOKUP($A59,#REF!,W$2,FALSE))</f>
        <v>#REF!</v>
      </c>
      <c r="X59" s="109" t="e">
        <f>IF(ISNA(VLOOKUP($A59,#REF!,X$2,FALSE))=TRUE,"-",VLOOKUP($A59,#REF!,X$2,FALSE))</f>
        <v>#REF!</v>
      </c>
      <c r="Y59" s="109" t="e">
        <f>IF(ISNA(VLOOKUP($A59,#REF!,Y$2,FALSE))=TRUE,"-",VLOOKUP($A59,#REF!,Y$2,FALSE))</f>
        <v>#REF!</v>
      </c>
      <c r="Z59" s="109" t="e">
        <f>IF(ISNA(VLOOKUP($A59,#REF!,Z$2,FALSE))=TRUE,"-",VLOOKUP($A59,#REF!,Z$2,FALSE))</f>
        <v>#REF!</v>
      </c>
      <c r="AA59" s="109" t="e">
        <f>IF(ISNA(VLOOKUP($A59,#REF!,AA$2,FALSE))=TRUE,"-",VLOOKUP($A59,#REF!,AA$2,FALSE))</f>
        <v>#REF!</v>
      </c>
      <c r="AB59" s="122" t="e">
        <f>IF(ISNA(VLOOKUP($A59,#REF!,AB$2,FALSE))=TRUE,"-",VLOOKUP($A59,#REF!,AB$2,FALSE))</f>
        <v>#REF!</v>
      </c>
      <c r="AC59" s="461" t="e">
        <f>IF(ISNA(VLOOKUP($A59,#REF!,AC$2,FALSE))=TRUE,"-",VLOOKUP($A59,#REF!,AC$2,FALSE))</f>
        <v>#REF!</v>
      </c>
      <c r="AD59" s="122">
        <v>0.28955597248280174</v>
      </c>
      <c r="AE59" s="124">
        <v>0.28059701492537314</v>
      </c>
    </row>
    <row r="60" spans="1:31" ht="14.85" customHeight="1" x14ac:dyDescent="0.25">
      <c r="A60" s="56" t="s">
        <v>32</v>
      </c>
      <c r="B60" s="36" t="s">
        <v>32</v>
      </c>
      <c r="C60" s="37" t="s">
        <v>82</v>
      </c>
      <c r="D60" s="38" t="s">
        <v>65</v>
      </c>
      <c r="E60" s="102" t="e">
        <f>IF(ISNA(VLOOKUP($A60,#REF!,E$2,FALSE))=TRUE,"-",VLOOKUP($A60,#REF!,E$2,FALSE))</f>
        <v>#REF!</v>
      </c>
      <c r="F60" s="109" t="e">
        <f>IF(ISNA(VLOOKUP($A60,#REF!,F$2,FALSE))=TRUE,"-",VLOOKUP($A60,#REF!,F$2,FALSE))</f>
        <v>#REF!</v>
      </c>
      <c r="G60" s="109" t="e">
        <f>IF(ISNA(VLOOKUP($A60,#REF!,G$2,FALSE))=TRUE,"-",VLOOKUP($A60,#REF!,G$2,FALSE))</f>
        <v>#REF!</v>
      </c>
      <c r="H60" s="109" t="e">
        <f>IF(ISNA(VLOOKUP($A60,#REF!,H$2,FALSE))=TRUE,"-",VLOOKUP($A60,#REF!,H$2,FALSE))</f>
        <v>#REF!</v>
      </c>
      <c r="I60" s="109" t="e">
        <f>IF(ISNA(VLOOKUP($A60,#REF!,I$2,FALSE))=TRUE,"-",VLOOKUP($A60,#REF!,I$2,FALSE))</f>
        <v>#REF!</v>
      </c>
      <c r="J60" s="122" t="e">
        <f>IF(ISNA(VLOOKUP($A60,#REF!,J$2,FALSE))=TRUE,"-",VLOOKUP($A60,#REF!,J$2,FALSE))</f>
        <v>#REF!</v>
      </c>
      <c r="K60" s="461" t="e">
        <f>IF(ISNA(VLOOKUP($A60,#REF!,K$2,FALSE))=TRUE,"-",VLOOKUP($A60,#REF!,K$2,FALSE))</f>
        <v>#REF!</v>
      </c>
      <c r="L60" s="122">
        <v>1.403609281008307E-2</v>
      </c>
      <c r="M60" s="124">
        <v>2.2661243463102849E-2</v>
      </c>
      <c r="N60" s="180" t="e">
        <f>IF(ISNA(VLOOKUP($A60,#REF!,N$2,FALSE))=TRUE,"-",VLOOKUP($A60,#REF!,N$2,FALSE))</f>
        <v>#REF!</v>
      </c>
      <c r="O60" s="109" t="e">
        <f>IF(ISNA(VLOOKUP($A60,#REF!,O$2,FALSE))=TRUE,"-",VLOOKUP($A60,#REF!,O$2,FALSE))</f>
        <v>#REF!</v>
      </c>
      <c r="P60" s="109" t="e">
        <f>IF(ISNA(VLOOKUP($A60,#REF!,P$2,FALSE))=TRUE,"-",VLOOKUP($A60,#REF!,P$2,FALSE))</f>
        <v>#REF!</v>
      </c>
      <c r="Q60" s="109" t="e">
        <f>IF(ISNA(VLOOKUP($A60,#REF!,Q$2,FALSE))=TRUE,"-",VLOOKUP($A60,#REF!,Q$2,FALSE))</f>
        <v>#REF!</v>
      </c>
      <c r="R60" s="109" t="e">
        <f>IF(ISNA(VLOOKUP($A60,#REF!,R$2,FALSE))=TRUE,"-",VLOOKUP($A60,#REF!,R$2,FALSE))</f>
        <v>#REF!</v>
      </c>
      <c r="S60" s="122" t="e">
        <f>IF(ISNA(VLOOKUP($A60,#REF!,S$2,FALSE))=TRUE,"-",VLOOKUP($A60,#REF!,S$2,FALSE))</f>
        <v>#REF!</v>
      </c>
      <c r="T60" s="122" t="e">
        <f>IF(ISNA(VLOOKUP($A60,#REF!,T$2,FALSE))=TRUE,"-",VLOOKUP($A60,#REF!,T$2,FALSE))</f>
        <v>#REF!</v>
      </c>
      <c r="U60" s="122">
        <v>0.53748006379585322</v>
      </c>
      <c r="V60" s="124">
        <v>0.55687606112054333</v>
      </c>
      <c r="W60" s="180" t="e">
        <f>IF(ISNA(VLOOKUP($A60,#REF!,W$2,FALSE))=TRUE,"-",VLOOKUP($A60,#REF!,W$2,FALSE))</f>
        <v>#REF!</v>
      </c>
      <c r="X60" s="109" t="e">
        <f>IF(ISNA(VLOOKUP($A60,#REF!,X$2,FALSE))=TRUE,"-",VLOOKUP($A60,#REF!,X$2,FALSE))</f>
        <v>#REF!</v>
      </c>
      <c r="Y60" s="109" t="e">
        <f>IF(ISNA(VLOOKUP($A60,#REF!,Y$2,FALSE))=TRUE,"-",VLOOKUP($A60,#REF!,Y$2,FALSE))</f>
        <v>#REF!</v>
      </c>
      <c r="Z60" s="109" t="e">
        <f>IF(ISNA(VLOOKUP($A60,#REF!,Z$2,FALSE))=TRUE,"-",VLOOKUP($A60,#REF!,Z$2,FALSE))</f>
        <v>#REF!</v>
      </c>
      <c r="AA60" s="109" t="e">
        <f>IF(ISNA(VLOOKUP($A60,#REF!,AA$2,FALSE))=TRUE,"-",VLOOKUP($A60,#REF!,AA$2,FALSE))</f>
        <v>#REF!</v>
      </c>
      <c r="AB60" s="122" t="e">
        <f>IF(ISNA(VLOOKUP($A60,#REF!,AB$2,FALSE))=TRUE,"-",VLOOKUP($A60,#REF!,AB$2,FALSE))</f>
        <v>#REF!</v>
      </c>
      <c r="AC60" s="461" t="e">
        <f>IF(ISNA(VLOOKUP($A60,#REF!,AC$2,FALSE))=TRUE,"-",VLOOKUP($A60,#REF!,AC$2,FALSE))</f>
        <v>#REF!</v>
      </c>
      <c r="AD60" s="122">
        <v>0.32031943212067437</v>
      </c>
      <c r="AE60" s="124">
        <v>0.25984949092518811</v>
      </c>
    </row>
    <row r="61" spans="1:31" ht="14.85" customHeight="1" x14ac:dyDescent="0.25">
      <c r="A61" s="57" t="s">
        <v>149</v>
      </c>
      <c r="B61" s="584" t="s">
        <v>83</v>
      </c>
      <c r="C61" s="585"/>
      <c r="D61" s="585"/>
      <c r="E61" s="89" t="e">
        <f>IF(ISNA(VLOOKUP($A61,#REF!,E$2,FALSE))=TRUE,"-",VLOOKUP($A61,#REF!,E$2,FALSE))</f>
        <v>#REF!</v>
      </c>
      <c r="F61" s="110" t="e">
        <f>IF(ISNA(VLOOKUP($A61,#REF!,F$2,FALSE))=TRUE,"-",VLOOKUP($A61,#REF!,F$2,FALSE))</f>
        <v>#REF!</v>
      </c>
      <c r="G61" s="110" t="e">
        <f>IF(ISNA(VLOOKUP($A61,#REF!,G$2,FALSE))=TRUE,"-",VLOOKUP($A61,#REF!,G$2,FALSE))</f>
        <v>#REF!</v>
      </c>
      <c r="H61" s="110" t="e">
        <f>IF(ISNA(VLOOKUP($A61,#REF!,H$2,FALSE))=TRUE,"-",VLOOKUP($A61,#REF!,H$2,FALSE))</f>
        <v>#REF!</v>
      </c>
      <c r="I61" s="110" t="e">
        <f>IF(ISNA(VLOOKUP($A61,#REF!,I$2,FALSE))=TRUE,"-",VLOOKUP($A61,#REF!,I$2,FALSE))</f>
        <v>#REF!</v>
      </c>
      <c r="J61" s="126" t="e">
        <f>IF(ISNA(VLOOKUP($A61,#REF!,J$2,FALSE))=TRUE,"-",VLOOKUP($A61,#REF!,J$2,FALSE))</f>
        <v>#REF!</v>
      </c>
      <c r="K61" s="462" t="e">
        <f>IF(ISNA(VLOOKUP($A61,#REF!,K$2,FALSE))=TRUE,"-",VLOOKUP($A61,#REF!,K$2,FALSE))</f>
        <v>#REF!</v>
      </c>
      <c r="L61" s="126">
        <v>4.0633551704121404E-3</v>
      </c>
      <c r="M61" s="127">
        <v>6.9649075810340206E-3</v>
      </c>
      <c r="N61" s="182" t="e">
        <f>IF(ISNA(VLOOKUP($A61,#REF!,N$2,FALSE))=TRUE,"-",VLOOKUP($A61,#REF!,N$2,FALSE))</f>
        <v>#REF!</v>
      </c>
      <c r="O61" s="110" t="e">
        <f>IF(ISNA(VLOOKUP($A61,#REF!,O$2,FALSE))=TRUE,"-",VLOOKUP($A61,#REF!,O$2,FALSE))</f>
        <v>#REF!</v>
      </c>
      <c r="P61" s="110" t="e">
        <f>IF(ISNA(VLOOKUP($A61,#REF!,P$2,FALSE))=TRUE,"-",VLOOKUP($A61,#REF!,P$2,FALSE))</f>
        <v>#REF!</v>
      </c>
      <c r="Q61" s="110" t="e">
        <f>IF(ISNA(VLOOKUP($A61,#REF!,Q$2,FALSE))=TRUE,"-",VLOOKUP($A61,#REF!,Q$2,FALSE))</f>
        <v>#REF!</v>
      </c>
      <c r="R61" s="110" t="e">
        <f>IF(ISNA(VLOOKUP($A61,#REF!,R$2,FALSE))=TRUE,"-",VLOOKUP($A61,#REF!,R$2,FALSE))</f>
        <v>#REF!</v>
      </c>
      <c r="S61" s="126" t="e">
        <f>IF(ISNA(VLOOKUP($A61,#REF!,S$2,FALSE))=TRUE,"-",VLOOKUP($A61,#REF!,S$2,FALSE))</f>
        <v>#REF!</v>
      </c>
      <c r="T61" s="126" t="e">
        <f>IF(ISNA(VLOOKUP($A61,#REF!,T$2,FALSE))=TRUE,"-",VLOOKUP($A61,#REF!,T$2,FALSE))</f>
        <v>#REF!</v>
      </c>
      <c r="U61" s="126">
        <v>0.71461852067559695</v>
      </c>
      <c r="V61" s="127">
        <v>0.74209650582362729</v>
      </c>
      <c r="W61" s="182" t="e">
        <f>IF(ISNA(VLOOKUP($A61,#REF!,W$2,FALSE))=TRUE,"-",VLOOKUP($A61,#REF!,W$2,FALSE))</f>
        <v>#REF!</v>
      </c>
      <c r="X61" s="110" t="e">
        <f>IF(ISNA(VLOOKUP($A61,#REF!,X$2,FALSE))=TRUE,"-",VLOOKUP($A61,#REF!,X$2,FALSE))</f>
        <v>#REF!</v>
      </c>
      <c r="Y61" s="110" t="e">
        <f>IF(ISNA(VLOOKUP($A61,#REF!,Y$2,FALSE))=TRUE,"-",VLOOKUP($A61,#REF!,Y$2,FALSE))</f>
        <v>#REF!</v>
      </c>
      <c r="Z61" s="110" t="e">
        <f>IF(ISNA(VLOOKUP($A61,#REF!,Z$2,FALSE))=TRUE,"-",VLOOKUP($A61,#REF!,Z$2,FALSE))</f>
        <v>#REF!</v>
      </c>
      <c r="AA61" s="110" t="e">
        <f>IF(ISNA(VLOOKUP($A61,#REF!,AA$2,FALSE))=TRUE,"-",VLOOKUP($A61,#REF!,AA$2,FALSE))</f>
        <v>#REF!</v>
      </c>
      <c r="AB61" s="126" t="e">
        <f>IF(ISNA(VLOOKUP($A61,#REF!,AB$2,FALSE))=TRUE,"-",VLOOKUP($A61,#REF!,AB$2,FALSE))</f>
        <v>#REF!</v>
      </c>
      <c r="AC61" s="462" t="e">
        <f>IF(ISNA(VLOOKUP($A61,#REF!,AC$2,FALSE))=TRUE,"-",VLOOKUP($A61,#REF!,AC$2,FALSE))</f>
        <v>#REF!</v>
      </c>
      <c r="AD61" s="126">
        <v>0.42059095106186517</v>
      </c>
      <c r="AE61" s="127">
        <v>0.3736678143958026</v>
      </c>
    </row>
    <row r="62" spans="1:31" ht="14.85" customHeight="1" x14ac:dyDescent="0.25">
      <c r="A62" s="56" t="s">
        <v>33</v>
      </c>
      <c r="B62" s="36" t="s">
        <v>33</v>
      </c>
      <c r="C62" s="37" t="s">
        <v>84</v>
      </c>
      <c r="D62" s="38" t="s">
        <v>65</v>
      </c>
      <c r="E62" s="102" t="e">
        <f>IF(ISNA(VLOOKUP($A62,#REF!,E$2,FALSE))=TRUE,"-",VLOOKUP($A62,#REF!,E$2,FALSE))</f>
        <v>#REF!</v>
      </c>
      <c r="F62" s="109" t="e">
        <f>IF(ISNA(VLOOKUP($A62,#REF!,F$2,FALSE))=TRUE,"-",VLOOKUP($A62,#REF!,F$2,FALSE))</f>
        <v>#REF!</v>
      </c>
      <c r="G62" s="109" t="e">
        <f>IF(ISNA(VLOOKUP($A62,#REF!,G$2,FALSE))=TRUE,"-",VLOOKUP($A62,#REF!,G$2,FALSE))</f>
        <v>#REF!</v>
      </c>
      <c r="H62" s="109" t="e">
        <f>IF(ISNA(VLOOKUP($A62,#REF!,H$2,FALSE))=TRUE,"-",VLOOKUP($A62,#REF!,H$2,FALSE))</f>
        <v>#REF!</v>
      </c>
      <c r="I62" s="109" t="e">
        <f>IF(ISNA(VLOOKUP($A62,#REF!,I$2,FALSE))=TRUE,"-",VLOOKUP($A62,#REF!,I$2,FALSE))</f>
        <v>#REF!</v>
      </c>
      <c r="J62" s="122" t="e">
        <f>IF(ISNA(VLOOKUP($A62,#REF!,J$2,FALSE))=TRUE,"-",VLOOKUP($A62,#REF!,J$2,FALSE))</f>
        <v>#REF!</v>
      </c>
      <c r="K62" s="461" t="e">
        <f>IF(ISNA(VLOOKUP($A62,#REF!,K$2,FALSE))=TRUE,"-",VLOOKUP($A62,#REF!,K$2,FALSE))</f>
        <v>#REF!</v>
      </c>
      <c r="L62" s="122">
        <v>1.1597938144329897E-2</v>
      </c>
      <c r="M62" s="124">
        <v>1.0791366906474821E-2</v>
      </c>
      <c r="N62" s="180" t="e">
        <f>IF(ISNA(VLOOKUP($A62,#REF!,N$2,FALSE))=TRUE,"-",VLOOKUP($A62,#REF!,N$2,FALSE))</f>
        <v>#REF!</v>
      </c>
      <c r="O62" s="109" t="e">
        <f>IF(ISNA(VLOOKUP($A62,#REF!,O$2,FALSE))=TRUE,"-",VLOOKUP($A62,#REF!,O$2,FALSE))</f>
        <v>#REF!</v>
      </c>
      <c r="P62" s="109" t="e">
        <f>IF(ISNA(VLOOKUP($A62,#REF!,P$2,FALSE))=TRUE,"-",VLOOKUP($A62,#REF!,P$2,FALSE))</f>
        <v>#REF!</v>
      </c>
      <c r="Q62" s="109" t="e">
        <f>IF(ISNA(VLOOKUP($A62,#REF!,Q$2,FALSE))=TRUE,"-",VLOOKUP($A62,#REF!,Q$2,FALSE))</f>
        <v>#REF!</v>
      </c>
      <c r="R62" s="109" t="e">
        <f>IF(ISNA(VLOOKUP($A62,#REF!,R$2,FALSE))=TRUE,"-",VLOOKUP($A62,#REF!,R$2,FALSE))</f>
        <v>#REF!</v>
      </c>
      <c r="S62" s="122" t="e">
        <f>IF(ISNA(VLOOKUP($A62,#REF!,S$2,FALSE))=TRUE,"-",VLOOKUP($A62,#REF!,S$2,FALSE))</f>
        <v>#REF!</v>
      </c>
      <c r="T62" s="122" t="e">
        <f>IF(ISNA(VLOOKUP($A62,#REF!,T$2,FALSE))=TRUE,"-",VLOOKUP($A62,#REF!,T$2,FALSE))</f>
        <v>#REF!</v>
      </c>
      <c r="U62" s="122">
        <v>0.64397905759162299</v>
      </c>
      <c r="V62" s="124">
        <v>0.59452736318407962</v>
      </c>
      <c r="W62" s="180" t="e">
        <f>IF(ISNA(VLOOKUP($A62,#REF!,W$2,FALSE))=TRUE,"-",VLOOKUP($A62,#REF!,W$2,FALSE))</f>
        <v>#REF!</v>
      </c>
      <c r="X62" s="109" t="e">
        <f>IF(ISNA(VLOOKUP($A62,#REF!,X$2,FALSE))=TRUE,"-",VLOOKUP($A62,#REF!,X$2,FALSE))</f>
        <v>#REF!</v>
      </c>
      <c r="Y62" s="109" t="e">
        <f>IF(ISNA(VLOOKUP($A62,#REF!,Y$2,FALSE))=TRUE,"-",VLOOKUP($A62,#REF!,Y$2,FALSE))</f>
        <v>#REF!</v>
      </c>
      <c r="Z62" s="109" t="e">
        <f>IF(ISNA(VLOOKUP($A62,#REF!,Z$2,FALSE))=TRUE,"-",VLOOKUP($A62,#REF!,Z$2,FALSE))</f>
        <v>#REF!</v>
      </c>
      <c r="AA62" s="109" t="e">
        <f>IF(ISNA(VLOOKUP($A62,#REF!,AA$2,FALSE))=TRUE,"-",VLOOKUP($A62,#REF!,AA$2,FALSE))</f>
        <v>#REF!</v>
      </c>
      <c r="AB62" s="122" t="e">
        <f>IF(ISNA(VLOOKUP($A62,#REF!,AB$2,FALSE))=TRUE,"-",VLOOKUP($A62,#REF!,AB$2,FALSE))</f>
        <v>#REF!</v>
      </c>
      <c r="AC62" s="461" t="e">
        <f>IF(ISNA(VLOOKUP($A62,#REF!,AC$2,FALSE))=TRUE,"-",VLOOKUP($A62,#REF!,AC$2,FALSE))</f>
        <v>#REF!</v>
      </c>
      <c r="AD62" s="122">
        <v>0.37809917355371903</v>
      </c>
      <c r="AE62" s="124">
        <v>0.33140655105973027</v>
      </c>
    </row>
    <row r="63" spans="1:31" ht="14.85" customHeight="1" x14ac:dyDescent="0.25">
      <c r="A63" s="56" t="s">
        <v>126</v>
      </c>
      <c r="B63" s="36" t="s">
        <v>126</v>
      </c>
      <c r="C63" s="37" t="s">
        <v>167</v>
      </c>
      <c r="D63" s="40" t="s">
        <v>13</v>
      </c>
      <c r="E63" s="102" t="e">
        <f>IF(ISNA(VLOOKUP($A63,#REF!,E$2,FALSE))=TRUE,"-",VLOOKUP($A63,#REF!,E$2,FALSE))</f>
        <v>#REF!</v>
      </c>
      <c r="F63" s="109" t="e">
        <f>IF(ISNA(VLOOKUP($A63,#REF!,F$2,FALSE))=TRUE,"-",VLOOKUP($A63,#REF!,F$2,FALSE))</f>
        <v>#REF!</v>
      </c>
      <c r="G63" s="109" t="e">
        <f>IF(ISNA(VLOOKUP($A63,#REF!,G$2,FALSE))=TRUE,"-",VLOOKUP($A63,#REF!,G$2,FALSE))</f>
        <v>#REF!</v>
      </c>
      <c r="H63" s="109" t="e">
        <f>IF(ISNA(VLOOKUP($A63,#REF!,H$2,FALSE))=TRUE,"-",VLOOKUP($A63,#REF!,H$2,FALSE))</f>
        <v>#REF!</v>
      </c>
      <c r="I63" s="109" t="e">
        <f>IF(ISNA(VLOOKUP($A63,#REF!,I$2,FALSE))=TRUE,"-",VLOOKUP($A63,#REF!,I$2,FALSE))</f>
        <v>#REF!</v>
      </c>
      <c r="J63" s="122" t="e">
        <f>IF(ISNA(VLOOKUP($A63,#REF!,J$2,FALSE))=TRUE,"-",VLOOKUP($A63,#REF!,J$2,FALSE))</f>
        <v>#REF!</v>
      </c>
      <c r="K63" s="461" t="e">
        <f>IF(ISNA(VLOOKUP($A63,#REF!,K$2,FALSE))=TRUE,"-",VLOOKUP($A63,#REF!,K$2,FALSE))</f>
        <v>#REF!</v>
      </c>
      <c r="L63" s="122">
        <v>0</v>
      </c>
      <c r="M63" s="124">
        <v>0</v>
      </c>
      <c r="N63" s="180" t="e">
        <f>IF(ISNA(VLOOKUP($A63,#REF!,N$2,FALSE))=TRUE,"-",VLOOKUP($A63,#REF!,N$2,FALSE))</f>
        <v>#REF!</v>
      </c>
      <c r="O63" s="109" t="e">
        <f>IF(ISNA(VLOOKUP($A63,#REF!,O$2,FALSE))=TRUE,"-",VLOOKUP($A63,#REF!,O$2,FALSE))</f>
        <v>#REF!</v>
      </c>
      <c r="P63" s="109" t="e">
        <f>IF(ISNA(VLOOKUP($A63,#REF!,P$2,FALSE))=TRUE,"-",VLOOKUP($A63,#REF!,P$2,FALSE))</f>
        <v>#REF!</v>
      </c>
      <c r="Q63" s="109" t="e">
        <f>IF(ISNA(VLOOKUP($A63,#REF!,Q$2,FALSE))=TRUE,"-",VLOOKUP($A63,#REF!,Q$2,FALSE))</f>
        <v>#REF!</v>
      </c>
      <c r="R63" s="109" t="e">
        <f>IF(ISNA(VLOOKUP($A63,#REF!,R$2,FALSE))=TRUE,"-",VLOOKUP($A63,#REF!,R$2,FALSE))</f>
        <v>#REF!</v>
      </c>
      <c r="S63" s="122" t="e">
        <f>IF(ISNA(VLOOKUP($A63,#REF!,S$2,FALSE))=TRUE,"-",VLOOKUP($A63,#REF!,S$2,FALSE))</f>
        <v>#REF!</v>
      </c>
      <c r="T63" s="122" t="e">
        <f>IF(ISNA(VLOOKUP($A63,#REF!,T$2,FALSE))=TRUE,"-",VLOOKUP($A63,#REF!,T$2,FALSE))</f>
        <v>#REF!</v>
      </c>
      <c r="U63" s="122">
        <v>0</v>
      </c>
      <c r="V63" s="124">
        <v>0</v>
      </c>
      <c r="W63" s="180" t="e">
        <f>IF(ISNA(VLOOKUP($A63,#REF!,W$2,FALSE))=TRUE,"-",VLOOKUP($A63,#REF!,W$2,FALSE))</f>
        <v>#REF!</v>
      </c>
      <c r="X63" s="109" t="e">
        <f>IF(ISNA(VLOOKUP($A63,#REF!,X$2,FALSE))=TRUE,"-",VLOOKUP($A63,#REF!,X$2,FALSE))</f>
        <v>#REF!</v>
      </c>
      <c r="Y63" s="109" t="e">
        <f>IF(ISNA(VLOOKUP($A63,#REF!,Y$2,FALSE))=TRUE,"-",VLOOKUP($A63,#REF!,Y$2,FALSE))</f>
        <v>#REF!</v>
      </c>
      <c r="Z63" s="109" t="e">
        <f>IF(ISNA(VLOOKUP($A63,#REF!,Z$2,FALSE))=TRUE,"-",VLOOKUP($A63,#REF!,Z$2,FALSE))</f>
        <v>#REF!</v>
      </c>
      <c r="AA63" s="109" t="e">
        <f>IF(ISNA(VLOOKUP($A63,#REF!,AA$2,FALSE))=TRUE,"-",VLOOKUP($A63,#REF!,AA$2,FALSE))</f>
        <v>#REF!</v>
      </c>
      <c r="AB63" s="122" t="e">
        <f>IF(ISNA(VLOOKUP($A63,#REF!,AB$2,FALSE))=TRUE,"-",VLOOKUP($A63,#REF!,AB$2,FALSE))</f>
        <v>#REF!</v>
      </c>
      <c r="AC63" s="461" t="e">
        <f>IF(ISNA(VLOOKUP($A63,#REF!,AC$2,FALSE))=TRUE,"-",VLOOKUP($A63,#REF!,AC$2,FALSE))</f>
        <v>#REF!</v>
      </c>
      <c r="AD63" s="122">
        <v>0</v>
      </c>
      <c r="AE63" s="124">
        <v>0</v>
      </c>
    </row>
    <row r="64" spans="1:31" ht="14.85" customHeight="1" x14ac:dyDescent="0.25">
      <c r="A64" s="56" t="s">
        <v>34</v>
      </c>
      <c r="B64" s="36" t="s">
        <v>34</v>
      </c>
      <c r="C64" s="37" t="s">
        <v>85</v>
      </c>
      <c r="D64" s="38" t="s">
        <v>14</v>
      </c>
      <c r="E64" s="102" t="e">
        <f>IF(ISNA(VLOOKUP($A64,#REF!,E$2,FALSE))=TRUE,"-",VLOOKUP($A64,#REF!,E$2,FALSE))</f>
        <v>#REF!</v>
      </c>
      <c r="F64" s="109" t="e">
        <f>IF(ISNA(VLOOKUP($A64,#REF!,F$2,FALSE))=TRUE,"-",VLOOKUP($A64,#REF!,F$2,FALSE))</f>
        <v>#REF!</v>
      </c>
      <c r="G64" s="109" t="e">
        <f>IF(ISNA(VLOOKUP($A64,#REF!,G$2,FALSE))=TRUE,"-",VLOOKUP($A64,#REF!,G$2,FALSE))</f>
        <v>#REF!</v>
      </c>
      <c r="H64" s="109" t="e">
        <f>IF(ISNA(VLOOKUP($A64,#REF!,H$2,FALSE))=TRUE,"-",VLOOKUP($A64,#REF!,H$2,FALSE))</f>
        <v>#REF!</v>
      </c>
      <c r="I64" s="109" t="e">
        <f>IF(ISNA(VLOOKUP($A64,#REF!,I$2,FALSE))=TRUE,"-",VLOOKUP($A64,#REF!,I$2,FALSE))</f>
        <v>#REF!</v>
      </c>
      <c r="J64" s="122" t="e">
        <f>IF(ISNA(VLOOKUP($A64,#REF!,J$2,FALSE))=TRUE,"-",VLOOKUP($A64,#REF!,J$2,FALSE))</f>
        <v>#REF!</v>
      </c>
      <c r="K64" s="461" t="e">
        <f>IF(ISNA(VLOOKUP($A64,#REF!,K$2,FALSE))=TRUE,"-",VLOOKUP($A64,#REF!,K$2,FALSE))</f>
        <v>#REF!</v>
      </c>
      <c r="L64" s="122">
        <v>0</v>
      </c>
      <c r="M64" s="124">
        <v>0</v>
      </c>
      <c r="N64" s="180" t="e">
        <f>IF(ISNA(VLOOKUP($A64,#REF!,N$2,FALSE))=TRUE,"-",VLOOKUP($A64,#REF!,N$2,FALSE))</f>
        <v>#REF!</v>
      </c>
      <c r="O64" s="109" t="e">
        <f>IF(ISNA(VLOOKUP($A64,#REF!,O$2,FALSE))=TRUE,"-",VLOOKUP($A64,#REF!,O$2,FALSE))</f>
        <v>#REF!</v>
      </c>
      <c r="P64" s="109" t="e">
        <f>IF(ISNA(VLOOKUP($A64,#REF!,P$2,FALSE))=TRUE,"-",VLOOKUP($A64,#REF!,P$2,FALSE))</f>
        <v>#REF!</v>
      </c>
      <c r="Q64" s="109" t="e">
        <f>IF(ISNA(VLOOKUP($A64,#REF!,Q$2,FALSE))=TRUE,"-",VLOOKUP($A64,#REF!,Q$2,FALSE))</f>
        <v>#REF!</v>
      </c>
      <c r="R64" s="109" t="e">
        <f>IF(ISNA(VLOOKUP($A64,#REF!,R$2,FALSE))=TRUE,"-",VLOOKUP($A64,#REF!,R$2,FALSE))</f>
        <v>#REF!</v>
      </c>
      <c r="S64" s="122" t="e">
        <f>IF(ISNA(VLOOKUP($A64,#REF!,S$2,FALSE))=TRUE,"-",VLOOKUP($A64,#REF!,S$2,FALSE))</f>
        <v>#REF!</v>
      </c>
      <c r="T64" s="122" t="e">
        <f>IF(ISNA(VLOOKUP($A64,#REF!,T$2,FALSE))=TRUE,"-",VLOOKUP($A64,#REF!,T$2,FALSE))</f>
        <v>#REF!</v>
      </c>
      <c r="U64" s="122">
        <v>0.79214559386973182</v>
      </c>
      <c r="V64" s="124">
        <v>0.81361702127659574</v>
      </c>
      <c r="W64" s="180" t="e">
        <f>IF(ISNA(VLOOKUP($A64,#REF!,W$2,FALSE))=TRUE,"-",VLOOKUP($A64,#REF!,W$2,FALSE))</f>
        <v>#REF!</v>
      </c>
      <c r="X64" s="109" t="e">
        <f>IF(ISNA(VLOOKUP($A64,#REF!,X$2,FALSE))=TRUE,"-",VLOOKUP($A64,#REF!,X$2,FALSE))</f>
        <v>#REF!</v>
      </c>
      <c r="Y64" s="109" t="e">
        <f>IF(ISNA(VLOOKUP($A64,#REF!,Y$2,FALSE))=TRUE,"-",VLOOKUP($A64,#REF!,Y$2,FALSE))</f>
        <v>#REF!</v>
      </c>
      <c r="Z64" s="109" t="e">
        <f>IF(ISNA(VLOOKUP($A64,#REF!,Z$2,FALSE))=TRUE,"-",VLOOKUP($A64,#REF!,Z$2,FALSE))</f>
        <v>#REF!</v>
      </c>
      <c r="AA64" s="109" t="e">
        <f>IF(ISNA(VLOOKUP($A64,#REF!,AA$2,FALSE))=TRUE,"-",VLOOKUP($A64,#REF!,AA$2,FALSE))</f>
        <v>#REF!</v>
      </c>
      <c r="AB64" s="122" t="e">
        <f>IF(ISNA(VLOOKUP($A64,#REF!,AB$2,FALSE))=TRUE,"-",VLOOKUP($A64,#REF!,AB$2,FALSE))</f>
        <v>#REF!</v>
      </c>
      <c r="AC64" s="461" t="e">
        <f>IF(ISNA(VLOOKUP($A64,#REF!,AC$2,FALSE))=TRUE,"-",VLOOKUP($A64,#REF!,AC$2,FALSE))</f>
        <v>#REF!</v>
      </c>
      <c r="AD64" s="122">
        <v>0.51824134705332081</v>
      </c>
      <c r="AE64" s="124">
        <v>0.47842170160295933</v>
      </c>
    </row>
    <row r="65" spans="1:31" ht="14.85" customHeight="1" x14ac:dyDescent="0.25">
      <c r="A65" s="56" t="s">
        <v>35</v>
      </c>
      <c r="B65" s="36" t="s">
        <v>35</v>
      </c>
      <c r="C65" s="37" t="s">
        <v>86</v>
      </c>
      <c r="D65" s="38" t="s">
        <v>65</v>
      </c>
      <c r="E65" s="102" t="e">
        <f>IF(ISNA(VLOOKUP($A65,#REF!,E$2,FALSE))=TRUE,"-",VLOOKUP($A65,#REF!,E$2,FALSE))</f>
        <v>#REF!</v>
      </c>
      <c r="F65" s="109" t="e">
        <f>IF(ISNA(VLOOKUP($A65,#REF!,F$2,FALSE))=TRUE,"-",VLOOKUP($A65,#REF!,F$2,FALSE))</f>
        <v>#REF!</v>
      </c>
      <c r="G65" s="109" t="e">
        <f>IF(ISNA(VLOOKUP($A65,#REF!,G$2,FALSE))=TRUE,"-",VLOOKUP($A65,#REF!,G$2,FALSE))</f>
        <v>#REF!</v>
      </c>
      <c r="H65" s="109" t="e">
        <f>IF(ISNA(VLOOKUP($A65,#REF!,H$2,FALSE))=TRUE,"-",VLOOKUP($A65,#REF!,H$2,FALSE))</f>
        <v>#REF!</v>
      </c>
      <c r="I65" s="109" t="e">
        <f>IF(ISNA(VLOOKUP($A65,#REF!,I$2,FALSE))=TRUE,"-",VLOOKUP($A65,#REF!,I$2,FALSE))</f>
        <v>#REF!</v>
      </c>
      <c r="J65" s="122" t="e">
        <f>IF(ISNA(VLOOKUP($A65,#REF!,J$2,FALSE))=TRUE,"-",VLOOKUP($A65,#REF!,J$2,FALSE))</f>
        <v>#REF!</v>
      </c>
      <c r="K65" s="461" t="e">
        <f>IF(ISNA(VLOOKUP($A65,#REF!,K$2,FALSE))=TRUE,"-",VLOOKUP($A65,#REF!,K$2,FALSE))</f>
        <v>#REF!</v>
      </c>
      <c r="L65" s="122">
        <v>8.1566068515497546E-3</v>
      </c>
      <c r="M65" s="124">
        <v>1.1030400860909336E-2</v>
      </c>
      <c r="N65" s="180" t="e">
        <f>IF(ISNA(VLOOKUP($A65,#REF!,N$2,FALSE))=TRUE,"-",VLOOKUP($A65,#REF!,N$2,FALSE))</f>
        <v>#REF!</v>
      </c>
      <c r="O65" s="109" t="e">
        <f>IF(ISNA(VLOOKUP($A65,#REF!,O$2,FALSE))=TRUE,"-",VLOOKUP($A65,#REF!,O$2,FALSE))</f>
        <v>#REF!</v>
      </c>
      <c r="P65" s="109" t="e">
        <f>IF(ISNA(VLOOKUP($A65,#REF!,P$2,FALSE))=TRUE,"-",VLOOKUP($A65,#REF!,P$2,FALSE))</f>
        <v>#REF!</v>
      </c>
      <c r="Q65" s="109" t="e">
        <f>IF(ISNA(VLOOKUP($A65,#REF!,Q$2,FALSE))=TRUE,"-",VLOOKUP($A65,#REF!,Q$2,FALSE))</f>
        <v>#REF!</v>
      </c>
      <c r="R65" s="109" t="e">
        <f>IF(ISNA(VLOOKUP($A65,#REF!,R$2,FALSE))=TRUE,"-",VLOOKUP($A65,#REF!,R$2,FALSE))</f>
        <v>#REF!</v>
      </c>
      <c r="S65" s="122" t="e">
        <f>IF(ISNA(VLOOKUP($A65,#REF!,S$2,FALSE))=TRUE,"-",VLOOKUP($A65,#REF!,S$2,FALSE))</f>
        <v>#REF!</v>
      </c>
      <c r="T65" s="122" t="e">
        <f>IF(ISNA(VLOOKUP($A65,#REF!,T$2,FALSE))=TRUE,"-",VLOOKUP($A65,#REF!,T$2,FALSE))</f>
        <v>#REF!</v>
      </c>
      <c r="U65" s="122">
        <v>0.54720279720279719</v>
      </c>
      <c r="V65" s="124">
        <v>0.54561717352415029</v>
      </c>
      <c r="W65" s="180" t="e">
        <f>IF(ISNA(VLOOKUP($A65,#REF!,W$2,FALSE))=TRUE,"-",VLOOKUP($A65,#REF!,W$2,FALSE))</f>
        <v>#REF!</v>
      </c>
      <c r="X65" s="109" t="e">
        <f>IF(ISNA(VLOOKUP($A65,#REF!,X$2,FALSE))=TRUE,"-",VLOOKUP($A65,#REF!,X$2,FALSE))</f>
        <v>#REF!</v>
      </c>
      <c r="Y65" s="109" t="e">
        <f>IF(ISNA(VLOOKUP($A65,#REF!,Y$2,FALSE))=TRUE,"-",VLOOKUP($A65,#REF!,Y$2,FALSE))</f>
        <v>#REF!</v>
      </c>
      <c r="Z65" s="109" t="e">
        <f>IF(ISNA(VLOOKUP($A65,#REF!,Z$2,FALSE))=TRUE,"-",VLOOKUP($A65,#REF!,Z$2,FALSE))</f>
        <v>#REF!</v>
      </c>
      <c r="AA65" s="109" t="e">
        <f>IF(ISNA(VLOOKUP($A65,#REF!,AA$2,FALSE))=TRUE,"-",VLOOKUP($A65,#REF!,AA$2,FALSE))</f>
        <v>#REF!</v>
      </c>
      <c r="AB65" s="122" t="e">
        <f>IF(ISNA(VLOOKUP($A65,#REF!,AB$2,FALSE))=TRUE,"-",VLOOKUP($A65,#REF!,AB$2,FALSE))</f>
        <v>#REF!</v>
      </c>
      <c r="AC65" s="461" t="e">
        <f>IF(ISNA(VLOOKUP($A65,#REF!,AC$2,FALSE))=TRUE,"-",VLOOKUP($A65,#REF!,AC$2,FALSE))</f>
        <v>#REF!</v>
      </c>
      <c r="AD65" s="122">
        <v>0.22902960526315788</v>
      </c>
      <c r="AE65" s="124">
        <v>0.24006423123243678</v>
      </c>
    </row>
    <row r="66" spans="1:31" ht="14.85" customHeight="1" x14ac:dyDescent="0.25">
      <c r="A66" s="57" t="s">
        <v>150</v>
      </c>
      <c r="B66" s="584" t="s">
        <v>87</v>
      </c>
      <c r="C66" s="585"/>
      <c r="D66" s="585"/>
      <c r="E66" s="89" t="e">
        <f>IF(ISNA(VLOOKUP($A66,#REF!,E$2,FALSE))=TRUE,"-",VLOOKUP($A66,#REF!,E$2,FALSE))</f>
        <v>#REF!</v>
      </c>
      <c r="F66" s="110" t="e">
        <f>IF(ISNA(VLOOKUP($A66,#REF!,F$2,FALSE))=TRUE,"-",VLOOKUP($A66,#REF!,F$2,FALSE))</f>
        <v>#REF!</v>
      </c>
      <c r="G66" s="110" t="e">
        <f>IF(ISNA(VLOOKUP($A66,#REF!,G$2,FALSE))=TRUE,"-",VLOOKUP($A66,#REF!,G$2,FALSE))</f>
        <v>#REF!</v>
      </c>
      <c r="H66" s="110" t="e">
        <f>IF(ISNA(VLOOKUP($A66,#REF!,H$2,FALSE))=TRUE,"-",VLOOKUP($A66,#REF!,H$2,FALSE))</f>
        <v>#REF!</v>
      </c>
      <c r="I66" s="110" t="e">
        <f>IF(ISNA(VLOOKUP($A66,#REF!,I$2,FALSE))=TRUE,"-",VLOOKUP($A66,#REF!,I$2,FALSE))</f>
        <v>#REF!</v>
      </c>
      <c r="J66" s="126" t="e">
        <f>IF(ISNA(VLOOKUP($A66,#REF!,J$2,FALSE))=TRUE,"-",VLOOKUP($A66,#REF!,J$2,FALSE))</f>
        <v>#REF!</v>
      </c>
      <c r="K66" s="462" t="e">
        <f>IF(ISNA(VLOOKUP($A66,#REF!,K$2,FALSE))=TRUE,"-",VLOOKUP($A66,#REF!,K$2,FALSE))</f>
        <v>#REF!</v>
      </c>
      <c r="L66" s="126">
        <v>3.3826638477801266E-3</v>
      </c>
      <c r="M66" s="127">
        <v>4.330678215141907E-3</v>
      </c>
      <c r="N66" s="182" t="e">
        <f>IF(ISNA(VLOOKUP($A66,#REF!,N$2,FALSE))=TRUE,"-",VLOOKUP($A66,#REF!,N$2,FALSE))</f>
        <v>#REF!</v>
      </c>
      <c r="O66" s="110" t="e">
        <f>IF(ISNA(VLOOKUP($A66,#REF!,O$2,FALSE))=TRUE,"-",VLOOKUP($A66,#REF!,O$2,FALSE))</f>
        <v>#REF!</v>
      </c>
      <c r="P66" s="110" t="e">
        <f>IF(ISNA(VLOOKUP($A66,#REF!,P$2,FALSE))=TRUE,"-",VLOOKUP($A66,#REF!,P$2,FALSE))</f>
        <v>#REF!</v>
      </c>
      <c r="Q66" s="110" t="e">
        <f>IF(ISNA(VLOOKUP($A66,#REF!,Q$2,FALSE))=TRUE,"-",VLOOKUP($A66,#REF!,Q$2,FALSE))</f>
        <v>#REF!</v>
      </c>
      <c r="R66" s="110" t="e">
        <f>IF(ISNA(VLOOKUP($A66,#REF!,R$2,FALSE))=TRUE,"-",VLOOKUP($A66,#REF!,R$2,FALSE))</f>
        <v>#REF!</v>
      </c>
      <c r="S66" s="126" t="e">
        <f>IF(ISNA(VLOOKUP($A66,#REF!,S$2,FALSE))=TRUE,"-",VLOOKUP($A66,#REF!,S$2,FALSE))</f>
        <v>#REF!</v>
      </c>
      <c r="T66" s="126" t="e">
        <f>IF(ISNA(VLOOKUP($A66,#REF!,T$2,FALSE))=TRUE,"-",VLOOKUP($A66,#REF!,T$2,FALSE))</f>
        <v>#REF!</v>
      </c>
      <c r="U66" s="126">
        <v>0.69369369369369371</v>
      </c>
      <c r="V66" s="127">
        <v>0.702247191011236</v>
      </c>
      <c r="W66" s="182" t="e">
        <f>IF(ISNA(VLOOKUP($A66,#REF!,W$2,FALSE))=TRUE,"-",VLOOKUP($A66,#REF!,W$2,FALSE))</f>
        <v>#REF!</v>
      </c>
      <c r="X66" s="110" t="e">
        <f>IF(ISNA(VLOOKUP($A66,#REF!,X$2,FALSE))=TRUE,"-",VLOOKUP($A66,#REF!,X$2,FALSE))</f>
        <v>#REF!</v>
      </c>
      <c r="Y66" s="110" t="e">
        <f>IF(ISNA(VLOOKUP($A66,#REF!,Y$2,FALSE))=TRUE,"-",VLOOKUP($A66,#REF!,Y$2,FALSE))</f>
        <v>#REF!</v>
      </c>
      <c r="Z66" s="110" t="e">
        <f>IF(ISNA(VLOOKUP($A66,#REF!,Z$2,FALSE))=TRUE,"-",VLOOKUP($A66,#REF!,Z$2,FALSE))</f>
        <v>#REF!</v>
      </c>
      <c r="AA66" s="110" t="e">
        <f>IF(ISNA(VLOOKUP($A66,#REF!,AA$2,FALSE))=TRUE,"-",VLOOKUP($A66,#REF!,AA$2,FALSE))</f>
        <v>#REF!</v>
      </c>
      <c r="AB66" s="126" t="e">
        <f>IF(ISNA(VLOOKUP($A66,#REF!,AB$2,FALSE))=TRUE,"-",VLOOKUP($A66,#REF!,AB$2,FALSE))</f>
        <v>#REF!</v>
      </c>
      <c r="AC66" s="462" t="e">
        <f>IF(ISNA(VLOOKUP($A66,#REF!,AC$2,FALSE))=TRUE,"-",VLOOKUP($A66,#REF!,AC$2,FALSE))</f>
        <v>#REF!</v>
      </c>
      <c r="AD66" s="126">
        <v>0.4088304245897369</v>
      </c>
      <c r="AE66" s="127">
        <v>0.37996044825313119</v>
      </c>
    </row>
    <row r="67" spans="1:31" ht="14.85" customHeight="1" x14ac:dyDescent="0.25">
      <c r="A67" s="56" t="s">
        <v>36</v>
      </c>
      <c r="B67" s="36" t="s">
        <v>36</v>
      </c>
      <c r="C67" s="37" t="s">
        <v>88</v>
      </c>
      <c r="D67" s="38" t="s">
        <v>65</v>
      </c>
      <c r="E67" s="102" t="e">
        <f>IF(ISNA(VLOOKUP($A67,#REF!,E$2,FALSE))=TRUE,"-",VLOOKUP($A67,#REF!,E$2,FALSE))</f>
        <v>#REF!</v>
      </c>
      <c r="F67" s="109" t="e">
        <f>IF(ISNA(VLOOKUP($A67,#REF!,F$2,FALSE))=TRUE,"-",VLOOKUP($A67,#REF!,F$2,FALSE))</f>
        <v>#REF!</v>
      </c>
      <c r="G67" s="109" t="e">
        <f>IF(ISNA(VLOOKUP($A67,#REF!,G$2,FALSE))=TRUE,"-",VLOOKUP($A67,#REF!,G$2,FALSE))</f>
        <v>#REF!</v>
      </c>
      <c r="H67" s="109" t="e">
        <f>IF(ISNA(VLOOKUP($A67,#REF!,H$2,FALSE))=TRUE,"-",VLOOKUP($A67,#REF!,H$2,FALSE))</f>
        <v>#REF!</v>
      </c>
      <c r="I67" s="109" t="e">
        <f>IF(ISNA(VLOOKUP($A67,#REF!,I$2,FALSE))=TRUE,"-",VLOOKUP($A67,#REF!,I$2,FALSE))</f>
        <v>#REF!</v>
      </c>
      <c r="J67" s="122" t="e">
        <f>IF(ISNA(VLOOKUP($A67,#REF!,J$2,FALSE))=TRUE,"-",VLOOKUP($A67,#REF!,J$2,FALSE))</f>
        <v>#REF!</v>
      </c>
      <c r="K67" s="461" t="e">
        <f>IF(ISNA(VLOOKUP($A67,#REF!,K$2,FALSE))=TRUE,"-",VLOOKUP($A67,#REF!,K$2,FALSE))</f>
        <v>#REF!</v>
      </c>
      <c r="L67" s="122">
        <v>5.2493438320209973E-2</v>
      </c>
      <c r="M67" s="124">
        <v>5.1587301587301584E-2</v>
      </c>
      <c r="N67" s="180" t="e">
        <f>IF(ISNA(VLOOKUP($A67,#REF!,N$2,FALSE))=TRUE,"-",VLOOKUP($A67,#REF!,N$2,FALSE))</f>
        <v>#REF!</v>
      </c>
      <c r="O67" s="109" t="e">
        <f>IF(ISNA(VLOOKUP($A67,#REF!,O$2,FALSE))=TRUE,"-",VLOOKUP($A67,#REF!,O$2,FALSE))</f>
        <v>#REF!</v>
      </c>
      <c r="P67" s="109" t="e">
        <f>IF(ISNA(VLOOKUP($A67,#REF!,P$2,FALSE))=TRUE,"-",VLOOKUP($A67,#REF!,P$2,FALSE))</f>
        <v>#REF!</v>
      </c>
      <c r="Q67" s="109" t="e">
        <f>IF(ISNA(VLOOKUP($A67,#REF!,Q$2,FALSE))=TRUE,"-",VLOOKUP($A67,#REF!,Q$2,FALSE))</f>
        <v>#REF!</v>
      </c>
      <c r="R67" s="109" t="e">
        <f>IF(ISNA(VLOOKUP($A67,#REF!,R$2,FALSE))=TRUE,"-",VLOOKUP($A67,#REF!,R$2,FALSE))</f>
        <v>#REF!</v>
      </c>
      <c r="S67" s="122" t="e">
        <f>IF(ISNA(VLOOKUP($A67,#REF!,S$2,FALSE))=TRUE,"-",VLOOKUP($A67,#REF!,S$2,FALSE))</f>
        <v>#REF!</v>
      </c>
      <c r="T67" s="122" t="e">
        <f>IF(ISNA(VLOOKUP($A67,#REF!,T$2,FALSE))=TRUE,"-",VLOOKUP($A67,#REF!,T$2,FALSE))</f>
        <v>#REF!</v>
      </c>
      <c r="U67" s="122">
        <v>0.69097222222222221</v>
      </c>
      <c r="V67" s="124">
        <v>0.68888888888888888</v>
      </c>
      <c r="W67" s="180" t="e">
        <f>IF(ISNA(VLOOKUP($A67,#REF!,W$2,FALSE))=TRUE,"-",VLOOKUP($A67,#REF!,W$2,FALSE))</f>
        <v>#REF!</v>
      </c>
      <c r="X67" s="109" t="e">
        <f>IF(ISNA(VLOOKUP($A67,#REF!,X$2,FALSE))=TRUE,"-",VLOOKUP($A67,#REF!,X$2,FALSE))</f>
        <v>#REF!</v>
      </c>
      <c r="Y67" s="109" t="e">
        <f>IF(ISNA(VLOOKUP($A67,#REF!,Y$2,FALSE))=TRUE,"-",VLOOKUP($A67,#REF!,Y$2,FALSE))</f>
        <v>#REF!</v>
      </c>
      <c r="Z67" s="109" t="e">
        <f>IF(ISNA(VLOOKUP($A67,#REF!,Z$2,FALSE))=TRUE,"-",VLOOKUP($A67,#REF!,Z$2,FALSE))</f>
        <v>#REF!</v>
      </c>
      <c r="AA67" s="109" t="e">
        <f>IF(ISNA(VLOOKUP($A67,#REF!,AA$2,FALSE))=TRUE,"-",VLOOKUP($A67,#REF!,AA$2,FALSE))</f>
        <v>#REF!</v>
      </c>
      <c r="AB67" s="122" t="e">
        <f>IF(ISNA(VLOOKUP($A67,#REF!,AB$2,FALSE))=TRUE,"-",VLOOKUP($A67,#REF!,AB$2,FALSE))</f>
        <v>#REF!</v>
      </c>
      <c r="AC67" s="461" t="e">
        <f>IF(ISNA(VLOOKUP($A67,#REF!,AC$2,FALSE))=TRUE,"-",VLOOKUP($A67,#REF!,AC$2,FALSE))</f>
        <v>#REF!</v>
      </c>
      <c r="AD67" s="122">
        <v>0.17932489451476794</v>
      </c>
      <c r="AE67" s="124">
        <v>0.18322295805739514</v>
      </c>
    </row>
    <row r="68" spans="1:31" ht="14.85" customHeight="1" x14ac:dyDescent="0.25">
      <c r="A68" s="56" t="s">
        <v>37</v>
      </c>
      <c r="B68" s="36" t="s">
        <v>37</v>
      </c>
      <c r="C68" s="37" t="s">
        <v>89</v>
      </c>
      <c r="D68" s="38" t="s">
        <v>65</v>
      </c>
      <c r="E68" s="102" t="e">
        <f>IF(ISNA(VLOOKUP($A68,#REF!,E$2,FALSE))=TRUE,"-",VLOOKUP($A68,#REF!,E$2,FALSE))</f>
        <v>#REF!</v>
      </c>
      <c r="F68" s="109" t="e">
        <f>IF(ISNA(VLOOKUP($A68,#REF!,F$2,FALSE))=TRUE,"-",VLOOKUP($A68,#REF!,F$2,FALSE))</f>
        <v>#REF!</v>
      </c>
      <c r="G68" s="109" t="e">
        <f>IF(ISNA(VLOOKUP($A68,#REF!,G$2,FALSE))=TRUE,"-",VLOOKUP($A68,#REF!,G$2,FALSE))</f>
        <v>#REF!</v>
      </c>
      <c r="H68" s="109" t="e">
        <f>IF(ISNA(VLOOKUP($A68,#REF!,H$2,FALSE))=TRUE,"-",VLOOKUP($A68,#REF!,H$2,FALSE))</f>
        <v>#REF!</v>
      </c>
      <c r="I68" s="109" t="e">
        <f>IF(ISNA(VLOOKUP($A68,#REF!,I$2,FALSE))=TRUE,"-",VLOOKUP($A68,#REF!,I$2,FALSE))</f>
        <v>#REF!</v>
      </c>
      <c r="J68" s="122" t="e">
        <f>IF(ISNA(VLOOKUP($A68,#REF!,J$2,FALSE))=TRUE,"-",VLOOKUP($A68,#REF!,J$2,FALSE))</f>
        <v>#REF!</v>
      </c>
      <c r="K68" s="461" t="e">
        <f>IF(ISNA(VLOOKUP($A68,#REF!,K$2,FALSE))=TRUE,"-",VLOOKUP($A68,#REF!,K$2,FALSE))</f>
        <v>#REF!</v>
      </c>
      <c r="L68" s="122">
        <v>3.9242219215155617E-2</v>
      </c>
      <c r="M68" s="124">
        <v>4.0561622464898597E-2</v>
      </c>
      <c r="N68" s="180" t="e">
        <f>IF(ISNA(VLOOKUP($A68,#REF!,N$2,FALSE))=TRUE,"-",VLOOKUP($A68,#REF!,N$2,FALSE))</f>
        <v>#REF!</v>
      </c>
      <c r="O68" s="109" t="e">
        <f>IF(ISNA(VLOOKUP($A68,#REF!,O$2,FALSE))=TRUE,"-",VLOOKUP($A68,#REF!,O$2,FALSE))</f>
        <v>#REF!</v>
      </c>
      <c r="P68" s="109" t="e">
        <f>IF(ISNA(VLOOKUP($A68,#REF!,P$2,FALSE))=TRUE,"-",VLOOKUP($A68,#REF!,P$2,FALSE))</f>
        <v>#REF!</v>
      </c>
      <c r="Q68" s="109" t="e">
        <f>IF(ISNA(VLOOKUP($A68,#REF!,Q$2,FALSE))=TRUE,"-",VLOOKUP($A68,#REF!,Q$2,FALSE))</f>
        <v>#REF!</v>
      </c>
      <c r="R68" s="109" t="e">
        <f>IF(ISNA(VLOOKUP($A68,#REF!,R$2,FALSE))=TRUE,"-",VLOOKUP($A68,#REF!,R$2,FALSE))</f>
        <v>#REF!</v>
      </c>
      <c r="S68" s="122" t="e">
        <f>IF(ISNA(VLOOKUP($A68,#REF!,S$2,FALSE))=TRUE,"-",VLOOKUP($A68,#REF!,S$2,FALSE))</f>
        <v>#REF!</v>
      </c>
      <c r="T68" s="122" t="e">
        <f>IF(ISNA(VLOOKUP($A68,#REF!,T$2,FALSE))=TRUE,"-",VLOOKUP($A68,#REF!,T$2,FALSE))</f>
        <v>#REF!</v>
      </c>
      <c r="U68" s="122">
        <v>0.74829931972789121</v>
      </c>
      <c r="V68" s="124">
        <v>0.74637681159420288</v>
      </c>
      <c r="W68" s="180" t="e">
        <f>IF(ISNA(VLOOKUP($A68,#REF!,W$2,FALSE))=TRUE,"-",VLOOKUP($A68,#REF!,W$2,FALSE))</f>
        <v>#REF!</v>
      </c>
      <c r="X68" s="109" t="e">
        <f>IF(ISNA(VLOOKUP($A68,#REF!,X$2,FALSE))=TRUE,"-",VLOOKUP($A68,#REF!,X$2,FALSE))</f>
        <v>#REF!</v>
      </c>
      <c r="Y68" s="109" t="e">
        <f>IF(ISNA(VLOOKUP($A68,#REF!,Y$2,FALSE))=TRUE,"-",VLOOKUP($A68,#REF!,Y$2,FALSE))</f>
        <v>#REF!</v>
      </c>
      <c r="Z68" s="109" t="e">
        <f>IF(ISNA(VLOOKUP($A68,#REF!,Z$2,FALSE))=TRUE,"-",VLOOKUP($A68,#REF!,Z$2,FALSE))</f>
        <v>#REF!</v>
      </c>
      <c r="AA68" s="109" t="e">
        <f>IF(ISNA(VLOOKUP($A68,#REF!,AA$2,FALSE))=TRUE,"-",VLOOKUP($A68,#REF!,AA$2,FALSE))</f>
        <v>#REF!</v>
      </c>
      <c r="AB68" s="122" t="e">
        <f>IF(ISNA(VLOOKUP($A68,#REF!,AB$2,FALSE))=TRUE,"-",VLOOKUP($A68,#REF!,AB$2,FALSE))</f>
        <v>#REF!</v>
      </c>
      <c r="AC68" s="461" t="e">
        <f>IF(ISNA(VLOOKUP($A68,#REF!,AC$2,FALSE))=TRUE,"-",VLOOKUP($A68,#REF!,AC$2,FALSE))</f>
        <v>#REF!</v>
      </c>
      <c r="AD68" s="122">
        <v>0.15697674418604651</v>
      </c>
      <c r="AE68" s="124">
        <v>0.14164305949008499</v>
      </c>
    </row>
    <row r="69" spans="1:31" ht="14.85" customHeight="1" x14ac:dyDescent="0.25">
      <c r="A69" s="56" t="s">
        <v>38</v>
      </c>
      <c r="B69" s="36" t="s">
        <v>38</v>
      </c>
      <c r="C69" s="37" t="s">
        <v>90</v>
      </c>
      <c r="D69" s="38" t="s">
        <v>65</v>
      </c>
      <c r="E69" s="102" t="e">
        <f>IF(ISNA(VLOOKUP($A69,#REF!,E$2,FALSE))=TRUE,"-",VLOOKUP($A69,#REF!,E$2,FALSE))</f>
        <v>#REF!</v>
      </c>
      <c r="F69" s="109" t="e">
        <f>IF(ISNA(VLOOKUP($A69,#REF!,F$2,FALSE))=TRUE,"-",VLOOKUP($A69,#REF!,F$2,FALSE))</f>
        <v>#REF!</v>
      </c>
      <c r="G69" s="109" t="e">
        <f>IF(ISNA(VLOOKUP($A69,#REF!,G$2,FALSE))=TRUE,"-",VLOOKUP($A69,#REF!,G$2,FALSE))</f>
        <v>#REF!</v>
      </c>
      <c r="H69" s="109" t="e">
        <f>IF(ISNA(VLOOKUP($A69,#REF!,H$2,FALSE))=TRUE,"-",VLOOKUP($A69,#REF!,H$2,FALSE))</f>
        <v>#REF!</v>
      </c>
      <c r="I69" s="109" t="e">
        <f>IF(ISNA(VLOOKUP($A69,#REF!,I$2,FALSE))=TRUE,"-",VLOOKUP($A69,#REF!,I$2,FALSE))</f>
        <v>#REF!</v>
      </c>
      <c r="J69" s="122" t="e">
        <f>IF(ISNA(VLOOKUP($A69,#REF!,J$2,FALSE))=TRUE,"-",VLOOKUP($A69,#REF!,J$2,FALSE))</f>
        <v>#REF!</v>
      </c>
      <c r="K69" s="461" t="e">
        <f>IF(ISNA(VLOOKUP($A69,#REF!,K$2,FALSE))=TRUE,"-",VLOOKUP($A69,#REF!,K$2,FALSE))</f>
        <v>#REF!</v>
      </c>
      <c r="L69" s="122">
        <v>3.9647577092511016E-2</v>
      </c>
      <c r="M69" s="124">
        <v>5.1383399209486168E-2</v>
      </c>
      <c r="N69" s="180" t="e">
        <f>IF(ISNA(VLOOKUP($A69,#REF!,N$2,FALSE))=TRUE,"-",VLOOKUP($A69,#REF!,N$2,FALSE))</f>
        <v>#REF!</v>
      </c>
      <c r="O69" s="109" t="e">
        <f>IF(ISNA(VLOOKUP($A69,#REF!,O$2,FALSE))=TRUE,"-",VLOOKUP($A69,#REF!,O$2,FALSE))</f>
        <v>#REF!</v>
      </c>
      <c r="P69" s="109" t="e">
        <f>IF(ISNA(VLOOKUP($A69,#REF!,P$2,FALSE))=TRUE,"-",VLOOKUP($A69,#REF!,P$2,FALSE))</f>
        <v>#REF!</v>
      </c>
      <c r="Q69" s="109" t="e">
        <f>IF(ISNA(VLOOKUP($A69,#REF!,Q$2,FALSE))=TRUE,"-",VLOOKUP($A69,#REF!,Q$2,FALSE))</f>
        <v>#REF!</v>
      </c>
      <c r="R69" s="109" t="e">
        <f>IF(ISNA(VLOOKUP($A69,#REF!,R$2,FALSE))=TRUE,"-",VLOOKUP($A69,#REF!,R$2,FALSE))</f>
        <v>#REF!</v>
      </c>
      <c r="S69" s="122" t="e">
        <f>IF(ISNA(VLOOKUP($A69,#REF!,S$2,FALSE))=TRUE,"-",VLOOKUP($A69,#REF!,S$2,FALSE))</f>
        <v>#REF!</v>
      </c>
      <c r="T69" s="122" t="e">
        <f>IF(ISNA(VLOOKUP($A69,#REF!,T$2,FALSE))=TRUE,"-",VLOOKUP($A69,#REF!,T$2,FALSE))</f>
        <v>#REF!</v>
      </c>
      <c r="U69" s="122">
        <v>0.19444444444444445</v>
      </c>
      <c r="V69" s="124">
        <v>0.25925925925925924</v>
      </c>
      <c r="W69" s="180" t="e">
        <f>IF(ISNA(VLOOKUP($A69,#REF!,W$2,FALSE))=TRUE,"-",VLOOKUP($A69,#REF!,W$2,FALSE))</f>
        <v>#REF!</v>
      </c>
      <c r="X69" s="109" t="e">
        <f>IF(ISNA(VLOOKUP($A69,#REF!,X$2,FALSE))=TRUE,"-",VLOOKUP($A69,#REF!,X$2,FALSE))</f>
        <v>#REF!</v>
      </c>
      <c r="Y69" s="109" t="e">
        <f>IF(ISNA(VLOOKUP($A69,#REF!,Y$2,FALSE))=TRUE,"-",VLOOKUP($A69,#REF!,Y$2,FALSE))</f>
        <v>#REF!</v>
      </c>
      <c r="Z69" s="109" t="e">
        <f>IF(ISNA(VLOOKUP($A69,#REF!,Z$2,FALSE))=TRUE,"-",VLOOKUP($A69,#REF!,Z$2,FALSE))</f>
        <v>#REF!</v>
      </c>
      <c r="AA69" s="109" t="e">
        <f>IF(ISNA(VLOOKUP($A69,#REF!,AA$2,FALSE))=TRUE,"-",VLOOKUP($A69,#REF!,AA$2,FALSE))</f>
        <v>#REF!</v>
      </c>
      <c r="AB69" s="122" t="e">
        <f>IF(ISNA(VLOOKUP($A69,#REF!,AB$2,FALSE))=TRUE,"-",VLOOKUP($A69,#REF!,AB$2,FALSE))</f>
        <v>#REF!</v>
      </c>
      <c r="AC69" s="461" t="e">
        <f>IF(ISNA(VLOOKUP($A69,#REF!,AC$2,FALSE))=TRUE,"-",VLOOKUP($A69,#REF!,AC$2,FALSE))</f>
        <v>#REF!</v>
      </c>
      <c r="AD69" s="122">
        <v>0.10060975609756098</v>
      </c>
      <c r="AE69" s="124">
        <v>9.0614886731391592E-2</v>
      </c>
    </row>
    <row r="70" spans="1:31" ht="14.85" customHeight="1" x14ac:dyDescent="0.25">
      <c r="A70" s="56" t="s">
        <v>39</v>
      </c>
      <c r="B70" s="36" t="s">
        <v>39</v>
      </c>
      <c r="C70" s="37" t="s">
        <v>91</v>
      </c>
      <c r="D70" s="38" t="s">
        <v>14</v>
      </c>
      <c r="E70" s="102" t="e">
        <f>IF(ISNA(VLOOKUP($A70,#REF!,E$2,FALSE))=TRUE,"-",VLOOKUP($A70,#REF!,E$2,FALSE))</f>
        <v>#REF!</v>
      </c>
      <c r="F70" s="109" t="e">
        <f>IF(ISNA(VLOOKUP($A70,#REF!,F$2,FALSE))=TRUE,"-",VLOOKUP($A70,#REF!,F$2,FALSE))</f>
        <v>#REF!</v>
      </c>
      <c r="G70" s="109" t="e">
        <f>IF(ISNA(VLOOKUP($A70,#REF!,G$2,FALSE))=TRUE,"-",VLOOKUP($A70,#REF!,G$2,FALSE))</f>
        <v>#REF!</v>
      </c>
      <c r="H70" s="109" t="e">
        <f>IF(ISNA(VLOOKUP($A70,#REF!,H$2,FALSE))=TRUE,"-",VLOOKUP($A70,#REF!,H$2,FALSE))</f>
        <v>#REF!</v>
      </c>
      <c r="I70" s="109" t="e">
        <f>IF(ISNA(VLOOKUP($A70,#REF!,I$2,FALSE))=TRUE,"-",VLOOKUP($A70,#REF!,I$2,FALSE))</f>
        <v>#REF!</v>
      </c>
      <c r="J70" s="122" t="e">
        <f>IF(ISNA(VLOOKUP($A70,#REF!,J$2,FALSE))=TRUE,"-",VLOOKUP($A70,#REF!,J$2,FALSE))</f>
        <v>#REF!</v>
      </c>
      <c r="K70" s="461" t="e">
        <f>IF(ISNA(VLOOKUP($A70,#REF!,K$2,FALSE))=TRUE,"-",VLOOKUP($A70,#REF!,K$2,FALSE))</f>
        <v>#REF!</v>
      </c>
      <c r="L70" s="122">
        <v>2.9183930823275087E-2</v>
      </c>
      <c r="M70" s="124">
        <v>3.2245898547991703E-2</v>
      </c>
      <c r="N70" s="180" t="e">
        <f>IF(ISNA(VLOOKUP($A70,#REF!,N$2,FALSE))=TRUE,"-",VLOOKUP($A70,#REF!,N$2,FALSE))</f>
        <v>#REF!</v>
      </c>
      <c r="O70" s="109" t="e">
        <f>IF(ISNA(VLOOKUP($A70,#REF!,O$2,FALSE))=TRUE,"-",VLOOKUP($A70,#REF!,O$2,FALSE))</f>
        <v>#REF!</v>
      </c>
      <c r="P70" s="109" t="e">
        <f>IF(ISNA(VLOOKUP($A70,#REF!,P$2,FALSE))=TRUE,"-",VLOOKUP($A70,#REF!,P$2,FALSE))</f>
        <v>#REF!</v>
      </c>
      <c r="Q70" s="109" t="e">
        <f>IF(ISNA(VLOOKUP($A70,#REF!,Q$2,FALSE))=TRUE,"-",VLOOKUP($A70,#REF!,Q$2,FALSE))</f>
        <v>#REF!</v>
      </c>
      <c r="R70" s="109" t="e">
        <f>IF(ISNA(VLOOKUP($A70,#REF!,R$2,FALSE))=TRUE,"-",VLOOKUP($A70,#REF!,R$2,FALSE))</f>
        <v>#REF!</v>
      </c>
      <c r="S70" s="122" t="e">
        <f>IF(ISNA(VLOOKUP($A70,#REF!,S$2,FALSE))=TRUE,"-",VLOOKUP($A70,#REF!,S$2,FALSE))</f>
        <v>#REF!</v>
      </c>
      <c r="T70" s="122" t="e">
        <f>IF(ISNA(VLOOKUP($A70,#REF!,T$2,FALSE))=TRUE,"-",VLOOKUP($A70,#REF!,T$2,FALSE))</f>
        <v>#REF!</v>
      </c>
      <c r="U70" s="122">
        <v>0.82208588957055218</v>
      </c>
      <c r="V70" s="124">
        <v>0.8268839103869654</v>
      </c>
      <c r="W70" s="180" t="e">
        <f>IF(ISNA(VLOOKUP($A70,#REF!,W$2,FALSE))=TRUE,"-",VLOOKUP($A70,#REF!,W$2,FALSE))</f>
        <v>#REF!</v>
      </c>
      <c r="X70" s="109" t="e">
        <f>IF(ISNA(VLOOKUP($A70,#REF!,X$2,FALSE))=TRUE,"-",VLOOKUP($A70,#REF!,X$2,FALSE))</f>
        <v>#REF!</v>
      </c>
      <c r="Y70" s="109" t="e">
        <f>IF(ISNA(VLOOKUP($A70,#REF!,Y$2,FALSE))=TRUE,"-",VLOOKUP($A70,#REF!,Y$2,FALSE))</f>
        <v>#REF!</v>
      </c>
      <c r="Z70" s="109" t="e">
        <f>IF(ISNA(VLOOKUP($A70,#REF!,Z$2,FALSE))=TRUE,"-",VLOOKUP($A70,#REF!,Z$2,FALSE))</f>
        <v>#REF!</v>
      </c>
      <c r="AA70" s="109" t="e">
        <f>IF(ISNA(VLOOKUP($A70,#REF!,AA$2,FALSE))=TRUE,"-",VLOOKUP($A70,#REF!,AA$2,FALSE))</f>
        <v>#REF!</v>
      </c>
      <c r="AB70" s="122" t="e">
        <f>IF(ISNA(VLOOKUP($A70,#REF!,AB$2,FALSE))=TRUE,"-",VLOOKUP($A70,#REF!,AB$2,FALSE))</f>
        <v>#REF!</v>
      </c>
      <c r="AC70" s="461" t="e">
        <f>IF(ISNA(VLOOKUP($A70,#REF!,AC$2,FALSE))=TRUE,"-",VLOOKUP($A70,#REF!,AC$2,FALSE))</f>
        <v>#REF!</v>
      </c>
      <c r="AD70" s="122">
        <v>0.40717539863325741</v>
      </c>
      <c r="AE70" s="124">
        <v>0.37859007832898173</v>
      </c>
    </row>
    <row r="71" spans="1:31" ht="14.85" customHeight="1" x14ac:dyDescent="0.25">
      <c r="A71" s="56" t="s">
        <v>40</v>
      </c>
      <c r="B71" s="36" t="s">
        <v>40</v>
      </c>
      <c r="C71" s="37" t="s">
        <v>92</v>
      </c>
      <c r="D71" s="40" t="s">
        <v>13</v>
      </c>
      <c r="E71" s="102" t="e">
        <f>IF(ISNA(VLOOKUP($A71,#REF!,E$2,FALSE))=TRUE,"-",VLOOKUP($A71,#REF!,E$2,FALSE))</f>
        <v>#REF!</v>
      </c>
      <c r="F71" s="109" t="e">
        <f>IF(ISNA(VLOOKUP($A71,#REF!,F$2,FALSE))=TRUE,"-",VLOOKUP($A71,#REF!,F$2,FALSE))</f>
        <v>#REF!</v>
      </c>
      <c r="G71" s="109" t="e">
        <f>IF(ISNA(VLOOKUP($A71,#REF!,G$2,FALSE))=TRUE,"-",VLOOKUP($A71,#REF!,G$2,FALSE))</f>
        <v>#REF!</v>
      </c>
      <c r="H71" s="109" t="e">
        <f>IF(ISNA(VLOOKUP($A71,#REF!,H$2,FALSE))=TRUE,"-",VLOOKUP($A71,#REF!,H$2,FALSE))</f>
        <v>#REF!</v>
      </c>
      <c r="I71" s="109" t="e">
        <f>IF(ISNA(VLOOKUP($A71,#REF!,I$2,FALSE))=TRUE,"-",VLOOKUP($A71,#REF!,I$2,FALSE))</f>
        <v>#REF!</v>
      </c>
      <c r="J71" s="122" t="e">
        <f>IF(ISNA(VLOOKUP($A71,#REF!,J$2,FALSE))=TRUE,"-",VLOOKUP($A71,#REF!,J$2,FALSE))</f>
        <v>#REF!</v>
      </c>
      <c r="K71" s="461" t="e">
        <f>IF(ISNA(VLOOKUP($A71,#REF!,K$2,FALSE))=TRUE,"-",VLOOKUP($A71,#REF!,K$2,FALSE))</f>
        <v>#REF!</v>
      </c>
      <c r="L71" s="122">
        <v>0</v>
      </c>
      <c r="M71" s="124">
        <v>0</v>
      </c>
      <c r="N71" s="180" t="e">
        <f>IF(ISNA(VLOOKUP($A71,#REF!,N$2,FALSE))=TRUE,"-",VLOOKUP($A71,#REF!,N$2,FALSE))</f>
        <v>#REF!</v>
      </c>
      <c r="O71" s="109" t="e">
        <f>IF(ISNA(VLOOKUP($A71,#REF!,O$2,FALSE))=TRUE,"-",VLOOKUP($A71,#REF!,O$2,FALSE))</f>
        <v>#REF!</v>
      </c>
      <c r="P71" s="109" t="e">
        <f>IF(ISNA(VLOOKUP($A71,#REF!,P$2,FALSE))=TRUE,"-",VLOOKUP($A71,#REF!,P$2,FALSE))</f>
        <v>#REF!</v>
      </c>
      <c r="Q71" s="109" t="e">
        <f>IF(ISNA(VLOOKUP($A71,#REF!,Q$2,FALSE))=TRUE,"-",VLOOKUP($A71,#REF!,Q$2,FALSE))</f>
        <v>#REF!</v>
      </c>
      <c r="R71" s="109" t="e">
        <f>IF(ISNA(VLOOKUP($A71,#REF!,R$2,FALSE))=TRUE,"-",VLOOKUP($A71,#REF!,R$2,FALSE))</f>
        <v>#REF!</v>
      </c>
      <c r="S71" s="122" t="e">
        <f>IF(ISNA(VLOOKUP($A71,#REF!,S$2,FALSE))=TRUE,"-",VLOOKUP($A71,#REF!,S$2,FALSE))</f>
        <v>#REF!</v>
      </c>
      <c r="T71" s="122" t="e">
        <f>IF(ISNA(VLOOKUP($A71,#REF!,T$2,FALSE))=TRUE,"-",VLOOKUP($A71,#REF!,T$2,FALSE))</f>
        <v>#REF!</v>
      </c>
      <c r="U71" s="122">
        <v>0.90662139219015281</v>
      </c>
      <c r="V71" s="124">
        <v>0.913469387755102</v>
      </c>
      <c r="W71" s="180" t="e">
        <f>IF(ISNA(VLOOKUP($A71,#REF!,W$2,FALSE))=TRUE,"-",VLOOKUP($A71,#REF!,W$2,FALSE))</f>
        <v>#REF!</v>
      </c>
      <c r="X71" s="109" t="e">
        <f>IF(ISNA(VLOOKUP($A71,#REF!,X$2,FALSE))=TRUE,"-",VLOOKUP($A71,#REF!,X$2,FALSE))</f>
        <v>#REF!</v>
      </c>
      <c r="Y71" s="109" t="e">
        <f>IF(ISNA(VLOOKUP($A71,#REF!,Y$2,FALSE))=TRUE,"-",VLOOKUP($A71,#REF!,Y$2,FALSE))</f>
        <v>#REF!</v>
      </c>
      <c r="Z71" s="109" t="e">
        <f>IF(ISNA(VLOOKUP($A71,#REF!,Z$2,FALSE))=TRUE,"-",VLOOKUP($A71,#REF!,Z$2,FALSE))</f>
        <v>#REF!</v>
      </c>
      <c r="AA71" s="109" t="e">
        <f>IF(ISNA(VLOOKUP($A71,#REF!,AA$2,FALSE))=TRUE,"-",VLOOKUP($A71,#REF!,AA$2,FALSE))</f>
        <v>#REF!</v>
      </c>
      <c r="AB71" s="122" t="e">
        <f>IF(ISNA(VLOOKUP($A71,#REF!,AB$2,FALSE))=TRUE,"-",VLOOKUP($A71,#REF!,AB$2,FALSE))</f>
        <v>#REF!</v>
      </c>
      <c r="AC71" s="461" t="e">
        <f>IF(ISNA(VLOOKUP($A71,#REF!,AC$2,FALSE))=TRUE,"-",VLOOKUP($A71,#REF!,AC$2,FALSE))</f>
        <v>#REF!</v>
      </c>
      <c r="AD71" s="122">
        <v>0.1750788643533123</v>
      </c>
      <c r="AE71" s="124">
        <v>0.12190812720848057</v>
      </c>
    </row>
    <row r="72" spans="1:31" ht="14.85" customHeight="1" x14ac:dyDescent="0.25">
      <c r="A72" s="56" t="s">
        <v>41</v>
      </c>
      <c r="B72" s="36" t="s">
        <v>41</v>
      </c>
      <c r="C72" s="37" t="s">
        <v>93</v>
      </c>
      <c r="D72" s="38" t="s">
        <v>14</v>
      </c>
      <c r="E72" s="102" t="e">
        <f>IF(ISNA(VLOOKUP($A72,#REF!,E$2,FALSE))=TRUE,"-",VLOOKUP($A72,#REF!,E$2,FALSE))</f>
        <v>#REF!</v>
      </c>
      <c r="F72" s="109" t="e">
        <f>IF(ISNA(VLOOKUP($A72,#REF!,F$2,FALSE))=TRUE,"-",VLOOKUP($A72,#REF!,F$2,FALSE))</f>
        <v>#REF!</v>
      </c>
      <c r="G72" s="109" t="e">
        <f>IF(ISNA(VLOOKUP($A72,#REF!,G$2,FALSE))=TRUE,"-",VLOOKUP($A72,#REF!,G$2,FALSE))</f>
        <v>#REF!</v>
      </c>
      <c r="H72" s="109" t="e">
        <f>IF(ISNA(VLOOKUP($A72,#REF!,H$2,FALSE))=TRUE,"-",VLOOKUP($A72,#REF!,H$2,FALSE))</f>
        <v>#REF!</v>
      </c>
      <c r="I72" s="109" t="e">
        <f>IF(ISNA(VLOOKUP($A72,#REF!,I$2,FALSE))=TRUE,"-",VLOOKUP($A72,#REF!,I$2,FALSE))</f>
        <v>#REF!</v>
      </c>
      <c r="J72" s="122" t="e">
        <f>IF(ISNA(VLOOKUP($A72,#REF!,J$2,FALSE))=TRUE,"-",VLOOKUP($A72,#REF!,J$2,FALSE))</f>
        <v>#REF!</v>
      </c>
      <c r="K72" s="461" t="e">
        <f>IF(ISNA(VLOOKUP($A72,#REF!,K$2,FALSE))=TRUE,"-",VLOOKUP($A72,#REF!,K$2,FALSE))</f>
        <v>#REF!</v>
      </c>
      <c r="L72" s="122">
        <v>0</v>
      </c>
      <c r="M72" s="124">
        <v>0</v>
      </c>
      <c r="N72" s="180" t="e">
        <f>IF(ISNA(VLOOKUP($A72,#REF!,N$2,FALSE))=TRUE,"-",VLOOKUP($A72,#REF!,N$2,FALSE))</f>
        <v>#REF!</v>
      </c>
      <c r="O72" s="109" t="e">
        <f>IF(ISNA(VLOOKUP($A72,#REF!,O$2,FALSE))=TRUE,"-",VLOOKUP($A72,#REF!,O$2,FALSE))</f>
        <v>#REF!</v>
      </c>
      <c r="P72" s="109" t="e">
        <f>IF(ISNA(VLOOKUP($A72,#REF!,P$2,FALSE))=TRUE,"-",VLOOKUP($A72,#REF!,P$2,FALSE))</f>
        <v>#REF!</v>
      </c>
      <c r="Q72" s="109" t="e">
        <f>IF(ISNA(VLOOKUP($A72,#REF!,Q$2,FALSE))=TRUE,"-",VLOOKUP($A72,#REF!,Q$2,FALSE))</f>
        <v>#REF!</v>
      </c>
      <c r="R72" s="109" t="e">
        <f>IF(ISNA(VLOOKUP($A72,#REF!,R$2,FALSE))=TRUE,"-",VLOOKUP($A72,#REF!,R$2,FALSE))</f>
        <v>#REF!</v>
      </c>
      <c r="S72" s="122" t="e">
        <f>IF(ISNA(VLOOKUP($A72,#REF!,S$2,FALSE))=TRUE,"-",VLOOKUP($A72,#REF!,S$2,FALSE))</f>
        <v>#REF!</v>
      </c>
      <c r="T72" s="122" t="e">
        <f>IF(ISNA(VLOOKUP($A72,#REF!,T$2,FALSE))=TRUE,"-",VLOOKUP($A72,#REF!,T$2,FALSE))</f>
        <v>#REF!</v>
      </c>
      <c r="U72" s="122">
        <v>0.86942675159235672</v>
      </c>
      <c r="V72" s="124">
        <v>0.83333333333333337</v>
      </c>
      <c r="W72" s="180" t="e">
        <f>IF(ISNA(VLOOKUP($A72,#REF!,W$2,FALSE))=TRUE,"-",VLOOKUP($A72,#REF!,W$2,FALSE))</f>
        <v>#REF!</v>
      </c>
      <c r="X72" s="109" t="e">
        <f>IF(ISNA(VLOOKUP($A72,#REF!,X$2,FALSE))=TRUE,"-",VLOOKUP($A72,#REF!,X$2,FALSE))</f>
        <v>#REF!</v>
      </c>
      <c r="Y72" s="109" t="e">
        <f>IF(ISNA(VLOOKUP($A72,#REF!,Y$2,FALSE))=TRUE,"-",VLOOKUP($A72,#REF!,Y$2,FALSE))</f>
        <v>#REF!</v>
      </c>
      <c r="Z72" s="109" t="e">
        <f>IF(ISNA(VLOOKUP($A72,#REF!,Z$2,FALSE))=TRUE,"-",VLOOKUP($A72,#REF!,Z$2,FALSE))</f>
        <v>#REF!</v>
      </c>
      <c r="AA72" s="109" t="e">
        <f>IF(ISNA(VLOOKUP($A72,#REF!,AA$2,FALSE))=TRUE,"-",VLOOKUP($A72,#REF!,AA$2,FALSE))</f>
        <v>#REF!</v>
      </c>
      <c r="AB72" s="122" t="e">
        <f>IF(ISNA(VLOOKUP($A72,#REF!,AB$2,FALSE))=TRUE,"-",VLOOKUP($A72,#REF!,AB$2,FALSE))</f>
        <v>#REF!</v>
      </c>
      <c r="AC72" s="461" t="e">
        <f>IF(ISNA(VLOOKUP($A72,#REF!,AC$2,FALSE))=TRUE,"-",VLOOKUP($A72,#REF!,AC$2,FALSE))</f>
        <v>#REF!</v>
      </c>
      <c r="AD72" s="122">
        <v>0.60424966799468793</v>
      </c>
      <c r="AE72" s="124">
        <v>0.60425716768027804</v>
      </c>
    </row>
    <row r="73" spans="1:31" ht="14.85" customHeight="1" x14ac:dyDescent="0.25">
      <c r="A73" s="56" t="s">
        <v>42</v>
      </c>
      <c r="B73" s="36" t="s">
        <v>42</v>
      </c>
      <c r="C73" s="41" t="s">
        <v>94</v>
      </c>
      <c r="D73" s="40" t="s">
        <v>13</v>
      </c>
      <c r="E73" s="102" t="e">
        <f>IF(ISNA(VLOOKUP($A73,#REF!,E$2,FALSE))=TRUE,"-",VLOOKUP($A73,#REF!,E$2,FALSE))</f>
        <v>#REF!</v>
      </c>
      <c r="F73" s="109" t="e">
        <f>IF(ISNA(VLOOKUP($A73,#REF!,F$2,FALSE))=TRUE,"-",VLOOKUP($A73,#REF!,F$2,FALSE))</f>
        <v>#REF!</v>
      </c>
      <c r="G73" s="109" t="e">
        <f>IF(ISNA(VLOOKUP($A73,#REF!,G$2,FALSE))=TRUE,"-",VLOOKUP($A73,#REF!,G$2,FALSE))</f>
        <v>#REF!</v>
      </c>
      <c r="H73" s="109" t="e">
        <f>IF(ISNA(VLOOKUP($A73,#REF!,H$2,FALSE))=TRUE,"-",VLOOKUP($A73,#REF!,H$2,FALSE))</f>
        <v>#REF!</v>
      </c>
      <c r="I73" s="109" t="e">
        <f>IF(ISNA(VLOOKUP($A73,#REF!,I$2,FALSE))=TRUE,"-",VLOOKUP($A73,#REF!,I$2,FALSE))</f>
        <v>#REF!</v>
      </c>
      <c r="J73" s="122" t="e">
        <f>IF(ISNA(VLOOKUP($A73,#REF!,J$2,FALSE))=TRUE,"-",VLOOKUP($A73,#REF!,J$2,FALSE))</f>
        <v>#REF!</v>
      </c>
      <c r="K73" s="461" t="e">
        <f>IF(ISNA(VLOOKUP($A73,#REF!,K$2,FALSE))=TRUE,"-",VLOOKUP($A73,#REF!,K$2,FALSE))</f>
        <v>#REF!</v>
      </c>
      <c r="L73" s="122">
        <v>0</v>
      </c>
      <c r="M73" s="124">
        <v>0</v>
      </c>
      <c r="N73" s="180" t="e">
        <f>IF(ISNA(VLOOKUP($A73,#REF!,N$2,FALSE))=TRUE,"-",VLOOKUP($A73,#REF!,N$2,FALSE))</f>
        <v>#REF!</v>
      </c>
      <c r="O73" s="109" t="e">
        <f>IF(ISNA(VLOOKUP($A73,#REF!,O$2,FALSE))=TRUE,"-",VLOOKUP($A73,#REF!,O$2,FALSE))</f>
        <v>#REF!</v>
      </c>
      <c r="P73" s="109" t="e">
        <f>IF(ISNA(VLOOKUP($A73,#REF!,P$2,FALSE))=TRUE,"-",VLOOKUP($A73,#REF!,P$2,FALSE))</f>
        <v>#REF!</v>
      </c>
      <c r="Q73" s="109" t="e">
        <f>IF(ISNA(VLOOKUP($A73,#REF!,Q$2,FALSE))=TRUE,"-",VLOOKUP($A73,#REF!,Q$2,FALSE))</f>
        <v>#REF!</v>
      </c>
      <c r="R73" s="109" t="e">
        <f>IF(ISNA(VLOOKUP($A73,#REF!,R$2,FALSE))=TRUE,"-",VLOOKUP($A73,#REF!,R$2,FALSE))</f>
        <v>#REF!</v>
      </c>
      <c r="S73" s="122" t="e">
        <f>IF(ISNA(VLOOKUP($A73,#REF!,S$2,FALSE))=TRUE,"-",VLOOKUP($A73,#REF!,S$2,FALSE))</f>
        <v>#REF!</v>
      </c>
      <c r="T73" s="122" t="e">
        <f>IF(ISNA(VLOOKUP($A73,#REF!,T$2,FALSE))=TRUE,"-",VLOOKUP($A73,#REF!,T$2,FALSE))</f>
        <v>#REF!</v>
      </c>
      <c r="U73" s="122">
        <v>0</v>
      </c>
      <c r="V73" s="124">
        <v>0</v>
      </c>
      <c r="W73" s="180" t="e">
        <f>IF(ISNA(VLOOKUP($A73,#REF!,W$2,FALSE))=TRUE,"-",VLOOKUP($A73,#REF!,W$2,FALSE))</f>
        <v>#REF!</v>
      </c>
      <c r="X73" s="109" t="e">
        <f>IF(ISNA(VLOOKUP($A73,#REF!,X$2,FALSE))=TRUE,"-",VLOOKUP($A73,#REF!,X$2,FALSE))</f>
        <v>#REF!</v>
      </c>
      <c r="Y73" s="109" t="e">
        <f>IF(ISNA(VLOOKUP($A73,#REF!,Y$2,FALSE))=TRUE,"-",VLOOKUP($A73,#REF!,Y$2,FALSE))</f>
        <v>#REF!</v>
      </c>
      <c r="Z73" s="109" t="e">
        <f>IF(ISNA(VLOOKUP($A73,#REF!,Z$2,FALSE))=TRUE,"-",VLOOKUP($A73,#REF!,Z$2,FALSE))</f>
        <v>#REF!</v>
      </c>
      <c r="AA73" s="109" t="e">
        <f>IF(ISNA(VLOOKUP($A73,#REF!,AA$2,FALSE))=TRUE,"-",VLOOKUP($A73,#REF!,AA$2,FALSE))</f>
        <v>#REF!</v>
      </c>
      <c r="AB73" s="122" t="e">
        <f>IF(ISNA(VLOOKUP($A73,#REF!,AB$2,FALSE))=TRUE,"-",VLOOKUP($A73,#REF!,AB$2,FALSE))</f>
        <v>#REF!</v>
      </c>
      <c r="AC73" s="461" t="e">
        <f>IF(ISNA(VLOOKUP($A73,#REF!,AC$2,FALSE))=TRUE,"-",VLOOKUP($A73,#REF!,AC$2,FALSE))</f>
        <v>#REF!</v>
      </c>
      <c r="AD73" s="122">
        <v>0.31578947368421051</v>
      </c>
      <c r="AE73" s="124">
        <v>0.40740740740740738</v>
      </c>
    </row>
    <row r="74" spans="1:31" ht="14.85" customHeight="1" x14ac:dyDescent="0.25">
      <c r="A74" s="56" t="s">
        <v>43</v>
      </c>
      <c r="B74" s="36" t="s">
        <v>43</v>
      </c>
      <c r="C74" s="37" t="s">
        <v>95</v>
      </c>
      <c r="D74" s="38" t="s">
        <v>14</v>
      </c>
      <c r="E74" s="102" t="e">
        <f>IF(ISNA(VLOOKUP($A74,#REF!,E$2,FALSE))=TRUE,"-",VLOOKUP($A74,#REF!,E$2,FALSE))</f>
        <v>#REF!</v>
      </c>
      <c r="F74" s="109" t="e">
        <f>IF(ISNA(VLOOKUP($A74,#REF!,F$2,FALSE))=TRUE,"-",VLOOKUP($A74,#REF!,F$2,FALSE))</f>
        <v>#REF!</v>
      </c>
      <c r="G74" s="109" t="e">
        <f>IF(ISNA(VLOOKUP($A74,#REF!,G$2,FALSE))=TRUE,"-",VLOOKUP($A74,#REF!,G$2,FALSE))</f>
        <v>#REF!</v>
      </c>
      <c r="H74" s="109" t="e">
        <f>IF(ISNA(VLOOKUP($A74,#REF!,H$2,FALSE))=TRUE,"-",VLOOKUP($A74,#REF!,H$2,FALSE))</f>
        <v>#REF!</v>
      </c>
      <c r="I74" s="109" t="e">
        <f>IF(ISNA(VLOOKUP($A74,#REF!,I$2,FALSE))=TRUE,"-",VLOOKUP($A74,#REF!,I$2,FALSE))</f>
        <v>#REF!</v>
      </c>
      <c r="J74" s="122" t="e">
        <f>IF(ISNA(VLOOKUP($A74,#REF!,J$2,FALSE))=TRUE,"-",VLOOKUP($A74,#REF!,J$2,FALSE))</f>
        <v>#REF!</v>
      </c>
      <c r="K74" s="461" t="e">
        <f>IF(ISNA(VLOOKUP($A74,#REF!,K$2,FALSE))=TRUE,"-",VLOOKUP($A74,#REF!,K$2,FALSE))</f>
        <v>#REF!</v>
      </c>
      <c r="L74" s="122">
        <v>6.8420431756517639E-3</v>
      </c>
      <c r="M74" s="124">
        <v>8.5322121924075681E-3</v>
      </c>
      <c r="N74" s="180" t="e">
        <f>IF(ISNA(VLOOKUP($A74,#REF!,N$2,FALSE))=TRUE,"-",VLOOKUP($A74,#REF!,N$2,FALSE))</f>
        <v>#REF!</v>
      </c>
      <c r="O74" s="109" t="e">
        <f>IF(ISNA(VLOOKUP($A74,#REF!,O$2,FALSE))=TRUE,"-",VLOOKUP($A74,#REF!,O$2,FALSE))</f>
        <v>#REF!</v>
      </c>
      <c r="P74" s="109" t="e">
        <f>IF(ISNA(VLOOKUP($A74,#REF!,P$2,FALSE))=TRUE,"-",VLOOKUP($A74,#REF!,P$2,FALSE))</f>
        <v>#REF!</v>
      </c>
      <c r="Q74" s="109" t="e">
        <f>IF(ISNA(VLOOKUP($A74,#REF!,Q$2,FALSE))=TRUE,"-",VLOOKUP($A74,#REF!,Q$2,FALSE))</f>
        <v>#REF!</v>
      </c>
      <c r="R74" s="109" t="e">
        <f>IF(ISNA(VLOOKUP($A74,#REF!,R$2,FALSE))=TRUE,"-",VLOOKUP($A74,#REF!,R$2,FALSE))</f>
        <v>#REF!</v>
      </c>
      <c r="S74" s="122" t="e">
        <f>IF(ISNA(VLOOKUP($A74,#REF!,S$2,FALSE))=TRUE,"-",VLOOKUP($A74,#REF!,S$2,FALSE))</f>
        <v>#REF!</v>
      </c>
      <c r="T74" s="122" t="e">
        <f>IF(ISNA(VLOOKUP($A74,#REF!,T$2,FALSE))=TRUE,"-",VLOOKUP($A74,#REF!,T$2,FALSE))</f>
        <v>#REF!</v>
      </c>
      <c r="U74" s="122">
        <v>0.87215064420218036</v>
      </c>
      <c r="V74" s="124">
        <v>0.84896347482724577</v>
      </c>
      <c r="W74" s="180" t="e">
        <f>IF(ISNA(VLOOKUP($A74,#REF!,W$2,FALSE))=TRUE,"-",VLOOKUP($A74,#REF!,W$2,FALSE))</f>
        <v>#REF!</v>
      </c>
      <c r="X74" s="109" t="e">
        <f>IF(ISNA(VLOOKUP($A74,#REF!,X$2,FALSE))=TRUE,"-",VLOOKUP($A74,#REF!,X$2,FALSE))</f>
        <v>#REF!</v>
      </c>
      <c r="Y74" s="109" t="e">
        <f>IF(ISNA(VLOOKUP($A74,#REF!,Y$2,FALSE))=TRUE,"-",VLOOKUP($A74,#REF!,Y$2,FALSE))</f>
        <v>#REF!</v>
      </c>
      <c r="Z74" s="109" t="e">
        <f>IF(ISNA(VLOOKUP($A74,#REF!,Z$2,FALSE))=TRUE,"-",VLOOKUP($A74,#REF!,Z$2,FALSE))</f>
        <v>#REF!</v>
      </c>
      <c r="AA74" s="109" t="e">
        <f>IF(ISNA(VLOOKUP($A74,#REF!,AA$2,FALSE))=TRUE,"-",VLOOKUP($A74,#REF!,AA$2,FALSE))</f>
        <v>#REF!</v>
      </c>
      <c r="AB74" s="122" t="e">
        <f>IF(ISNA(VLOOKUP($A74,#REF!,AB$2,FALSE))=TRUE,"-",VLOOKUP($A74,#REF!,AB$2,FALSE))</f>
        <v>#REF!</v>
      </c>
      <c r="AC74" s="461" t="e">
        <f>IF(ISNA(VLOOKUP($A74,#REF!,AC$2,FALSE))=TRUE,"-",VLOOKUP($A74,#REF!,AC$2,FALSE))</f>
        <v>#REF!</v>
      </c>
      <c r="AD74" s="122">
        <v>0.59013141581948925</v>
      </c>
      <c r="AE74" s="124">
        <v>0.52767792954708848</v>
      </c>
    </row>
    <row r="75" spans="1:31" ht="14.85" customHeight="1" x14ac:dyDescent="0.25">
      <c r="A75" s="56" t="s">
        <v>44</v>
      </c>
      <c r="B75" s="36" t="s">
        <v>44</v>
      </c>
      <c r="C75" s="37" t="s">
        <v>96</v>
      </c>
      <c r="D75" s="38" t="s">
        <v>65</v>
      </c>
      <c r="E75" s="102" t="e">
        <f>IF(ISNA(VLOOKUP($A75,#REF!,E$2,FALSE))=TRUE,"-",VLOOKUP($A75,#REF!,E$2,FALSE))</f>
        <v>#REF!</v>
      </c>
      <c r="F75" s="109" t="e">
        <f>IF(ISNA(VLOOKUP($A75,#REF!,F$2,FALSE))=TRUE,"-",VLOOKUP($A75,#REF!,F$2,FALSE))</f>
        <v>#REF!</v>
      </c>
      <c r="G75" s="109" t="e">
        <f>IF(ISNA(VLOOKUP($A75,#REF!,G$2,FALSE))=TRUE,"-",VLOOKUP($A75,#REF!,G$2,FALSE))</f>
        <v>#REF!</v>
      </c>
      <c r="H75" s="109" t="e">
        <f>IF(ISNA(VLOOKUP($A75,#REF!,H$2,FALSE))=TRUE,"-",VLOOKUP($A75,#REF!,H$2,FALSE))</f>
        <v>#REF!</v>
      </c>
      <c r="I75" s="109" t="e">
        <f>IF(ISNA(VLOOKUP($A75,#REF!,I$2,FALSE))=TRUE,"-",VLOOKUP($A75,#REF!,I$2,FALSE))</f>
        <v>#REF!</v>
      </c>
      <c r="J75" s="122" t="e">
        <f>IF(ISNA(VLOOKUP($A75,#REF!,J$2,FALSE))=TRUE,"-",VLOOKUP($A75,#REF!,J$2,FALSE))</f>
        <v>#REF!</v>
      </c>
      <c r="K75" s="461" t="e">
        <f>IF(ISNA(VLOOKUP($A75,#REF!,K$2,FALSE))=TRUE,"-",VLOOKUP($A75,#REF!,K$2,FALSE))</f>
        <v>#REF!</v>
      </c>
      <c r="L75" s="122">
        <v>2.7270483711747284E-2</v>
      </c>
      <c r="M75" s="124">
        <v>3.1983805668016195E-2</v>
      </c>
      <c r="N75" s="180" t="e">
        <f>IF(ISNA(VLOOKUP($A75,#REF!,N$2,FALSE))=TRUE,"-",VLOOKUP($A75,#REF!,N$2,FALSE))</f>
        <v>#REF!</v>
      </c>
      <c r="O75" s="109" t="e">
        <f>IF(ISNA(VLOOKUP($A75,#REF!,O$2,FALSE))=TRUE,"-",VLOOKUP($A75,#REF!,O$2,FALSE))</f>
        <v>#REF!</v>
      </c>
      <c r="P75" s="109" t="e">
        <f>IF(ISNA(VLOOKUP($A75,#REF!,P$2,FALSE))=TRUE,"-",VLOOKUP($A75,#REF!,P$2,FALSE))</f>
        <v>#REF!</v>
      </c>
      <c r="Q75" s="109" t="e">
        <f>IF(ISNA(VLOOKUP($A75,#REF!,Q$2,FALSE))=TRUE,"-",VLOOKUP($A75,#REF!,Q$2,FALSE))</f>
        <v>#REF!</v>
      </c>
      <c r="R75" s="109" t="e">
        <f>IF(ISNA(VLOOKUP($A75,#REF!,R$2,FALSE))=TRUE,"-",VLOOKUP($A75,#REF!,R$2,FALSE))</f>
        <v>#REF!</v>
      </c>
      <c r="S75" s="122" t="e">
        <f>IF(ISNA(VLOOKUP($A75,#REF!,S$2,FALSE))=TRUE,"-",VLOOKUP($A75,#REF!,S$2,FALSE))</f>
        <v>#REF!</v>
      </c>
      <c r="T75" s="122" t="e">
        <f>IF(ISNA(VLOOKUP($A75,#REF!,T$2,FALSE))=TRUE,"-",VLOOKUP($A75,#REF!,T$2,FALSE))</f>
        <v>#REF!</v>
      </c>
      <c r="U75" s="122">
        <v>0.57545839210155147</v>
      </c>
      <c r="V75" s="124">
        <v>0.54155986818015378</v>
      </c>
      <c r="W75" s="180" t="e">
        <f>IF(ISNA(VLOOKUP($A75,#REF!,W$2,FALSE))=TRUE,"-",VLOOKUP($A75,#REF!,W$2,FALSE))</f>
        <v>#REF!</v>
      </c>
      <c r="X75" s="109" t="e">
        <f>IF(ISNA(VLOOKUP($A75,#REF!,X$2,FALSE))=TRUE,"-",VLOOKUP($A75,#REF!,X$2,FALSE))</f>
        <v>#REF!</v>
      </c>
      <c r="Y75" s="109" t="e">
        <f>IF(ISNA(VLOOKUP($A75,#REF!,Y$2,FALSE))=TRUE,"-",VLOOKUP($A75,#REF!,Y$2,FALSE))</f>
        <v>#REF!</v>
      </c>
      <c r="Z75" s="109" t="e">
        <f>IF(ISNA(VLOOKUP($A75,#REF!,Z$2,FALSE))=TRUE,"-",VLOOKUP($A75,#REF!,Z$2,FALSE))</f>
        <v>#REF!</v>
      </c>
      <c r="AA75" s="109" t="e">
        <f>IF(ISNA(VLOOKUP($A75,#REF!,AA$2,FALSE))=TRUE,"-",VLOOKUP($A75,#REF!,AA$2,FALSE))</f>
        <v>#REF!</v>
      </c>
      <c r="AB75" s="122" t="e">
        <f>IF(ISNA(VLOOKUP($A75,#REF!,AB$2,FALSE))=TRUE,"-",VLOOKUP($A75,#REF!,AB$2,FALSE))</f>
        <v>#REF!</v>
      </c>
      <c r="AC75" s="461" t="e">
        <f>IF(ISNA(VLOOKUP($A75,#REF!,AC$2,FALSE))=TRUE,"-",VLOOKUP($A75,#REF!,AC$2,FALSE))</f>
        <v>#REF!</v>
      </c>
      <c r="AD75" s="122">
        <v>0.10889699691271401</v>
      </c>
      <c r="AE75" s="124">
        <v>0.12416400116312881</v>
      </c>
    </row>
    <row r="76" spans="1:31" ht="14.85" customHeight="1" x14ac:dyDescent="0.25">
      <c r="A76" s="57" t="s">
        <v>151</v>
      </c>
      <c r="B76" s="584" t="s">
        <v>97</v>
      </c>
      <c r="C76" s="585"/>
      <c r="D76" s="585"/>
      <c r="E76" s="89" t="e">
        <f>IF(ISNA(VLOOKUP($A76,#REF!,E$2,FALSE))=TRUE,"-",VLOOKUP($A76,#REF!,E$2,FALSE))</f>
        <v>#REF!</v>
      </c>
      <c r="F76" s="110" t="e">
        <f>IF(ISNA(VLOOKUP($A76,#REF!,F$2,FALSE))=TRUE,"-",VLOOKUP($A76,#REF!,F$2,FALSE))</f>
        <v>#REF!</v>
      </c>
      <c r="G76" s="110" t="e">
        <f>IF(ISNA(VLOOKUP($A76,#REF!,G$2,FALSE))=TRUE,"-",VLOOKUP($A76,#REF!,G$2,FALSE))</f>
        <v>#REF!</v>
      </c>
      <c r="H76" s="110" t="e">
        <f>IF(ISNA(VLOOKUP($A76,#REF!,H$2,FALSE))=TRUE,"-",VLOOKUP($A76,#REF!,H$2,FALSE))</f>
        <v>#REF!</v>
      </c>
      <c r="I76" s="110" t="e">
        <f>IF(ISNA(VLOOKUP($A76,#REF!,I$2,FALSE))=TRUE,"-",VLOOKUP($A76,#REF!,I$2,FALSE))</f>
        <v>#REF!</v>
      </c>
      <c r="J76" s="126" t="e">
        <f>IF(ISNA(VLOOKUP($A76,#REF!,J$2,FALSE))=TRUE,"-",VLOOKUP($A76,#REF!,J$2,FALSE))</f>
        <v>#REF!</v>
      </c>
      <c r="K76" s="462" t="e">
        <f>IF(ISNA(VLOOKUP($A76,#REF!,K$2,FALSE))=TRUE,"-",VLOOKUP($A76,#REF!,K$2,FALSE))</f>
        <v>#REF!</v>
      </c>
      <c r="L76" s="126">
        <v>1.8199082133248931E-2</v>
      </c>
      <c r="M76" s="127">
        <v>2.0583811486825247E-2</v>
      </c>
      <c r="N76" s="182" t="e">
        <f>IF(ISNA(VLOOKUP($A76,#REF!,N$2,FALSE))=TRUE,"-",VLOOKUP($A76,#REF!,N$2,FALSE))</f>
        <v>#REF!</v>
      </c>
      <c r="O76" s="110" t="e">
        <f>IF(ISNA(VLOOKUP($A76,#REF!,O$2,FALSE))=TRUE,"-",VLOOKUP($A76,#REF!,O$2,FALSE))</f>
        <v>#REF!</v>
      </c>
      <c r="P76" s="110" t="e">
        <f>IF(ISNA(VLOOKUP($A76,#REF!,P$2,FALSE))=TRUE,"-",VLOOKUP($A76,#REF!,P$2,FALSE))</f>
        <v>#REF!</v>
      </c>
      <c r="Q76" s="110" t="e">
        <f>IF(ISNA(VLOOKUP($A76,#REF!,Q$2,FALSE))=TRUE,"-",VLOOKUP($A76,#REF!,Q$2,FALSE))</f>
        <v>#REF!</v>
      </c>
      <c r="R76" s="110" t="e">
        <f>IF(ISNA(VLOOKUP($A76,#REF!,R$2,FALSE))=TRUE,"-",VLOOKUP($A76,#REF!,R$2,FALSE))</f>
        <v>#REF!</v>
      </c>
      <c r="S76" s="126" t="e">
        <f>IF(ISNA(VLOOKUP($A76,#REF!,S$2,FALSE))=TRUE,"-",VLOOKUP($A76,#REF!,S$2,FALSE))</f>
        <v>#REF!</v>
      </c>
      <c r="T76" s="126" t="e">
        <f>IF(ISNA(VLOOKUP($A76,#REF!,T$2,FALSE))=TRUE,"-",VLOOKUP($A76,#REF!,T$2,FALSE))</f>
        <v>#REF!</v>
      </c>
      <c r="U76" s="126">
        <v>0.74055652641484071</v>
      </c>
      <c r="V76" s="127">
        <v>0.73442367601246106</v>
      </c>
      <c r="W76" s="182" t="e">
        <f>IF(ISNA(VLOOKUP($A76,#REF!,W$2,FALSE))=TRUE,"-",VLOOKUP($A76,#REF!,W$2,FALSE))</f>
        <v>#REF!</v>
      </c>
      <c r="X76" s="110" t="e">
        <f>IF(ISNA(VLOOKUP($A76,#REF!,X$2,FALSE))=TRUE,"-",VLOOKUP($A76,#REF!,X$2,FALSE))</f>
        <v>#REF!</v>
      </c>
      <c r="Y76" s="110" t="e">
        <f>IF(ISNA(VLOOKUP($A76,#REF!,Y$2,FALSE))=TRUE,"-",VLOOKUP($A76,#REF!,Y$2,FALSE))</f>
        <v>#REF!</v>
      </c>
      <c r="Z76" s="110" t="e">
        <f>IF(ISNA(VLOOKUP($A76,#REF!,Z$2,FALSE))=TRUE,"-",VLOOKUP($A76,#REF!,Z$2,FALSE))</f>
        <v>#REF!</v>
      </c>
      <c r="AA76" s="110" t="e">
        <f>IF(ISNA(VLOOKUP($A76,#REF!,AA$2,FALSE))=TRUE,"-",VLOOKUP($A76,#REF!,AA$2,FALSE))</f>
        <v>#REF!</v>
      </c>
      <c r="AB76" s="126" t="e">
        <f>IF(ISNA(VLOOKUP($A76,#REF!,AB$2,FALSE))=TRUE,"-",VLOOKUP($A76,#REF!,AB$2,FALSE))</f>
        <v>#REF!</v>
      </c>
      <c r="AC76" s="462" t="e">
        <f>IF(ISNA(VLOOKUP($A76,#REF!,AC$2,FALSE))=TRUE,"-",VLOOKUP($A76,#REF!,AC$2,FALSE))</f>
        <v>#REF!</v>
      </c>
      <c r="AD76" s="126">
        <v>0.38534031413612563</v>
      </c>
      <c r="AE76" s="127">
        <v>0.36961391487679535</v>
      </c>
    </row>
    <row r="77" spans="1:31" ht="14.85" customHeight="1" x14ac:dyDescent="0.25">
      <c r="A77" s="56" t="s">
        <v>45</v>
      </c>
      <c r="B77" s="36" t="s">
        <v>45</v>
      </c>
      <c r="C77" s="37" t="s">
        <v>98</v>
      </c>
      <c r="D77" s="38" t="s">
        <v>65</v>
      </c>
      <c r="E77" s="102" t="e">
        <f>IF(ISNA(VLOOKUP($A77,#REF!,E$2,FALSE))=TRUE,"-",VLOOKUP($A77,#REF!,E$2,FALSE))</f>
        <v>#REF!</v>
      </c>
      <c r="F77" s="109" t="e">
        <f>IF(ISNA(VLOOKUP($A77,#REF!,F$2,FALSE))=TRUE,"-",VLOOKUP($A77,#REF!,F$2,FALSE))</f>
        <v>#REF!</v>
      </c>
      <c r="G77" s="109" t="e">
        <f>IF(ISNA(VLOOKUP($A77,#REF!,G$2,FALSE))=TRUE,"-",VLOOKUP($A77,#REF!,G$2,FALSE))</f>
        <v>#REF!</v>
      </c>
      <c r="H77" s="109" t="e">
        <f>IF(ISNA(VLOOKUP($A77,#REF!,H$2,FALSE))=TRUE,"-",VLOOKUP($A77,#REF!,H$2,FALSE))</f>
        <v>#REF!</v>
      </c>
      <c r="I77" s="109" t="e">
        <f>IF(ISNA(VLOOKUP($A77,#REF!,I$2,FALSE))=TRUE,"-",VLOOKUP($A77,#REF!,I$2,FALSE))</f>
        <v>#REF!</v>
      </c>
      <c r="J77" s="122" t="e">
        <f>IF(ISNA(VLOOKUP($A77,#REF!,J$2,FALSE))=TRUE,"-",VLOOKUP($A77,#REF!,J$2,FALSE))</f>
        <v>#REF!</v>
      </c>
      <c r="K77" s="461" t="e">
        <f>IF(ISNA(VLOOKUP($A77,#REF!,K$2,FALSE))=TRUE,"-",VLOOKUP($A77,#REF!,K$2,FALSE))</f>
        <v>#REF!</v>
      </c>
      <c r="L77" s="122">
        <v>9.5846645367412137E-3</v>
      </c>
      <c r="M77" s="124">
        <v>8.9020771513353119E-3</v>
      </c>
      <c r="N77" s="180" t="e">
        <f>IF(ISNA(VLOOKUP($A77,#REF!,N$2,FALSE))=TRUE,"-",VLOOKUP($A77,#REF!,N$2,FALSE))</f>
        <v>#REF!</v>
      </c>
      <c r="O77" s="109" t="e">
        <f>IF(ISNA(VLOOKUP($A77,#REF!,O$2,FALSE))=TRUE,"-",VLOOKUP($A77,#REF!,O$2,FALSE))</f>
        <v>#REF!</v>
      </c>
      <c r="P77" s="109" t="e">
        <f>IF(ISNA(VLOOKUP($A77,#REF!,P$2,FALSE))=TRUE,"-",VLOOKUP($A77,#REF!,P$2,FALSE))</f>
        <v>#REF!</v>
      </c>
      <c r="Q77" s="109" t="e">
        <f>IF(ISNA(VLOOKUP($A77,#REF!,Q$2,FALSE))=TRUE,"-",VLOOKUP($A77,#REF!,Q$2,FALSE))</f>
        <v>#REF!</v>
      </c>
      <c r="R77" s="109" t="e">
        <f>IF(ISNA(VLOOKUP($A77,#REF!,R$2,FALSE))=TRUE,"-",VLOOKUP($A77,#REF!,R$2,FALSE))</f>
        <v>#REF!</v>
      </c>
      <c r="S77" s="122" t="e">
        <f>IF(ISNA(VLOOKUP($A77,#REF!,S$2,FALSE))=TRUE,"-",VLOOKUP($A77,#REF!,S$2,FALSE))</f>
        <v>#REF!</v>
      </c>
      <c r="T77" s="122" t="e">
        <f>IF(ISNA(VLOOKUP($A77,#REF!,T$2,FALSE))=TRUE,"-",VLOOKUP($A77,#REF!,T$2,FALSE))</f>
        <v>#REF!</v>
      </c>
      <c r="U77" s="122">
        <v>0.75</v>
      </c>
      <c r="V77" s="124">
        <v>0.33333333333333331</v>
      </c>
      <c r="W77" s="180" t="e">
        <f>IF(ISNA(VLOOKUP($A77,#REF!,W$2,FALSE))=TRUE,"-",VLOOKUP($A77,#REF!,W$2,FALSE))</f>
        <v>#REF!</v>
      </c>
      <c r="X77" s="109" t="e">
        <f>IF(ISNA(VLOOKUP($A77,#REF!,X$2,FALSE))=TRUE,"-",VLOOKUP($A77,#REF!,X$2,FALSE))</f>
        <v>#REF!</v>
      </c>
      <c r="Y77" s="109" t="e">
        <f>IF(ISNA(VLOOKUP($A77,#REF!,Y$2,FALSE))=TRUE,"-",VLOOKUP($A77,#REF!,Y$2,FALSE))</f>
        <v>#REF!</v>
      </c>
      <c r="Z77" s="109" t="e">
        <f>IF(ISNA(VLOOKUP($A77,#REF!,Z$2,FALSE))=TRUE,"-",VLOOKUP($A77,#REF!,Z$2,FALSE))</f>
        <v>#REF!</v>
      </c>
      <c r="AA77" s="109" t="e">
        <f>IF(ISNA(VLOOKUP($A77,#REF!,AA$2,FALSE))=TRUE,"-",VLOOKUP($A77,#REF!,AA$2,FALSE))</f>
        <v>#REF!</v>
      </c>
      <c r="AB77" s="122" t="e">
        <f>IF(ISNA(VLOOKUP($A77,#REF!,AB$2,FALSE))=TRUE,"-",VLOOKUP($A77,#REF!,AB$2,FALSE))</f>
        <v>#REF!</v>
      </c>
      <c r="AC77" s="461" t="e">
        <f>IF(ISNA(VLOOKUP($A77,#REF!,AC$2,FALSE))=TRUE,"-",VLOOKUP($A77,#REF!,AC$2,FALSE))</f>
        <v>#REF!</v>
      </c>
      <c r="AD77" s="122">
        <v>8.6206896551724137E-3</v>
      </c>
      <c r="AE77" s="124">
        <v>4.7244094488188976E-2</v>
      </c>
    </row>
    <row r="78" spans="1:31" ht="14.85" customHeight="1" x14ac:dyDescent="0.25">
      <c r="A78" s="56" t="s">
        <v>46</v>
      </c>
      <c r="B78" s="36" t="s">
        <v>46</v>
      </c>
      <c r="C78" s="37" t="s">
        <v>99</v>
      </c>
      <c r="D78" s="38" t="s">
        <v>14</v>
      </c>
      <c r="E78" s="102" t="e">
        <f>IF(ISNA(VLOOKUP($A78,#REF!,E$2,FALSE))=TRUE,"-",VLOOKUP($A78,#REF!,E$2,FALSE))</f>
        <v>#REF!</v>
      </c>
      <c r="F78" s="109" t="e">
        <f>IF(ISNA(VLOOKUP($A78,#REF!,F$2,FALSE))=TRUE,"-",VLOOKUP($A78,#REF!,F$2,FALSE))</f>
        <v>#REF!</v>
      </c>
      <c r="G78" s="109" t="e">
        <f>IF(ISNA(VLOOKUP($A78,#REF!,G$2,FALSE))=TRUE,"-",VLOOKUP($A78,#REF!,G$2,FALSE))</f>
        <v>#REF!</v>
      </c>
      <c r="H78" s="109" t="e">
        <f>IF(ISNA(VLOOKUP($A78,#REF!,H$2,FALSE))=TRUE,"-",VLOOKUP($A78,#REF!,H$2,FALSE))</f>
        <v>#REF!</v>
      </c>
      <c r="I78" s="109" t="e">
        <f>IF(ISNA(VLOOKUP($A78,#REF!,I$2,FALSE))=TRUE,"-",VLOOKUP($A78,#REF!,I$2,FALSE))</f>
        <v>#REF!</v>
      </c>
      <c r="J78" s="122" t="e">
        <f>IF(ISNA(VLOOKUP($A78,#REF!,J$2,FALSE))=TRUE,"-",VLOOKUP($A78,#REF!,J$2,FALSE))</f>
        <v>#REF!</v>
      </c>
      <c r="K78" s="461" t="e">
        <f>IF(ISNA(VLOOKUP($A78,#REF!,K$2,FALSE))=TRUE,"-",VLOOKUP($A78,#REF!,K$2,FALSE))</f>
        <v>#REF!</v>
      </c>
      <c r="L78" s="122">
        <v>0</v>
      </c>
      <c r="M78" s="124">
        <v>0</v>
      </c>
      <c r="N78" s="180" t="e">
        <f>IF(ISNA(VLOOKUP($A78,#REF!,N$2,FALSE))=TRUE,"-",VLOOKUP($A78,#REF!,N$2,FALSE))</f>
        <v>#REF!</v>
      </c>
      <c r="O78" s="109" t="e">
        <f>IF(ISNA(VLOOKUP($A78,#REF!,O$2,FALSE))=TRUE,"-",VLOOKUP($A78,#REF!,O$2,FALSE))</f>
        <v>#REF!</v>
      </c>
      <c r="P78" s="109" t="e">
        <f>IF(ISNA(VLOOKUP($A78,#REF!,P$2,FALSE))=TRUE,"-",VLOOKUP($A78,#REF!,P$2,FALSE))</f>
        <v>#REF!</v>
      </c>
      <c r="Q78" s="109" t="e">
        <f>IF(ISNA(VLOOKUP($A78,#REF!,Q$2,FALSE))=TRUE,"-",VLOOKUP($A78,#REF!,Q$2,FALSE))</f>
        <v>#REF!</v>
      </c>
      <c r="R78" s="109" t="e">
        <f>IF(ISNA(VLOOKUP($A78,#REF!,R$2,FALSE))=TRUE,"-",VLOOKUP($A78,#REF!,R$2,FALSE))</f>
        <v>#REF!</v>
      </c>
      <c r="S78" s="122" t="e">
        <f>IF(ISNA(VLOOKUP($A78,#REF!,S$2,FALSE))=TRUE,"-",VLOOKUP($A78,#REF!,S$2,FALSE))</f>
        <v>#REF!</v>
      </c>
      <c r="T78" s="122" t="e">
        <f>IF(ISNA(VLOOKUP($A78,#REF!,T$2,FALSE))=TRUE,"-",VLOOKUP($A78,#REF!,T$2,FALSE))</f>
        <v>#REF!</v>
      </c>
      <c r="U78" s="122">
        <v>0.71691792294807366</v>
      </c>
      <c r="V78" s="124">
        <v>0.71551724137931039</v>
      </c>
      <c r="W78" s="180" t="e">
        <f>IF(ISNA(VLOOKUP($A78,#REF!,W$2,FALSE))=TRUE,"-",VLOOKUP($A78,#REF!,W$2,FALSE))</f>
        <v>#REF!</v>
      </c>
      <c r="X78" s="109" t="e">
        <f>IF(ISNA(VLOOKUP($A78,#REF!,X$2,FALSE))=TRUE,"-",VLOOKUP($A78,#REF!,X$2,FALSE))</f>
        <v>#REF!</v>
      </c>
      <c r="Y78" s="109" t="e">
        <f>IF(ISNA(VLOOKUP($A78,#REF!,Y$2,FALSE))=TRUE,"-",VLOOKUP($A78,#REF!,Y$2,FALSE))</f>
        <v>#REF!</v>
      </c>
      <c r="Z78" s="109" t="e">
        <f>IF(ISNA(VLOOKUP($A78,#REF!,Z$2,FALSE))=TRUE,"-",VLOOKUP($A78,#REF!,Z$2,FALSE))</f>
        <v>#REF!</v>
      </c>
      <c r="AA78" s="109" t="e">
        <f>IF(ISNA(VLOOKUP($A78,#REF!,AA$2,FALSE))=TRUE,"-",VLOOKUP($A78,#REF!,AA$2,FALSE))</f>
        <v>#REF!</v>
      </c>
      <c r="AB78" s="122" t="e">
        <f>IF(ISNA(VLOOKUP($A78,#REF!,AB$2,FALSE))=TRUE,"-",VLOOKUP($A78,#REF!,AB$2,FALSE))</f>
        <v>#REF!</v>
      </c>
      <c r="AC78" s="461" t="e">
        <f>IF(ISNA(VLOOKUP($A78,#REF!,AC$2,FALSE))=TRUE,"-",VLOOKUP($A78,#REF!,AC$2,FALSE))</f>
        <v>#REF!</v>
      </c>
      <c r="AD78" s="122">
        <v>0.52959228408592718</v>
      </c>
      <c r="AE78" s="124">
        <v>0.51901053595968849</v>
      </c>
    </row>
    <row r="79" spans="1:31" ht="14.85" customHeight="1" x14ac:dyDescent="0.25">
      <c r="A79" s="56" t="s">
        <v>47</v>
      </c>
      <c r="B79" s="36" t="s">
        <v>47</v>
      </c>
      <c r="C79" s="37" t="s">
        <v>100</v>
      </c>
      <c r="D79" s="38" t="s">
        <v>65</v>
      </c>
      <c r="E79" s="102" t="e">
        <f>IF(ISNA(VLOOKUP($A79,#REF!,E$2,FALSE))=TRUE,"-",VLOOKUP($A79,#REF!,E$2,FALSE))</f>
        <v>#REF!</v>
      </c>
      <c r="F79" s="109" t="e">
        <f>IF(ISNA(VLOOKUP($A79,#REF!,F$2,FALSE))=TRUE,"-",VLOOKUP($A79,#REF!,F$2,FALSE))</f>
        <v>#REF!</v>
      </c>
      <c r="G79" s="109" t="e">
        <f>IF(ISNA(VLOOKUP($A79,#REF!,G$2,FALSE))=TRUE,"-",VLOOKUP($A79,#REF!,G$2,FALSE))</f>
        <v>#REF!</v>
      </c>
      <c r="H79" s="109" t="e">
        <f>IF(ISNA(VLOOKUP($A79,#REF!,H$2,FALSE))=TRUE,"-",VLOOKUP($A79,#REF!,H$2,FALSE))</f>
        <v>#REF!</v>
      </c>
      <c r="I79" s="109" t="e">
        <f>IF(ISNA(VLOOKUP($A79,#REF!,I$2,FALSE))=TRUE,"-",VLOOKUP($A79,#REF!,I$2,FALSE))</f>
        <v>#REF!</v>
      </c>
      <c r="J79" s="122" t="e">
        <f>IF(ISNA(VLOOKUP($A79,#REF!,J$2,FALSE))=TRUE,"-",VLOOKUP($A79,#REF!,J$2,FALSE))</f>
        <v>#REF!</v>
      </c>
      <c r="K79" s="461" t="e">
        <f>IF(ISNA(VLOOKUP($A79,#REF!,K$2,FALSE))=TRUE,"-",VLOOKUP($A79,#REF!,K$2,FALSE))</f>
        <v>#REF!</v>
      </c>
      <c r="L79" s="122">
        <v>8.8575096277278567E-2</v>
      </c>
      <c r="M79" s="124">
        <v>7.6974120769741208E-2</v>
      </c>
      <c r="N79" s="180" t="e">
        <f>IF(ISNA(VLOOKUP($A79,#REF!,N$2,FALSE))=TRUE,"-",VLOOKUP($A79,#REF!,N$2,FALSE))</f>
        <v>#REF!</v>
      </c>
      <c r="O79" s="109" t="e">
        <f>IF(ISNA(VLOOKUP($A79,#REF!,O$2,FALSE))=TRUE,"-",VLOOKUP($A79,#REF!,O$2,FALSE))</f>
        <v>#REF!</v>
      </c>
      <c r="P79" s="109" t="e">
        <f>IF(ISNA(VLOOKUP($A79,#REF!,P$2,FALSE))=TRUE,"-",VLOOKUP($A79,#REF!,P$2,FALSE))</f>
        <v>#REF!</v>
      </c>
      <c r="Q79" s="109" t="e">
        <f>IF(ISNA(VLOOKUP($A79,#REF!,Q$2,FALSE))=TRUE,"-",VLOOKUP($A79,#REF!,Q$2,FALSE))</f>
        <v>#REF!</v>
      </c>
      <c r="R79" s="109" t="e">
        <f>IF(ISNA(VLOOKUP($A79,#REF!,R$2,FALSE))=TRUE,"-",VLOOKUP($A79,#REF!,R$2,FALSE))</f>
        <v>#REF!</v>
      </c>
      <c r="S79" s="122" t="e">
        <f>IF(ISNA(VLOOKUP($A79,#REF!,S$2,FALSE))=TRUE,"-",VLOOKUP($A79,#REF!,S$2,FALSE))</f>
        <v>#REF!</v>
      </c>
      <c r="T79" s="122" t="e">
        <f>IF(ISNA(VLOOKUP($A79,#REF!,T$2,FALSE))=TRUE,"-",VLOOKUP($A79,#REF!,T$2,FALSE))</f>
        <v>#REF!</v>
      </c>
      <c r="U79" s="122">
        <v>0.55762081784386619</v>
      </c>
      <c r="V79" s="124">
        <v>0.48971193415637859</v>
      </c>
      <c r="W79" s="180" t="e">
        <f>IF(ISNA(VLOOKUP($A79,#REF!,W$2,FALSE))=TRUE,"-",VLOOKUP($A79,#REF!,W$2,FALSE))</f>
        <v>#REF!</v>
      </c>
      <c r="X79" s="109" t="e">
        <f>IF(ISNA(VLOOKUP($A79,#REF!,X$2,FALSE))=TRUE,"-",VLOOKUP($A79,#REF!,X$2,FALSE))</f>
        <v>#REF!</v>
      </c>
      <c r="Y79" s="109" t="e">
        <f>IF(ISNA(VLOOKUP($A79,#REF!,Y$2,FALSE))=TRUE,"-",VLOOKUP($A79,#REF!,Y$2,FALSE))</f>
        <v>#REF!</v>
      </c>
      <c r="Z79" s="109" t="e">
        <f>IF(ISNA(VLOOKUP($A79,#REF!,Z$2,FALSE))=TRUE,"-",VLOOKUP($A79,#REF!,Z$2,FALSE))</f>
        <v>#REF!</v>
      </c>
      <c r="AA79" s="109" t="e">
        <f>IF(ISNA(VLOOKUP($A79,#REF!,AA$2,FALSE))=TRUE,"-",VLOOKUP($A79,#REF!,AA$2,FALSE))</f>
        <v>#REF!</v>
      </c>
      <c r="AB79" s="122" t="e">
        <f>IF(ISNA(VLOOKUP($A79,#REF!,AB$2,FALSE))=TRUE,"-",VLOOKUP($A79,#REF!,AB$2,FALSE))</f>
        <v>#REF!</v>
      </c>
      <c r="AC79" s="461" t="e">
        <f>IF(ISNA(VLOOKUP($A79,#REF!,AC$2,FALSE))=TRUE,"-",VLOOKUP($A79,#REF!,AC$2,FALSE))</f>
        <v>#REF!</v>
      </c>
      <c r="AD79" s="122">
        <v>9.6194503171247364E-2</v>
      </c>
      <c r="AE79" s="124">
        <v>9.56989247311828E-2</v>
      </c>
    </row>
    <row r="80" spans="1:31" ht="14.85" customHeight="1" x14ac:dyDescent="0.25">
      <c r="A80" s="56" t="s">
        <v>48</v>
      </c>
      <c r="B80" s="36" t="s">
        <v>48</v>
      </c>
      <c r="C80" s="37" t="s">
        <v>101</v>
      </c>
      <c r="D80" s="38" t="s">
        <v>14</v>
      </c>
      <c r="E80" s="102" t="e">
        <f>IF(ISNA(VLOOKUP($A80,#REF!,E$2,FALSE))=TRUE,"-",VLOOKUP($A80,#REF!,E$2,FALSE))</f>
        <v>#REF!</v>
      </c>
      <c r="F80" s="109" t="e">
        <f>IF(ISNA(VLOOKUP($A80,#REF!,F$2,FALSE))=TRUE,"-",VLOOKUP($A80,#REF!,F$2,FALSE))</f>
        <v>#REF!</v>
      </c>
      <c r="G80" s="109" t="e">
        <f>IF(ISNA(VLOOKUP($A80,#REF!,G$2,FALSE))=TRUE,"-",VLOOKUP($A80,#REF!,G$2,FALSE))</f>
        <v>#REF!</v>
      </c>
      <c r="H80" s="109" t="e">
        <f>IF(ISNA(VLOOKUP($A80,#REF!,H$2,FALSE))=TRUE,"-",VLOOKUP($A80,#REF!,H$2,FALSE))</f>
        <v>#REF!</v>
      </c>
      <c r="I80" s="109" t="e">
        <f>IF(ISNA(VLOOKUP($A80,#REF!,I$2,FALSE))=TRUE,"-",VLOOKUP($A80,#REF!,I$2,FALSE))</f>
        <v>#REF!</v>
      </c>
      <c r="J80" s="122" t="e">
        <f>IF(ISNA(VLOOKUP($A80,#REF!,J$2,FALSE))=TRUE,"-",VLOOKUP($A80,#REF!,J$2,FALSE))</f>
        <v>#REF!</v>
      </c>
      <c r="K80" s="461" t="e">
        <f>IF(ISNA(VLOOKUP($A80,#REF!,K$2,FALSE))=TRUE,"-",VLOOKUP($A80,#REF!,K$2,FALSE))</f>
        <v>#REF!</v>
      </c>
      <c r="L80" s="122">
        <v>0</v>
      </c>
      <c r="M80" s="124">
        <v>0</v>
      </c>
      <c r="N80" s="180" t="e">
        <f>IF(ISNA(VLOOKUP($A80,#REF!,N$2,FALSE))=TRUE,"-",VLOOKUP($A80,#REF!,N$2,FALSE))</f>
        <v>#REF!</v>
      </c>
      <c r="O80" s="109" t="e">
        <f>IF(ISNA(VLOOKUP($A80,#REF!,O$2,FALSE))=TRUE,"-",VLOOKUP($A80,#REF!,O$2,FALSE))</f>
        <v>#REF!</v>
      </c>
      <c r="P80" s="109" t="e">
        <f>IF(ISNA(VLOOKUP($A80,#REF!,P$2,FALSE))=TRUE,"-",VLOOKUP($A80,#REF!,P$2,FALSE))</f>
        <v>#REF!</v>
      </c>
      <c r="Q80" s="109" t="e">
        <f>IF(ISNA(VLOOKUP($A80,#REF!,Q$2,FALSE))=TRUE,"-",VLOOKUP($A80,#REF!,Q$2,FALSE))</f>
        <v>#REF!</v>
      </c>
      <c r="R80" s="109" t="e">
        <f>IF(ISNA(VLOOKUP($A80,#REF!,R$2,FALSE))=TRUE,"-",VLOOKUP($A80,#REF!,R$2,FALSE))</f>
        <v>#REF!</v>
      </c>
      <c r="S80" s="122" t="e">
        <f>IF(ISNA(VLOOKUP($A80,#REF!,S$2,FALSE))=TRUE,"-",VLOOKUP($A80,#REF!,S$2,FALSE))</f>
        <v>#REF!</v>
      </c>
      <c r="T80" s="122" t="e">
        <f>IF(ISNA(VLOOKUP($A80,#REF!,T$2,FALSE))=TRUE,"-",VLOOKUP($A80,#REF!,T$2,FALSE))</f>
        <v>#REF!</v>
      </c>
      <c r="U80" s="122">
        <v>0.744421906693712</v>
      </c>
      <c r="V80" s="124">
        <v>0.78329571106094809</v>
      </c>
      <c r="W80" s="180" t="e">
        <f>IF(ISNA(VLOOKUP($A80,#REF!,W$2,FALSE))=TRUE,"-",VLOOKUP($A80,#REF!,W$2,FALSE))</f>
        <v>#REF!</v>
      </c>
      <c r="X80" s="109" t="e">
        <f>IF(ISNA(VLOOKUP($A80,#REF!,X$2,FALSE))=TRUE,"-",VLOOKUP($A80,#REF!,X$2,FALSE))</f>
        <v>#REF!</v>
      </c>
      <c r="Y80" s="109" t="e">
        <f>IF(ISNA(VLOOKUP($A80,#REF!,Y$2,FALSE))=TRUE,"-",VLOOKUP($A80,#REF!,Y$2,FALSE))</f>
        <v>#REF!</v>
      </c>
      <c r="Z80" s="109" t="e">
        <f>IF(ISNA(VLOOKUP($A80,#REF!,Z$2,FALSE))=TRUE,"-",VLOOKUP($A80,#REF!,Z$2,FALSE))</f>
        <v>#REF!</v>
      </c>
      <c r="AA80" s="109" t="e">
        <f>IF(ISNA(VLOOKUP($A80,#REF!,AA$2,FALSE))=TRUE,"-",VLOOKUP($A80,#REF!,AA$2,FALSE))</f>
        <v>#REF!</v>
      </c>
      <c r="AB80" s="122" t="e">
        <f>IF(ISNA(VLOOKUP($A80,#REF!,AB$2,FALSE))=TRUE,"-",VLOOKUP($A80,#REF!,AB$2,FALSE))</f>
        <v>#REF!</v>
      </c>
      <c r="AC80" s="461" t="e">
        <f>IF(ISNA(VLOOKUP($A80,#REF!,AC$2,FALSE))=TRUE,"-",VLOOKUP($A80,#REF!,AC$2,FALSE))</f>
        <v>#REF!</v>
      </c>
      <c r="AD80" s="122">
        <v>0.48998178506375228</v>
      </c>
      <c r="AE80" s="124">
        <v>0.47237076648841353</v>
      </c>
    </row>
    <row r="81" spans="1:31" ht="14.85" customHeight="1" x14ac:dyDescent="0.25">
      <c r="A81" s="57" t="s">
        <v>152</v>
      </c>
      <c r="B81" s="584" t="s">
        <v>102</v>
      </c>
      <c r="C81" s="585"/>
      <c r="D81" s="585"/>
      <c r="E81" s="89" t="e">
        <f>IF(ISNA(VLOOKUP($A81,#REF!,E$2,FALSE))=TRUE,"-",VLOOKUP($A81,#REF!,E$2,FALSE))</f>
        <v>#REF!</v>
      </c>
      <c r="F81" s="110" t="e">
        <f>IF(ISNA(VLOOKUP($A81,#REF!,F$2,FALSE))=TRUE,"-",VLOOKUP($A81,#REF!,F$2,FALSE))</f>
        <v>#REF!</v>
      </c>
      <c r="G81" s="110" t="e">
        <f>IF(ISNA(VLOOKUP($A81,#REF!,G$2,FALSE))=TRUE,"-",VLOOKUP($A81,#REF!,G$2,FALSE))</f>
        <v>#REF!</v>
      </c>
      <c r="H81" s="110" t="e">
        <f>IF(ISNA(VLOOKUP($A81,#REF!,H$2,FALSE))=TRUE,"-",VLOOKUP($A81,#REF!,H$2,FALSE))</f>
        <v>#REF!</v>
      </c>
      <c r="I81" s="110" t="e">
        <f>IF(ISNA(VLOOKUP($A81,#REF!,I$2,FALSE))=TRUE,"-",VLOOKUP($A81,#REF!,I$2,FALSE))</f>
        <v>#REF!</v>
      </c>
      <c r="J81" s="126" t="e">
        <f>IF(ISNA(VLOOKUP($A81,#REF!,J$2,FALSE))=TRUE,"-",VLOOKUP($A81,#REF!,J$2,FALSE))</f>
        <v>#REF!</v>
      </c>
      <c r="K81" s="462" t="e">
        <f>IF(ISNA(VLOOKUP($A81,#REF!,K$2,FALSE))=TRUE,"-",VLOOKUP($A81,#REF!,K$2,FALSE))</f>
        <v>#REF!</v>
      </c>
      <c r="L81" s="126">
        <v>1.6020906715146006E-2</v>
      </c>
      <c r="M81" s="127">
        <v>1.3681306047367212E-2</v>
      </c>
      <c r="N81" s="182" t="e">
        <f>IF(ISNA(VLOOKUP($A81,#REF!,N$2,FALSE))=TRUE,"-",VLOOKUP($A81,#REF!,N$2,FALSE))</f>
        <v>#REF!</v>
      </c>
      <c r="O81" s="110" t="e">
        <f>IF(ISNA(VLOOKUP($A81,#REF!,O$2,FALSE))=TRUE,"-",VLOOKUP($A81,#REF!,O$2,FALSE))</f>
        <v>#REF!</v>
      </c>
      <c r="P81" s="110" t="e">
        <f>IF(ISNA(VLOOKUP($A81,#REF!,P$2,FALSE))=TRUE,"-",VLOOKUP($A81,#REF!,P$2,FALSE))</f>
        <v>#REF!</v>
      </c>
      <c r="Q81" s="110" t="e">
        <f>IF(ISNA(VLOOKUP($A81,#REF!,Q$2,FALSE))=TRUE,"-",VLOOKUP($A81,#REF!,Q$2,FALSE))</f>
        <v>#REF!</v>
      </c>
      <c r="R81" s="110" t="e">
        <f>IF(ISNA(VLOOKUP($A81,#REF!,R$2,FALSE))=TRUE,"-",VLOOKUP($A81,#REF!,R$2,FALSE))</f>
        <v>#REF!</v>
      </c>
      <c r="S81" s="126" t="e">
        <f>IF(ISNA(VLOOKUP($A81,#REF!,S$2,FALSE))=TRUE,"-",VLOOKUP($A81,#REF!,S$2,FALSE))</f>
        <v>#REF!</v>
      </c>
      <c r="T81" s="126" t="e">
        <f>IF(ISNA(VLOOKUP($A81,#REF!,T$2,FALSE))=TRUE,"-",VLOOKUP($A81,#REF!,T$2,FALSE))</f>
        <v>#REF!</v>
      </c>
      <c r="U81" s="126">
        <v>0.69552457813646373</v>
      </c>
      <c r="V81" s="127">
        <v>0.69675090252707583</v>
      </c>
      <c r="W81" s="182" t="e">
        <f>IF(ISNA(VLOOKUP($A81,#REF!,W$2,FALSE))=TRUE,"-",VLOOKUP($A81,#REF!,W$2,FALSE))</f>
        <v>#REF!</v>
      </c>
      <c r="X81" s="110" t="e">
        <f>IF(ISNA(VLOOKUP($A81,#REF!,X$2,FALSE))=TRUE,"-",VLOOKUP($A81,#REF!,X$2,FALSE))</f>
        <v>#REF!</v>
      </c>
      <c r="Y81" s="110" t="e">
        <f>IF(ISNA(VLOOKUP($A81,#REF!,Y$2,FALSE))=TRUE,"-",VLOOKUP($A81,#REF!,Y$2,FALSE))</f>
        <v>#REF!</v>
      </c>
      <c r="Z81" s="110" t="e">
        <f>IF(ISNA(VLOOKUP($A81,#REF!,Z$2,FALSE))=TRUE,"-",VLOOKUP($A81,#REF!,Z$2,FALSE))</f>
        <v>#REF!</v>
      </c>
      <c r="AA81" s="110" t="e">
        <f>IF(ISNA(VLOOKUP($A81,#REF!,AA$2,FALSE))=TRUE,"-",VLOOKUP($A81,#REF!,AA$2,FALSE))</f>
        <v>#REF!</v>
      </c>
      <c r="AB81" s="126" t="e">
        <f>IF(ISNA(VLOOKUP($A81,#REF!,AB$2,FALSE))=TRUE,"-",VLOOKUP($A81,#REF!,AB$2,FALSE))</f>
        <v>#REF!</v>
      </c>
      <c r="AC81" s="462" t="e">
        <f>IF(ISNA(VLOOKUP($A81,#REF!,AC$2,FALSE))=TRUE,"-",VLOOKUP($A81,#REF!,AC$2,FALSE))</f>
        <v>#REF!</v>
      </c>
      <c r="AD81" s="126">
        <v>0.42215988779803648</v>
      </c>
      <c r="AE81" s="127">
        <v>0.41092829575462114</v>
      </c>
    </row>
    <row r="82" spans="1:31" ht="14.85" customHeight="1" x14ac:dyDescent="0.25">
      <c r="A82" s="56" t="s">
        <v>49</v>
      </c>
      <c r="B82" s="36" t="s">
        <v>49</v>
      </c>
      <c r="C82" s="37" t="s">
        <v>103</v>
      </c>
      <c r="D82" s="38" t="s">
        <v>65</v>
      </c>
      <c r="E82" s="102" t="e">
        <f>IF(ISNA(VLOOKUP($A82,#REF!,E$2,FALSE))=TRUE,"-",VLOOKUP($A82,#REF!,E$2,FALSE))</f>
        <v>#REF!</v>
      </c>
      <c r="F82" s="109" t="e">
        <f>IF(ISNA(VLOOKUP($A82,#REF!,F$2,FALSE))=TRUE,"-",VLOOKUP($A82,#REF!,F$2,FALSE))</f>
        <v>#REF!</v>
      </c>
      <c r="G82" s="109" t="e">
        <f>IF(ISNA(VLOOKUP($A82,#REF!,G$2,FALSE))=TRUE,"-",VLOOKUP($A82,#REF!,G$2,FALSE))</f>
        <v>#REF!</v>
      </c>
      <c r="H82" s="109" t="e">
        <f>IF(ISNA(VLOOKUP($A82,#REF!,H$2,FALSE))=TRUE,"-",VLOOKUP($A82,#REF!,H$2,FALSE))</f>
        <v>#REF!</v>
      </c>
      <c r="I82" s="109" t="e">
        <f>IF(ISNA(VLOOKUP($A82,#REF!,I$2,FALSE))=TRUE,"-",VLOOKUP($A82,#REF!,I$2,FALSE))</f>
        <v>#REF!</v>
      </c>
      <c r="J82" s="122" t="e">
        <f>IF(ISNA(VLOOKUP($A82,#REF!,J$2,FALSE))=TRUE,"-",VLOOKUP($A82,#REF!,J$2,FALSE))</f>
        <v>#REF!</v>
      </c>
      <c r="K82" s="461" t="e">
        <f>IF(ISNA(VLOOKUP($A82,#REF!,K$2,FALSE))=TRUE,"-",VLOOKUP($A82,#REF!,K$2,FALSE))</f>
        <v>#REF!</v>
      </c>
      <c r="L82" s="122">
        <v>4.2497179390748402E-2</v>
      </c>
      <c r="M82" s="124">
        <v>3.8491751767478398E-2</v>
      </c>
      <c r="N82" s="180" t="e">
        <f>IF(ISNA(VLOOKUP($A82,#REF!,N$2,FALSE))=TRUE,"-",VLOOKUP($A82,#REF!,N$2,FALSE))</f>
        <v>#REF!</v>
      </c>
      <c r="O82" s="109" t="e">
        <f>IF(ISNA(VLOOKUP($A82,#REF!,O$2,FALSE))=TRUE,"-",VLOOKUP($A82,#REF!,O$2,FALSE))</f>
        <v>#REF!</v>
      </c>
      <c r="P82" s="109" t="e">
        <f>IF(ISNA(VLOOKUP($A82,#REF!,P$2,FALSE))=TRUE,"-",VLOOKUP($A82,#REF!,P$2,FALSE))</f>
        <v>#REF!</v>
      </c>
      <c r="Q82" s="109" t="e">
        <f>IF(ISNA(VLOOKUP($A82,#REF!,Q$2,FALSE))=TRUE,"-",VLOOKUP($A82,#REF!,Q$2,FALSE))</f>
        <v>#REF!</v>
      </c>
      <c r="R82" s="109" t="e">
        <f>IF(ISNA(VLOOKUP($A82,#REF!,R$2,FALSE))=TRUE,"-",VLOOKUP($A82,#REF!,R$2,FALSE))</f>
        <v>#REF!</v>
      </c>
      <c r="S82" s="122" t="e">
        <f>IF(ISNA(VLOOKUP($A82,#REF!,S$2,FALSE))=TRUE,"-",VLOOKUP($A82,#REF!,S$2,FALSE))</f>
        <v>#REF!</v>
      </c>
      <c r="T82" s="122" t="e">
        <f>IF(ISNA(VLOOKUP($A82,#REF!,T$2,FALSE))=TRUE,"-",VLOOKUP($A82,#REF!,T$2,FALSE))</f>
        <v>#REF!</v>
      </c>
      <c r="U82" s="122">
        <v>0.54920634920634925</v>
      </c>
      <c r="V82" s="124">
        <v>0.5706806282722513</v>
      </c>
      <c r="W82" s="180" t="e">
        <f>IF(ISNA(VLOOKUP($A82,#REF!,W$2,FALSE))=TRUE,"-",VLOOKUP($A82,#REF!,W$2,FALSE))</f>
        <v>#REF!</v>
      </c>
      <c r="X82" s="109" t="e">
        <f>IF(ISNA(VLOOKUP($A82,#REF!,X$2,FALSE))=TRUE,"-",VLOOKUP($A82,#REF!,X$2,FALSE))</f>
        <v>#REF!</v>
      </c>
      <c r="Y82" s="109" t="e">
        <f>IF(ISNA(VLOOKUP($A82,#REF!,Y$2,FALSE))=TRUE,"-",VLOOKUP($A82,#REF!,Y$2,FALSE))</f>
        <v>#REF!</v>
      </c>
      <c r="Z82" s="109" t="e">
        <f>IF(ISNA(VLOOKUP($A82,#REF!,Z$2,FALSE))=TRUE,"-",VLOOKUP($A82,#REF!,Z$2,FALSE))</f>
        <v>#REF!</v>
      </c>
      <c r="AA82" s="109" t="e">
        <f>IF(ISNA(VLOOKUP($A82,#REF!,AA$2,FALSE))=TRUE,"-",VLOOKUP($A82,#REF!,AA$2,FALSE))</f>
        <v>#REF!</v>
      </c>
      <c r="AB82" s="122" t="e">
        <f>IF(ISNA(VLOOKUP($A82,#REF!,AB$2,FALSE))=TRUE,"-",VLOOKUP($A82,#REF!,AB$2,FALSE))</f>
        <v>#REF!</v>
      </c>
      <c r="AC82" s="461" t="e">
        <f>IF(ISNA(VLOOKUP($A82,#REF!,AC$2,FALSE))=TRUE,"-",VLOOKUP($A82,#REF!,AC$2,FALSE))</f>
        <v>#REF!</v>
      </c>
      <c r="AD82" s="122">
        <v>0.14801980198019801</v>
      </c>
      <c r="AE82" s="124">
        <v>0.12884715701617111</v>
      </c>
    </row>
    <row r="83" spans="1:31" ht="14.85" customHeight="1" x14ac:dyDescent="0.25">
      <c r="A83" s="56" t="s">
        <v>50</v>
      </c>
      <c r="B83" s="36" t="s">
        <v>50</v>
      </c>
      <c r="C83" s="37" t="s">
        <v>104</v>
      </c>
      <c r="D83" s="38" t="s">
        <v>65</v>
      </c>
      <c r="E83" s="102" t="e">
        <f>IF(ISNA(VLOOKUP($A83,#REF!,E$2,FALSE))=TRUE,"-",VLOOKUP($A83,#REF!,E$2,FALSE))</f>
        <v>#REF!</v>
      </c>
      <c r="F83" s="109" t="e">
        <f>IF(ISNA(VLOOKUP($A83,#REF!,F$2,FALSE))=TRUE,"-",VLOOKUP($A83,#REF!,F$2,FALSE))</f>
        <v>#REF!</v>
      </c>
      <c r="G83" s="109" t="e">
        <f>IF(ISNA(VLOOKUP($A83,#REF!,G$2,FALSE))=TRUE,"-",VLOOKUP($A83,#REF!,G$2,FALSE))</f>
        <v>#REF!</v>
      </c>
      <c r="H83" s="109" t="e">
        <f>IF(ISNA(VLOOKUP($A83,#REF!,H$2,FALSE))=TRUE,"-",VLOOKUP($A83,#REF!,H$2,FALSE))</f>
        <v>#REF!</v>
      </c>
      <c r="I83" s="109" t="e">
        <f>IF(ISNA(VLOOKUP($A83,#REF!,I$2,FALSE))=TRUE,"-",VLOOKUP($A83,#REF!,I$2,FALSE))</f>
        <v>#REF!</v>
      </c>
      <c r="J83" s="122" t="e">
        <f>IF(ISNA(VLOOKUP($A83,#REF!,J$2,FALSE))=TRUE,"-",VLOOKUP($A83,#REF!,J$2,FALSE))</f>
        <v>#REF!</v>
      </c>
      <c r="K83" s="461" t="e">
        <f>IF(ISNA(VLOOKUP($A83,#REF!,K$2,FALSE))=TRUE,"-",VLOOKUP($A83,#REF!,K$2,FALSE))</f>
        <v>#REF!</v>
      </c>
      <c r="L83" s="122">
        <v>4.0342298288508556E-2</v>
      </c>
      <c r="M83" s="124">
        <v>3.2301480484522208E-2</v>
      </c>
      <c r="N83" s="180" t="e">
        <f>IF(ISNA(VLOOKUP($A83,#REF!,N$2,FALSE))=TRUE,"-",VLOOKUP($A83,#REF!,N$2,FALSE))</f>
        <v>#REF!</v>
      </c>
      <c r="O83" s="109" t="e">
        <f>IF(ISNA(VLOOKUP($A83,#REF!,O$2,FALSE))=TRUE,"-",VLOOKUP($A83,#REF!,O$2,FALSE))</f>
        <v>#REF!</v>
      </c>
      <c r="P83" s="109" t="e">
        <f>IF(ISNA(VLOOKUP($A83,#REF!,P$2,FALSE))=TRUE,"-",VLOOKUP($A83,#REF!,P$2,FALSE))</f>
        <v>#REF!</v>
      </c>
      <c r="Q83" s="109" t="e">
        <f>IF(ISNA(VLOOKUP($A83,#REF!,Q$2,FALSE))=TRUE,"-",VLOOKUP($A83,#REF!,Q$2,FALSE))</f>
        <v>#REF!</v>
      </c>
      <c r="R83" s="109" t="e">
        <f>IF(ISNA(VLOOKUP($A83,#REF!,R$2,FALSE))=TRUE,"-",VLOOKUP($A83,#REF!,R$2,FALSE))</f>
        <v>#REF!</v>
      </c>
      <c r="S83" s="122" t="e">
        <f>IF(ISNA(VLOOKUP($A83,#REF!,S$2,FALSE))=TRUE,"-",VLOOKUP($A83,#REF!,S$2,FALSE))</f>
        <v>#REF!</v>
      </c>
      <c r="T83" s="122" t="e">
        <f>IF(ISNA(VLOOKUP($A83,#REF!,T$2,FALSE))=TRUE,"-",VLOOKUP($A83,#REF!,T$2,FALSE))</f>
        <v>#REF!</v>
      </c>
      <c r="U83" s="122">
        <v>0.25</v>
      </c>
      <c r="V83" s="124">
        <v>0.24657534246575341</v>
      </c>
      <c r="W83" s="180" t="e">
        <f>IF(ISNA(VLOOKUP($A83,#REF!,W$2,FALSE))=TRUE,"-",VLOOKUP($A83,#REF!,W$2,FALSE))</f>
        <v>#REF!</v>
      </c>
      <c r="X83" s="109" t="e">
        <f>IF(ISNA(VLOOKUP($A83,#REF!,X$2,FALSE))=TRUE,"-",VLOOKUP($A83,#REF!,X$2,FALSE))</f>
        <v>#REF!</v>
      </c>
      <c r="Y83" s="109" t="e">
        <f>IF(ISNA(VLOOKUP($A83,#REF!,Y$2,FALSE))=TRUE,"-",VLOOKUP($A83,#REF!,Y$2,FALSE))</f>
        <v>#REF!</v>
      </c>
      <c r="Z83" s="109" t="e">
        <f>IF(ISNA(VLOOKUP($A83,#REF!,Z$2,FALSE))=TRUE,"-",VLOOKUP($A83,#REF!,Z$2,FALSE))</f>
        <v>#REF!</v>
      </c>
      <c r="AA83" s="109" t="e">
        <f>IF(ISNA(VLOOKUP($A83,#REF!,AA$2,FALSE))=TRUE,"-",VLOOKUP($A83,#REF!,AA$2,FALSE))</f>
        <v>#REF!</v>
      </c>
      <c r="AB83" s="122" t="e">
        <f>IF(ISNA(VLOOKUP($A83,#REF!,AB$2,FALSE))=TRUE,"-",VLOOKUP($A83,#REF!,AB$2,FALSE))</f>
        <v>#REF!</v>
      </c>
      <c r="AC83" s="461" t="e">
        <f>IF(ISNA(VLOOKUP($A83,#REF!,AC$2,FALSE))=TRUE,"-",VLOOKUP($A83,#REF!,AC$2,FALSE))</f>
        <v>#REF!</v>
      </c>
      <c r="AD83" s="122">
        <v>9.6153846153846159E-2</v>
      </c>
      <c r="AE83" s="124">
        <v>6.8217054263565891E-2</v>
      </c>
    </row>
    <row r="84" spans="1:31" ht="14.85" customHeight="1" x14ac:dyDescent="0.25">
      <c r="A84" s="56" t="s">
        <v>51</v>
      </c>
      <c r="B84" s="36" t="s">
        <v>51</v>
      </c>
      <c r="C84" s="37" t="s">
        <v>105</v>
      </c>
      <c r="D84" s="38" t="s">
        <v>14</v>
      </c>
      <c r="E84" s="102" t="e">
        <f>IF(ISNA(VLOOKUP($A84,#REF!,E$2,FALSE))=TRUE,"-",VLOOKUP($A84,#REF!,E$2,FALSE))</f>
        <v>#REF!</v>
      </c>
      <c r="F84" s="109" t="e">
        <f>IF(ISNA(VLOOKUP($A84,#REF!,F$2,FALSE))=TRUE,"-",VLOOKUP($A84,#REF!,F$2,FALSE))</f>
        <v>#REF!</v>
      </c>
      <c r="G84" s="109" t="e">
        <f>IF(ISNA(VLOOKUP($A84,#REF!,G$2,FALSE))=TRUE,"-",VLOOKUP($A84,#REF!,G$2,FALSE))</f>
        <v>#REF!</v>
      </c>
      <c r="H84" s="109" t="e">
        <f>IF(ISNA(VLOOKUP($A84,#REF!,H$2,FALSE))=TRUE,"-",VLOOKUP($A84,#REF!,H$2,FALSE))</f>
        <v>#REF!</v>
      </c>
      <c r="I84" s="109" t="e">
        <f>IF(ISNA(VLOOKUP($A84,#REF!,I$2,FALSE))=TRUE,"-",VLOOKUP($A84,#REF!,I$2,FALSE))</f>
        <v>#REF!</v>
      </c>
      <c r="J84" s="122" t="e">
        <f>IF(ISNA(VLOOKUP($A84,#REF!,J$2,FALSE))=TRUE,"-",VLOOKUP($A84,#REF!,J$2,FALSE))</f>
        <v>#REF!</v>
      </c>
      <c r="K84" s="461" t="e">
        <f>IF(ISNA(VLOOKUP($A84,#REF!,K$2,FALSE))=TRUE,"-",VLOOKUP($A84,#REF!,K$2,FALSE))</f>
        <v>#REF!</v>
      </c>
      <c r="L84" s="122">
        <v>0</v>
      </c>
      <c r="M84" s="124">
        <v>0</v>
      </c>
      <c r="N84" s="180" t="e">
        <f>IF(ISNA(VLOOKUP($A84,#REF!,N$2,FALSE))=TRUE,"-",VLOOKUP($A84,#REF!,N$2,FALSE))</f>
        <v>#REF!</v>
      </c>
      <c r="O84" s="109" t="e">
        <f>IF(ISNA(VLOOKUP($A84,#REF!,O$2,FALSE))=TRUE,"-",VLOOKUP($A84,#REF!,O$2,FALSE))</f>
        <v>#REF!</v>
      </c>
      <c r="P84" s="109" t="e">
        <f>IF(ISNA(VLOOKUP($A84,#REF!,P$2,FALSE))=TRUE,"-",VLOOKUP($A84,#REF!,P$2,FALSE))</f>
        <v>#REF!</v>
      </c>
      <c r="Q84" s="109" t="e">
        <f>IF(ISNA(VLOOKUP($A84,#REF!,Q$2,FALSE))=TRUE,"-",VLOOKUP($A84,#REF!,Q$2,FALSE))</f>
        <v>#REF!</v>
      </c>
      <c r="R84" s="109" t="e">
        <f>IF(ISNA(VLOOKUP($A84,#REF!,R$2,FALSE))=TRUE,"-",VLOOKUP($A84,#REF!,R$2,FALSE))</f>
        <v>#REF!</v>
      </c>
      <c r="S84" s="122" t="e">
        <f>IF(ISNA(VLOOKUP($A84,#REF!,S$2,FALSE))=TRUE,"-",VLOOKUP($A84,#REF!,S$2,FALSE))</f>
        <v>#REF!</v>
      </c>
      <c r="T84" s="122" t="e">
        <f>IF(ISNA(VLOOKUP($A84,#REF!,T$2,FALSE))=TRUE,"-",VLOOKUP($A84,#REF!,T$2,FALSE))</f>
        <v>#REF!</v>
      </c>
      <c r="U84" s="122">
        <v>0.70764119601328901</v>
      </c>
      <c r="V84" s="124">
        <v>0.66763005780346818</v>
      </c>
      <c r="W84" s="180" t="e">
        <f>IF(ISNA(VLOOKUP($A84,#REF!,W$2,FALSE))=TRUE,"-",VLOOKUP($A84,#REF!,W$2,FALSE))</f>
        <v>#REF!</v>
      </c>
      <c r="X84" s="109" t="e">
        <f>IF(ISNA(VLOOKUP($A84,#REF!,X$2,FALSE))=TRUE,"-",VLOOKUP($A84,#REF!,X$2,FALSE))</f>
        <v>#REF!</v>
      </c>
      <c r="Y84" s="109" t="e">
        <f>IF(ISNA(VLOOKUP($A84,#REF!,Y$2,FALSE))=TRUE,"-",VLOOKUP($A84,#REF!,Y$2,FALSE))</f>
        <v>#REF!</v>
      </c>
      <c r="Z84" s="109" t="e">
        <f>IF(ISNA(VLOOKUP($A84,#REF!,Z$2,FALSE))=TRUE,"-",VLOOKUP($A84,#REF!,Z$2,FALSE))</f>
        <v>#REF!</v>
      </c>
      <c r="AA84" s="109" t="e">
        <f>IF(ISNA(VLOOKUP($A84,#REF!,AA$2,FALSE))=TRUE,"-",VLOOKUP($A84,#REF!,AA$2,FALSE))</f>
        <v>#REF!</v>
      </c>
      <c r="AB84" s="122" t="e">
        <f>IF(ISNA(VLOOKUP($A84,#REF!,AB$2,FALSE))=TRUE,"-",VLOOKUP($A84,#REF!,AB$2,FALSE))</f>
        <v>#REF!</v>
      </c>
      <c r="AC84" s="461" t="e">
        <f>IF(ISNA(VLOOKUP($A84,#REF!,AC$2,FALSE))=TRUE,"-",VLOOKUP($A84,#REF!,AC$2,FALSE))</f>
        <v>#REF!</v>
      </c>
      <c r="AD84" s="122">
        <v>0.57320099255583123</v>
      </c>
      <c r="AE84" s="124">
        <v>0.55939849624060145</v>
      </c>
    </row>
    <row r="85" spans="1:31" ht="14.85" customHeight="1" x14ac:dyDescent="0.25">
      <c r="A85" s="56" t="s">
        <v>52</v>
      </c>
      <c r="B85" s="36" t="s">
        <v>52</v>
      </c>
      <c r="C85" s="37" t="s">
        <v>106</v>
      </c>
      <c r="D85" s="38" t="s">
        <v>65</v>
      </c>
      <c r="E85" s="102" t="e">
        <f>IF(ISNA(VLOOKUP($A85,#REF!,E$2,FALSE))=TRUE,"-",VLOOKUP($A85,#REF!,E$2,FALSE))</f>
        <v>#REF!</v>
      </c>
      <c r="F85" s="109" t="e">
        <f>IF(ISNA(VLOOKUP($A85,#REF!,F$2,FALSE))=TRUE,"-",VLOOKUP($A85,#REF!,F$2,FALSE))</f>
        <v>#REF!</v>
      </c>
      <c r="G85" s="109" t="e">
        <f>IF(ISNA(VLOOKUP($A85,#REF!,G$2,FALSE))=TRUE,"-",VLOOKUP($A85,#REF!,G$2,FALSE))</f>
        <v>#REF!</v>
      </c>
      <c r="H85" s="109" t="e">
        <f>IF(ISNA(VLOOKUP($A85,#REF!,H$2,FALSE))=TRUE,"-",VLOOKUP($A85,#REF!,H$2,FALSE))</f>
        <v>#REF!</v>
      </c>
      <c r="I85" s="109" t="e">
        <f>IF(ISNA(VLOOKUP($A85,#REF!,I$2,FALSE))=TRUE,"-",VLOOKUP($A85,#REF!,I$2,FALSE))</f>
        <v>#REF!</v>
      </c>
      <c r="J85" s="122" t="e">
        <f>IF(ISNA(VLOOKUP($A85,#REF!,J$2,FALSE))=TRUE,"-",VLOOKUP($A85,#REF!,J$2,FALSE))</f>
        <v>#REF!</v>
      </c>
      <c r="K85" s="461" t="e">
        <f>IF(ISNA(VLOOKUP($A85,#REF!,K$2,FALSE))=TRUE,"-",VLOOKUP($A85,#REF!,K$2,FALSE))</f>
        <v>#REF!</v>
      </c>
      <c r="L85" s="122">
        <v>7.407407407407407E-2</v>
      </c>
      <c r="M85" s="124">
        <v>0</v>
      </c>
      <c r="N85" s="180" t="e">
        <f>IF(ISNA(VLOOKUP($A85,#REF!,N$2,FALSE))=TRUE,"-",VLOOKUP($A85,#REF!,N$2,FALSE))</f>
        <v>#REF!</v>
      </c>
      <c r="O85" s="109" t="e">
        <f>IF(ISNA(VLOOKUP($A85,#REF!,O$2,FALSE))=TRUE,"-",VLOOKUP($A85,#REF!,O$2,FALSE))</f>
        <v>#REF!</v>
      </c>
      <c r="P85" s="109" t="e">
        <f>IF(ISNA(VLOOKUP($A85,#REF!,P$2,FALSE))=TRUE,"-",VLOOKUP($A85,#REF!,P$2,FALSE))</f>
        <v>#REF!</v>
      </c>
      <c r="Q85" s="109" t="e">
        <f>IF(ISNA(VLOOKUP($A85,#REF!,Q$2,FALSE))=TRUE,"-",VLOOKUP($A85,#REF!,Q$2,FALSE))</f>
        <v>#REF!</v>
      </c>
      <c r="R85" s="109" t="e">
        <f>IF(ISNA(VLOOKUP($A85,#REF!,R$2,FALSE))=TRUE,"-",VLOOKUP($A85,#REF!,R$2,FALSE))</f>
        <v>#REF!</v>
      </c>
      <c r="S85" s="122" t="e">
        <f>IF(ISNA(VLOOKUP($A85,#REF!,S$2,FALSE))=TRUE,"-",VLOOKUP($A85,#REF!,S$2,FALSE))</f>
        <v>#REF!</v>
      </c>
      <c r="T85" s="122" t="e">
        <f>IF(ISNA(VLOOKUP($A85,#REF!,T$2,FALSE))=TRUE,"-",VLOOKUP($A85,#REF!,T$2,FALSE))</f>
        <v>#REF!</v>
      </c>
      <c r="U85" s="122">
        <v>0</v>
      </c>
      <c r="V85" s="124">
        <v>0</v>
      </c>
      <c r="W85" s="180" t="e">
        <f>IF(ISNA(VLOOKUP($A85,#REF!,W$2,FALSE))=TRUE,"-",VLOOKUP($A85,#REF!,W$2,FALSE))</f>
        <v>#REF!</v>
      </c>
      <c r="X85" s="109" t="e">
        <f>IF(ISNA(VLOOKUP($A85,#REF!,X$2,FALSE))=TRUE,"-",VLOOKUP($A85,#REF!,X$2,FALSE))</f>
        <v>#REF!</v>
      </c>
      <c r="Y85" s="109" t="e">
        <f>IF(ISNA(VLOOKUP($A85,#REF!,Y$2,FALSE))=TRUE,"-",VLOOKUP($A85,#REF!,Y$2,FALSE))</f>
        <v>#REF!</v>
      </c>
      <c r="Z85" s="109" t="e">
        <f>IF(ISNA(VLOOKUP($A85,#REF!,Z$2,FALSE))=TRUE,"-",VLOOKUP($A85,#REF!,Z$2,FALSE))</f>
        <v>#REF!</v>
      </c>
      <c r="AA85" s="109" t="e">
        <f>IF(ISNA(VLOOKUP($A85,#REF!,AA$2,FALSE))=TRUE,"-",VLOOKUP($A85,#REF!,AA$2,FALSE))</f>
        <v>#REF!</v>
      </c>
      <c r="AB85" s="122" t="e">
        <f>IF(ISNA(VLOOKUP($A85,#REF!,AB$2,FALSE))=TRUE,"-",VLOOKUP($A85,#REF!,AB$2,FALSE))</f>
        <v>#REF!</v>
      </c>
      <c r="AC85" s="461" t="e">
        <f>IF(ISNA(VLOOKUP($A85,#REF!,AC$2,FALSE))=TRUE,"-",VLOOKUP($A85,#REF!,AC$2,FALSE))</f>
        <v>#REF!</v>
      </c>
      <c r="AD85" s="122">
        <v>0.25</v>
      </c>
      <c r="AE85" s="124">
        <v>0</v>
      </c>
    </row>
    <row r="86" spans="1:31" ht="14.85" customHeight="1" x14ac:dyDescent="0.25">
      <c r="A86" s="56" t="s">
        <v>53</v>
      </c>
      <c r="B86" s="36" t="s">
        <v>53</v>
      </c>
      <c r="C86" s="37" t="s">
        <v>107</v>
      </c>
      <c r="D86" s="38" t="s">
        <v>65</v>
      </c>
      <c r="E86" s="102" t="e">
        <f>IF(ISNA(VLOOKUP($A86,#REF!,E$2,FALSE))=TRUE,"-",VLOOKUP($A86,#REF!,E$2,FALSE))</f>
        <v>#REF!</v>
      </c>
      <c r="F86" s="109" t="e">
        <f>IF(ISNA(VLOOKUP($A86,#REF!,F$2,FALSE))=TRUE,"-",VLOOKUP($A86,#REF!,F$2,FALSE))</f>
        <v>#REF!</v>
      </c>
      <c r="G86" s="109" t="e">
        <f>IF(ISNA(VLOOKUP($A86,#REF!,G$2,FALSE))=TRUE,"-",VLOOKUP($A86,#REF!,G$2,FALSE))</f>
        <v>#REF!</v>
      </c>
      <c r="H86" s="109" t="e">
        <f>IF(ISNA(VLOOKUP($A86,#REF!,H$2,FALSE))=TRUE,"-",VLOOKUP($A86,#REF!,H$2,FALSE))</f>
        <v>#REF!</v>
      </c>
      <c r="I86" s="109" t="e">
        <f>IF(ISNA(VLOOKUP($A86,#REF!,I$2,FALSE))=TRUE,"-",VLOOKUP($A86,#REF!,I$2,FALSE))</f>
        <v>#REF!</v>
      </c>
      <c r="J86" s="122" t="e">
        <f>IF(ISNA(VLOOKUP($A86,#REF!,J$2,FALSE))=TRUE,"-",VLOOKUP($A86,#REF!,J$2,FALSE))</f>
        <v>#REF!</v>
      </c>
      <c r="K86" s="461" t="e">
        <f>IF(ISNA(VLOOKUP($A86,#REF!,K$2,FALSE))=TRUE,"-",VLOOKUP($A86,#REF!,K$2,FALSE))</f>
        <v>#REF!</v>
      </c>
      <c r="L86" s="122">
        <v>1.1358473421172195E-2</v>
      </c>
      <c r="M86" s="124">
        <v>1.4625228519195612E-2</v>
      </c>
      <c r="N86" s="180" t="e">
        <f>IF(ISNA(VLOOKUP($A86,#REF!,N$2,FALSE))=TRUE,"-",VLOOKUP($A86,#REF!,N$2,FALSE))</f>
        <v>#REF!</v>
      </c>
      <c r="O86" s="109" t="e">
        <f>IF(ISNA(VLOOKUP($A86,#REF!,O$2,FALSE))=TRUE,"-",VLOOKUP($A86,#REF!,O$2,FALSE))</f>
        <v>#REF!</v>
      </c>
      <c r="P86" s="109" t="e">
        <f>IF(ISNA(VLOOKUP($A86,#REF!,P$2,FALSE))=TRUE,"-",VLOOKUP($A86,#REF!,P$2,FALSE))</f>
        <v>#REF!</v>
      </c>
      <c r="Q86" s="109" t="e">
        <f>IF(ISNA(VLOOKUP($A86,#REF!,Q$2,FALSE))=TRUE,"-",VLOOKUP($A86,#REF!,Q$2,FALSE))</f>
        <v>#REF!</v>
      </c>
      <c r="R86" s="109" t="e">
        <f>IF(ISNA(VLOOKUP($A86,#REF!,R$2,FALSE))=TRUE,"-",VLOOKUP($A86,#REF!,R$2,FALSE))</f>
        <v>#REF!</v>
      </c>
      <c r="S86" s="122" t="e">
        <f>IF(ISNA(VLOOKUP($A86,#REF!,S$2,FALSE))=TRUE,"-",VLOOKUP($A86,#REF!,S$2,FALSE))</f>
        <v>#REF!</v>
      </c>
      <c r="T86" s="122" t="e">
        <f>IF(ISNA(VLOOKUP($A86,#REF!,T$2,FALSE))=TRUE,"-",VLOOKUP($A86,#REF!,T$2,FALSE))</f>
        <v>#REF!</v>
      </c>
      <c r="U86" s="122">
        <v>0.51937984496124034</v>
      </c>
      <c r="V86" s="124">
        <v>0.47517730496453903</v>
      </c>
      <c r="W86" s="180" t="e">
        <f>IF(ISNA(VLOOKUP($A86,#REF!,W$2,FALSE))=TRUE,"-",VLOOKUP($A86,#REF!,W$2,FALSE))</f>
        <v>#REF!</v>
      </c>
      <c r="X86" s="109" t="e">
        <f>IF(ISNA(VLOOKUP($A86,#REF!,X$2,FALSE))=TRUE,"-",VLOOKUP($A86,#REF!,X$2,FALSE))</f>
        <v>#REF!</v>
      </c>
      <c r="Y86" s="109" t="e">
        <f>IF(ISNA(VLOOKUP($A86,#REF!,Y$2,FALSE))=TRUE,"-",VLOOKUP($A86,#REF!,Y$2,FALSE))</f>
        <v>#REF!</v>
      </c>
      <c r="Z86" s="109" t="e">
        <f>IF(ISNA(VLOOKUP($A86,#REF!,Z$2,FALSE))=TRUE,"-",VLOOKUP($A86,#REF!,Z$2,FALSE))</f>
        <v>#REF!</v>
      </c>
      <c r="AA86" s="109" t="e">
        <f>IF(ISNA(VLOOKUP($A86,#REF!,AA$2,FALSE))=TRUE,"-",VLOOKUP($A86,#REF!,AA$2,FALSE))</f>
        <v>#REF!</v>
      </c>
      <c r="AB86" s="122" t="e">
        <f>IF(ISNA(VLOOKUP($A86,#REF!,AB$2,FALSE))=TRUE,"-",VLOOKUP($A86,#REF!,AB$2,FALSE))</f>
        <v>#REF!</v>
      </c>
      <c r="AC86" s="461" t="e">
        <f>IF(ISNA(VLOOKUP($A86,#REF!,AC$2,FALSE))=TRUE,"-",VLOOKUP($A86,#REF!,AC$2,FALSE))</f>
        <v>#REF!</v>
      </c>
      <c r="AD86" s="122">
        <v>0.45447284345047922</v>
      </c>
      <c r="AE86" s="124">
        <v>0.4768989819890368</v>
      </c>
    </row>
    <row r="87" spans="1:31" ht="14.85" customHeight="1" x14ac:dyDescent="0.25">
      <c r="A87" s="56" t="s">
        <v>124</v>
      </c>
      <c r="B87" s="36" t="s">
        <v>124</v>
      </c>
      <c r="C87" s="37" t="s">
        <v>166</v>
      </c>
      <c r="D87" s="38" t="s">
        <v>14</v>
      </c>
      <c r="E87" s="102" t="e">
        <f>IF(ISNA(VLOOKUP($A87,#REF!,E$2,FALSE))=TRUE,"-",VLOOKUP($A87,#REF!,E$2,FALSE))</f>
        <v>#REF!</v>
      </c>
      <c r="F87" s="109" t="e">
        <f>IF(ISNA(VLOOKUP($A87,#REF!,F$2,FALSE))=TRUE,"-",VLOOKUP($A87,#REF!,F$2,FALSE))</f>
        <v>#REF!</v>
      </c>
      <c r="G87" s="109" t="e">
        <f>IF(ISNA(VLOOKUP($A87,#REF!,G$2,FALSE))=TRUE,"-",VLOOKUP($A87,#REF!,G$2,FALSE))</f>
        <v>#REF!</v>
      </c>
      <c r="H87" s="109" t="e">
        <f>IF(ISNA(VLOOKUP($A87,#REF!,H$2,FALSE))=TRUE,"-",VLOOKUP($A87,#REF!,H$2,FALSE))</f>
        <v>#REF!</v>
      </c>
      <c r="I87" s="109" t="e">
        <f>IF(ISNA(VLOOKUP($A87,#REF!,I$2,FALSE))=TRUE,"-",VLOOKUP($A87,#REF!,I$2,FALSE))</f>
        <v>#REF!</v>
      </c>
      <c r="J87" s="122" t="e">
        <f>IF(ISNA(VLOOKUP($A87,#REF!,J$2,FALSE))=TRUE,"-",VLOOKUP($A87,#REF!,J$2,FALSE))</f>
        <v>#REF!</v>
      </c>
      <c r="K87" s="461" t="e">
        <f>IF(ISNA(VLOOKUP($A87,#REF!,K$2,FALSE))=TRUE,"-",VLOOKUP($A87,#REF!,K$2,FALSE))</f>
        <v>#REF!</v>
      </c>
      <c r="L87" s="122">
        <v>0</v>
      </c>
      <c r="M87" s="124">
        <v>0</v>
      </c>
      <c r="N87" s="180" t="e">
        <f>IF(ISNA(VLOOKUP($A87,#REF!,N$2,FALSE))=TRUE,"-",VLOOKUP($A87,#REF!,N$2,FALSE))</f>
        <v>#REF!</v>
      </c>
      <c r="O87" s="109" t="e">
        <f>IF(ISNA(VLOOKUP($A87,#REF!,O$2,FALSE))=TRUE,"-",VLOOKUP($A87,#REF!,O$2,FALSE))</f>
        <v>#REF!</v>
      </c>
      <c r="P87" s="109" t="e">
        <f>IF(ISNA(VLOOKUP($A87,#REF!,P$2,FALSE))=TRUE,"-",VLOOKUP($A87,#REF!,P$2,FALSE))</f>
        <v>#REF!</v>
      </c>
      <c r="Q87" s="109" t="e">
        <f>IF(ISNA(VLOOKUP($A87,#REF!,Q$2,FALSE))=TRUE,"-",VLOOKUP($A87,#REF!,Q$2,FALSE))</f>
        <v>#REF!</v>
      </c>
      <c r="R87" s="109" t="e">
        <f>IF(ISNA(VLOOKUP($A87,#REF!,R$2,FALSE))=TRUE,"-",VLOOKUP($A87,#REF!,R$2,FALSE))</f>
        <v>#REF!</v>
      </c>
      <c r="S87" s="122" t="e">
        <f>IF(ISNA(VLOOKUP($A87,#REF!,S$2,FALSE))=TRUE,"-",VLOOKUP($A87,#REF!,S$2,FALSE))</f>
        <v>#REF!</v>
      </c>
      <c r="T87" s="122" t="e">
        <f>IF(ISNA(VLOOKUP($A87,#REF!,T$2,FALSE))=TRUE,"-",VLOOKUP($A87,#REF!,T$2,FALSE))</f>
        <v>#REF!</v>
      </c>
      <c r="U87" s="122">
        <v>0.80636363636363639</v>
      </c>
      <c r="V87" s="124">
        <v>0.80837789661319071</v>
      </c>
      <c r="W87" s="180" t="e">
        <f>IF(ISNA(VLOOKUP($A87,#REF!,W$2,FALSE))=TRUE,"-",VLOOKUP($A87,#REF!,W$2,FALSE))</f>
        <v>#REF!</v>
      </c>
      <c r="X87" s="109" t="e">
        <f>IF(ISNA(VLOOKUP($A87,#REF!,X$2,FALSE))=TRUE,"-",VLOOKUP($A87,#REF!,X$2,FALSE))</f>
        <v>#REF!</v>
      </c>
      <c r="Y87" s="109" t="e">
        <f>IF(ISNA(VLOOKUP($A87,#REF!,Y$2,FALSE))=TRUE,"-",VLOOKUP($A87,#REF!,Y$2,FALSE))</f>
        <v>#REF!</v>
      </c>
      <c r="Z87" s="109" t="e">
        <f>IF(ISNA(VLOOKUP($A87,#REF!,Z$2,FALSE))=TRUE,"-",VLOOKUP($A87,#REF!,Z$2,FALSE))</f>
        <v>#REF!</v>
      </c>
      <c r="AA87" s="109" t="e">
        <f>IF(ISNA(VLOOKUP($A87,#REF!,AA$2,FALSE))=TRUE,"-",VLOOKUP($A87,#REF!,AA$2,FALSE))</f>
        <v>#REF!</v>
      </c>
      <c r="AB87" s="122" t="e">
        <f>IF(ISNA(VLOOKUP($A87,#REF!,AB$2,FALSE))=TRUE,"-",VLOOKUP($A87,#REF!,AB$2,FALSE))</f>
        <v>#REF!</v>
      </c>
      <c r="AC87" s="461" t="e">
        <f>IF(ISNA(VLOOKUP($A87,#REF!,AC$2,FALSE))=TRUE,"-",VLOOKUP($A87,#REF!,AC$2,FALSE))</f>
        <v>#REF!</v>
      </c>
      <c r="AD87" s="122">
        <v>0.47877358490566035</v>
      </c>
      <c r="AE87" s="124">
        <v>0.41707449700924415</v>
      </c>
    </row>
    <row r="88" spans="1:31" ht="14.85" customHeight="1" x14ac:dyDescent="0.25">
      <c r="A88" s="57" t="s">
        <v>153</v>
      </c>
      <c r="B88" s="584" t="s">
        <v>108</v>
      </c>
      <c r="C88" s="585"/>
      <c r="D88" s="585"/>
      <c r="E88" s="89" t="e">
        <f>IF(ISNA(VLOOKUP($A88,#REF!,E$2,FALSE))=TRUE,"-",VLOOKUP($A88,#REF!,E$2,FALSE))</f>
        <v>#REF!</v>
      </c>
      <c r="F88" s="110" t="e">
        <f>IF(ISNA(VLOOKUP($A88,#REF!,F$2,FALSE))=TRUE,"-",VLOOKUP($A88,#REF!,F$2,FALSE))</f>
        <v>#REF!</v>
      </c>
      <c r="G88" s="110" t="e">
        <f>IF(ISNA(VLOOKUP($A88,#REF!,G$2,FALSE))=TRUE,"-",VLOOKUP($A88,#REF!,G$2,FALSE))</f>
        <v>#REF!</v>
      </c>
      <c r="H88" s="110" t="e">
        <f>IF(ISNA(VLOOKUP($A88,#REF!,H$2,FALSE))=TRUE,"-",VLOOKUP($A88,#REF!,H$2,FALSE))</f>
        <v>#REF!</v>
      </c>
      <c r="I88" s="110" t="e">
        <f>IF(ISNA(VLOOKUP($A88,#REF!,I$2,FALSE))=TRUE,"-",VLOOKUP($A88,#REF!,I$2,FALSE))</f>
        <v>#REF!</v>
      </c>
      <c r="J88" s="126" t="e">
        <f>IF(ISNA(VLOOKUP($A88,#REF!,J$2,FALSE))=TRUE,"-",VLOOKUP($A88,#REF!,J$2,FALSE))</f>
        <v>#REF!</v>
      </c>
      <c r="K88" s="462" t="e">
        <f>IF(ISNA(VLOOKUP($A88,#REF!,K$2,FALSE))=TRUE,"-",VLOOKUP($A88,#REF!,K$2,FALSE))</f>
        <v>#REF!</v>
      </c>
      <c r="L88" s="126">
        <v>1.0636335690132186E-2</v>
      </c>
      <c r="M88" s="127">
        <v>9.9521778467106109E-3</v>
      </c>
      <c r="N88" s="182" t="e">
        <f>IF(ISNA(VLOOKUP($A88,#REF!,N$2,FALSE))=TRUE,"-",VLOOKUP($A88,#REF!,N$2,FALSE))</f>
        <v>#REF!</v>
      </c>
      <c r="O88" s="110" t="e">
        <f>IF(ISNA(VLOOKUP($A88,#REF!,O$2,FALSE))=TRUE,"-",VLOOKUP($A88,#REF!,O$2,FALSE))</f>
        <v>#REF!</v>
      </c>
      <c r="P88" s="110" t="e">
        <f>IF(ISNA(VLOOKUP($A88,#REF!,P$2,FALSE))=TRUE,"-",VLOOKUP($A88,#REF!,P$2,FALSE))</f>
        <v>#REF!</v>
      </c>
      <c r="Q88" s="110" t="e">
        <f>IF(ISNA(VLOOKUP($A88,#REF!,Q$2,FALSE))=TRUE,"-",VLOOKUP($A88,#REF!,Q$2,FALSE))</f>
        <v>#REF!</v>
      </c>
      <c r="R88" s="110" t="e">
        <f>IF(ISNA(VLOOKUP($A88,#REF!,R$2,FALSE))=TRUE,"-",VLOOKUP($A88,#REF!,R$2,FALSE))</f>
        <v>#REF!</v>
      </c>
      <c r="S88" s="126" t="e">
        <f>IF(ISNA(VLOOKUP($A88,#REF!,S$2,FALSE))=TRUE,"-",VLOOKUP($A88,#REF!,S$2,FALSE))</f>
        <v>#REF!</v>
      </c>
      <c r="T88" s="126" t="e">
        <f>IF(ISNA(VLOOKUP($A88,#REF!,T$2,FALSE))=TRUE,"-",VLOOKUP($A88,#REF!,T$2,FALSE))</f>
        <v>#REF!</v>
      </c>
      <c r="U88" s="126">
        <v>0.66771037181996085</v>
      </c>
      <c r="V88" s="127">
        <v>0.67045885475919609</v>
      </c>
      <c r="W88" s="182" t="e">
        <f>IF(ISNA(VLOOKUP($A88,#REF!,W$2,FALSE))=TRUE,"-",VLOOKUP($A88,#REF!,W$2,FALSE))</f>
        <v>#REF!</v>
      </c>
      <c r="X88" s="110" t="e">
        <f>IF(ISNA(VLOOKUP($A88,#REF!,X$2,FALSE))=TRUE,"-",VLOOKUP($A88,#REF!,X$2,FALSE))</f>
        <v>#REF!</v>
      </c>
      <c r="Y88" s="110" t="e">
        <f>IF(ISNA(VLOOKUP($A88,#REF!,Y$2,FALSE))=TRUE,"-",VLOOKUP($A88,#REF!,Y$2,FALSE))</f>
        <v>#REF!</v>
      </c>
      <c r="Z88" s="110" t="e">
        <f>IF(ISNA(VLOOKUP($A88,#REF!,Z$2,FALSE))=TRUE,"-",VLOOKUP($A88,#REF!,Z$2,FALSE))</f>
        <v>#REF!</v>
      </c>
      <c r="AA88" s="110" t="e">
        <f>IF(ISNA(VLOOKUP($A88,#REF!,AA$2,FALSE))=TRUE,"-",VLOOKUP($A88,#REF!,AA$2,FALSE))</f>
        <v>#REF!</v>
      </c>
      <c r="AB88" s="126" t="e">
        <f>IF(ISNA(VLOOKUP($A88,#REF!,AB$2,FALSE))=TRUE,"-",VLOOKUP($A88,#REF!,AB$2,FALSE))</f>
        <v>#REF!</v>
      </c>
      <c r="AC88" s="462" t="e">
        <f>IF(ISNA(VLOOKUP($A88,#REF!,AC$2,FALSE))=TRUE,"-",VLOOKUP($A88,#REF!,AC$2,FALSE))</f>
        <v>#REF!</v>
      </c>
      <c r="AD88" s="126">
        <v>0.38971337940410106</v>
      </c>
      <c r="AE88" s="127">
        <v>0.35877173176789345</v>
      </c>
    </row>
    <row r="89" spans="1:31" ht="14.85" customHeight="1" x14ac:dyDescent="0.25">
      <c r="A89" s="56" t="s">
        <v>54</v>
      </c>
      <c r="B89" s="36" t="s">
        <v>54</v>
      </c>
      <c r="C89" s="37" t="s">
        <v>109</v>
      </c>
      <c r="D89" s="38" t="s">
        <v>14</v>
      </c>
      <c r="E89" s="102" t="e">
        <f>IF(ISNA(VLOOKUP($A89,#REF!,E$2,FALSE))=TRUE,"-",VLOOKUP($A89,#REF!,E$2,FALSE))</f>
        <v>#REF!</v>
      </c>
      <c r="F89" s="109" t="e">
        <f>IF(ISNA(VLOOKUP($A89,#REF!,F$2,FALSE))=TRUE,"-",VLOOKUP($A89,#REF!,F$2,FALSE))</f>
        <v>#REF!</v>
      </c>
      <c r="G89" s="109" t="e">
        <f>IF(ISNA(VLOOKUP($A89,#REF!,G$2,FALSE))=TRUE,"-",VLOOKUP($A89,#REF!,G$2,FALSE))</f>
        <v>#REF!</v>
      </c>
      <c r="H89" s="109" t="e">
        <f>IF(ISNA(VLOOKUP($A89,#REF!,H$2,FALSE))=TRUE,"-",VLOOKUP($A89,#REF!,H$2,FALSE))</f>
        <v>#REF!</v>
      </c>
      <c r="I89" s="109" t="e">
        <f>IF(ISNA(VLOOKUP($A89,#REF!,I$2,FALSE))=TRUE,"-",VLOOKUP($A89,#REF!,I$2,FALSE))</f>
        <v>#REF!</v>
      </c>
      <c r="J89" s="122" t="e">
        <f>IF(ISNA(VLOOKUP($A89,#REF!,J$2,FALSE))=TRUE,"-",VLOOKUP($A89,#REF!,J$2,FALSE))</f>
        <v>#REF!</v>
      </c>
      <c r="K89" s="461" t="e">
        <f>IF(ISNA(VLOOKUP($A89,#REF!,K$2,FALSE))=TRUE,"-",VLOOKUP($A89,#REF!,K$2,FALSE))</f>
        <v>#REF!</v>
      </c>
      <c r="L89" s="122">
        <v>0</v>
      </c>
      <c r="M89" s="124">
        <v>0</v>
      </c>
      <c r="N89" s="180" t="e">
        <f>IF(ISNA(VLOOKUP($A89,#REF!,N$2,FALSE))=TRUE,"-",VLOOKUP($A89,#REF!,N$2,FALSE))</f>
        <v>#REF!</v>
      </c>
      <c r="O89" s="109" t="e">
        <f>IF(ISNA(VLOOKUP($A89,#REF!,O$2,FALSE))=TRUE,"-",VLOOKUP($A89,#REF!,O$2,FALSE))</f>
        <v>#REF!</v>
      </c>
      <c r="P89" s="109" t="e">
        <f>IF(ISNA(VLOOKUP($A89,#REF!,P$2,FALSE))=TRUE,"-",VLOOKUP($A89,#REF!,P$2,FALSE))</f>
        <v>#REF!</v>
      </c>
      <c r="Q89" s="109" t="e">
        <f>IF(ISNA(VLOOKUP($A89,#REF!,Q$2,FALSE))=TRUE,"-",VLOOKUP($A89,#REF!,Q$2,FALSE))</f>
        <v>#REF!</v>
      </c>
      <c r="R89" s="109" t="e">
        <f>IF(ISNA(VLOOKUP($A89,#REF!,R$2,FALSE))=TRUE,"-",VLOOKUP($A89,#REF!,R$2,FALSE))</f>
        <v>#REF!</v>
      </c>
      <c r="S89" s="122" t="e">
        <f>IF(ISNA(VLOOKUP($A89,#REF!,S$2,FALSE))=TRUE,"-",VLOOKUP($A89,#REF!,S$2,FALSE))</f>
        <v>#REF!</v>
      </c>
      <c r="T89" s="122" t="e">
        <f>IF(ISNA(VLOOKUP($A89,#REF!,T$2,FALSE))=TRUE,"-",VLOOKUP($A89,#REF!,T$2,FALSE))</f>
        <v>#REF!</v>
      </c>
      <c r="U89" s="122">
        <v>0.87714987714987713</v>
      </c>
      <c r="V89" s="124">
        <v>0.89018691588785048</v>
      </c>
      <c r="W89" s="180" t="e">
        <f>IF(ISNA(VLOOKUP($A89,#REF!,W$2,FALSE))=TRUE,"-",VLOOKUP($A89,#REF!,W$2,FALSE))</f>
        <v>#REF!</v>
      </c>
      <c r="X89" s="109" t="e">
        <f>IF(ISNA(VLOOKUP($A89,#REF!,X$2,FALSE))=TRUE,"-",VLOOKUP($A89,#REF!,X$2,FALSE))</f>
        <v>#REF!</v>
      </c>
      <c r="Y89" s="109" t="e">
        <f>IF(ISNA(VLOOKUP($A89,#REF!,Y$2,FALSE))=TRUE,"-",VLOOKUP($A89,#REF!,Y$2,FALSE))</f>
        <v>#REF!</v>
      </c>
      <c r="Z89" s="109" t="e">
        <f>IF(ISNA(VLOOKUP($A89,#REF!,Z$2,FALSE))=TRUE,"-",VLOOKUP($A89,#REF!,Z$2,FALSE))</f>
        <v>#REF!</v>
      </c>
      <c r="AA89" s="109" t="e">
        <f>IF(ISNA(VLOOKUP($A89,#REF!,AA$2,FALSE))=TRUE,"-",VLOOKUP($A89,#REF!,AA$2,FALSE))</f>
        <v>#REF!</v>
      </c>
      <c r="AB89" s="122" t="e">
        <f>IF(ISNA(VLOOKUP($A89,#REF!,AB$2,FALSE))=TRUE,"-",VLOOKUP($A89,#REF!,AB$2,FALSE))</f>
        <v>#REF!</v>
      </c>
      <c r="AC89" s="461" t="e">
        <f>IF(ISNA(VLOOKUP($A89,#REF!,AC$2,FALSE))=TRUE,"-",VLOOKUP($A89,#REF!,AC$2,FALSE))</f>
        <v>#REF!</v>
      </c>
      <c r="AD89" s="122">
        <v>0.57283680175246443</v>
      </c>
      <c r="AE89" s="124">
        <v>0.56304347826086953</v>
      </c>
    </row>
    <row r="90" spans="1:31" ht="14.85" customHeight="1" x14ac:dyDescent="0.25">
      <c r="A90" s="56" t="s">
        <v>55</v>
      </c>
      <c r="B90" s="36" t="s">
        <v>55</v>
      </c>
      <c r="C90" s="37" t="s">
        <v>110</v>
      </c>
      <c r="D90" s="38" t="s">
        <v>65</v>
      </c>
      <c r="E90" s="102" t="e">
        <f>IF(ISNA(VLOOKUP($A90,#REF!,E$2,FALSE))=TRUE,"-",VLOOKUP($A90,#REF!,E$2,FALSE))</f>
        <v>#REF!</v>
      </c>
      <c r="F90" s="109" t="e">
        <f>IF(ISNA(VLOOKUP($A90,#REF!,F$2,FALSE))=TRUE,"-",VLOOKUP($A90,#REF!,F$2,FALSE))</f>
        <v>#REF!</v>
      </c>
      <c r="G90" s="109" t="e">
        <f>IF(ISNA(VLOOKUP($A90,#REF!,G$2,FALSE))=TRUE,"-",VLOOKUP($A90,#REF!,G$2,FALSE))</f>
        <v>#REF!</v>
      </c>
      <c r="H90" s="109" t="e">
        <f>IF(ISNA(VLOOKUP($A90,#REF!,H$2,FALSE))=TRUE,"-",VLOOKUP($A90,#REF!,H$2,FALSE))</f>
        <v>#REF!</v>
      </c>
      <c r="I90" s="109" t="e">
        <f>IF(ISNA(VLOOKUP($A90,#REF!,I$2,FALSE))=TRUE,"-",VLOOKUP($A90,#REF!,I$2,FALSE))</f>
        <v>#REF!</v>
      </c>
      <c r="J90" s="122" t="e">
        <f>IF(ISNA(VLOOKUP($A90,#REF!,J$2,FALSE))=TRUE,"-",VLOOKUP($A90,#REF!,J$2,FALSE))</f>
        <v>#REF!</v>
      </c>
      <c r="K90" s="461" t="e">
        <f>IF(ISNA(VLOOKUP($A90,#REF!,K$2,FALSE))=TRUE,"-",VLOOKUP($A90,#REF!,K$2,FALSE))</f>
        <v>#REF!</v>
      </c>
      <c r="L90" s="122">
        <v>5.8551617873651769E-2</v>
      </c>
      <c r="M90" s="124">
        <v>5.657604702424688E-2</v>
      </c>
      <c r="N90" s="180" t="e">
        <f>IF(ISNA(VLOOKUP($A90,#REF!,N$2,FALSE))=TRUE,"-",VLOOKUP($A90,#REF!,N$2,FALSE))</f>
        <v>#REF!</v>
      </c>
      <c r="O90" s="109" t="e">
        <f>IF(ISNA(VLOOKUP($A90,#REF!,O$2,FALSE))=TRUE,"-",VLOOKUP($A90,#REF!,O$2,FALSE))</f>
        <v>#REF!</v>
      </c>
      <c r="P90" s="109" t="e">
        <f>IF(ISNA(VLOOKUP($A90,#REF!,P$2,FALSE))=TRUE,"-",VLOOKUP($A90,#REF!,P$2,FALSE))</f>
        <v>#REF!</v>
      </c>
      <c r="Q90" s="109" t="e">
        <f>IF(ISNA(VLOOKUP($A90,#REF!,Q$2,FALSE))=TRUE,"-",VLOOKUP($A90,#REF!,Q$2,FALSE))</f>
        <v>#REF!</v>
      </c>
      <c r="R90" s="109" t="e">
        <f>IF(ISNA(VLOOKUP($A90,#REF!,R$2,FALSE))=TRUE,"-",VLOOKUP($A90,#REF!,R$2,FALSE))</f>
        <v>#REF!</v>
      </c>
      <c r="S90" s="122" t="e">
        <f>IF(ISNA(VLOOKUP($A90,#REF!,S$2,FALSE))=TRUE,"-",VLOOKUP($A90,#REF!,S$2,FALSE))</f>
        <v>#REF!</v>
      </c>
      <c r="T90" s="122" t="e">
        <f>IF(ISNA(VLOOKUP($A90,#REF!,T$2,FALSE))=TRUE,"-",VLOOKUP($A90,#REF!,T$2,FALSE))</f>
        <v>#REF!</v>
      </c>
      <c r="U90" s="122">
        <v>0.66838046272493579</v>
      </c>
      <c r="V90" s="124">
        <v>0.64508393285371701</v>
      </c>
      <c r="W90" s="180" t="e">
        <f>IF(ISNA(VLOOKUP($A90,#REF!,W$2,FALSE))=TRUE,"-",VLOOKUP($A90,#REF!,W$2,FALSE))</f>
        <v>#REF!</v>
      </c>
      <c r="X90" s="109" t="e">
        <f>IF(ISNA(VLOOKUP($A90,#REF!,X$2,FALSE))=TRUE,"-",VLOOKUP($A90,#REF!,X$2,FALSE))</f>
        <v>#REF!</v>
      </c>
      <c r="Y90" s="109" t="e">
        <f>IF(ISNA(VLOOKUP($A90,#REF!,Y$2,FALSE))=TRUE,"-",VLOOKUP($A90,#REF!,Y$2,FALSE))</f>
        <v>#REF!</v>
      </c>
      <c r="Z90" s="109" t="e">
        <f>IF(ISNA(VLOOKUP($A90,#REF!,Z$2,FALSE))=TRUE,"-",VLOOKUP($A90,#REF!,Z$2,FALSE))</f>
        <v>#REF!</v>
      </c>
      <c r="AA90" s="109" t="e">
        <f>IF(ISNA(VLOOKUP($A90,#REF!,AA$2,FALSE))=TRUE,"-",VLOOKUP($A90,#REF!,AA$2,FALSE))</f>
        <v>#REF!</v>
      </c>
      <c r="AB90" s="122" t="e">
        <f>IF(ISNA(VLOOKUP($A90,#REF!,AB$2,FALSE))=TRUE,"-",VLOOKUP($A90,#REF!,AB$2,FALSE))</f>
        <v>#REF!</v>
      </c>
      <c r="AC90" s="461" t="e">
        <f>IF(ISNA(VLOOKUP($A90,#REF!,AC$2,FALSE))=TRUE,"-",VLOOKUP($A90,#REF!,AC$2,FALSE))</f>
        <v>#REF!</v>
      </c>
      <c r="AD90" s="122">
        <v>0.13022113022113022</v>
      </c>
      <c r="AE90" s="124">
        <v>0.17249417249417248</v>
      </c>
    </row>
    <row r="91" spans="1:31" ht="14.85" customHeight="1" thickBot="1" x14ac:dyDescent="0.3">
      <c r="A91" s="57" t="s">
        <v>154</v>
      </c>
      <c r="B91" s="586" t="s">
        <v>111</v>
      </c>
      <c r="C91" s="587"/>
      <c r="D91" s="587"/>
      <c r="E91" s="90" t="e">
        <f>IF(ISNA(VLOOKUP($A91,#REF!,E$2,FALSE))=TRUE,"-",VLOOKUP($A91,#REF!,E$2,FALSE))</f>
        <v>#REF!</v>
      </c>
      <c r="F91" s="111" t="e">
        <f>IF(ISNA(VLOOKUP($A91,#REF!,F$2,FALSE))=TRUE,"-",VLOOKUP($A91,#REF!,F$2,FALSE))</f>
        <v>#REF!</v>
      </c>
      <c r="G91" s="111" t="e">
        <f>IF(ISNA(VLOOKUP($A91,#REF!,G$2,FALSE))=TRUE,"-",VLOOKUP($A91,#REF!,G$2,FALSE))</f>
        <v>#REF!</v>
      </c>
      <c r="H91" s="111" t="e">
        <f>IF(ISNA(VLOOKUP($A91,#REF!,H$2,FALSE))=TRUE,"-",VLOOKUP($A91,#REF!,H$2,FALSE))</f>
        <v>#REF!</v>
      </c>
      <c r="I91" s="111" t="e">
        <f>IF(ISNA(VLOOKUP($A91,#REF!,I$2,FALSE))=TRUE,"-",VLOOKUP($A91,#REF!,I$2,FALSE))</f>
        <v>#REF!</v>
      </c>
      <c r="J91" s="128" t="e">
        <f>IF(ISNA(VLOOKUP($A91,#REF!,J$2,FALSE))=TRUE,"-",VLOOKUP($A91,#REF!,J$2,FALSE))</f>
        <v>#REF!</v>
      </c>
      <c r="K91" s="463" t="e">
        <f>IF(ISNA(VLOOKUP($A91,#REF!,K$2,FALSE))=TRUE,"-",VLOOKUP($A91,#REF!,K$2,FALSE))</f>
        <v>#REF!</v>
      </c>
      <c r="L91" s="128">
        <v>1.6866400355082113E-2</v>
      </c>
      <c r="M91" s="127">
        <v>1.6612729234088457E-2</v>
      </c>
      <c r="N91" s="183" t="e">
        <f>IF(ISNA(VLOOKUP($A91,#REF!,N$2,FALSE))=TRUE,"-",VLOOKUP($A91,#REF!,N$2,FALSE))</f>
        <v>#REF!</v>
      </c>
      <c r="O91" s="111" t="e">
        <f>IF(ISNA(VLOOKUP($A91,#REF!,O$2,FALSE))=TRUE,"-",VLOOKUP($A91,#REF!,O$2,FALSE))</f>
        <v>#REF!</v>
      </c>
      <c r="P91" s="111" t="e">
        <f>IF(ISNA(VLOOKUP($A91,#REF!,P$2,FALSE))=TRUE,"-",VLOOKUP($A91,#REF!,P$2,FALSE))</f>
        <v>#REF!</v>
      </c>
      <c r="Q91" s="111" t="e">
        <f>IF(ISNA(VLOOKUP($A91,#REF!,Q$2,FALSE))=TRUE,"-",VLOOKUP($A91,#REF!,Q$2,FALSE))</f>
        <v>#REF!</v>
      </c>
      <c r="R91" s="111" t="e">
        <f>IF(ISNA(VLOOKUP($A91,#REF!,R$2,FALSE))=TRUE,"-",VLOOKUP($A91,#REF!,R$2,FALSE))</f>
        <v>#REF!</v>
      </c>
      <c r="S91" s="128" t="e">
        <f>IF(ISNA(VLOOKUP($A91,#REF!,S$2,FALSE))=TRUE,"-",VLOOKUP($A91,#REF!,S$2,FALSE))</f>
        <v>#REF!</v>
      </c>
      <c r="T91" s="128" t="e">
        <f>IF(ISNA(VLOOKUP($A91,#REF!,T$2,FALSE))=TRUE,"-",VLOOKUP($A91,#REF!,T$2,FALSE))</f>
        <v>#REF!</v>
      </c>
      <c r="U91" s="128">
        <v>0.77512562814070352</v>
      </c>
      <c r="V91" s="127">
        <v>0.76923076923076927</v>
      </c>
      <c r="W91" s="183" t="e">
        <f>IF(ISNA(VLOOKUP($A91,#REF!,W$2,FALSE))=TRUE,"-",VLOOKUP($A91,#REF!,W$2,FALSE))</f>
        <v>#REF!</v>
      </c>
      <c r="X91" s="111" t="e">
        <f>IF(ISNA(VLOOKUP($A91,#REF!,X$2,FALSE))=TRUE,"-",VLOOKUP($A91,#REF!,X$2,FALSE))</f>
        <v>#REF!</v>
      </c>
      <c r="Y91" s="111" t="e">
        <f>IF(ISNA(VLOOKUP($A91,#REF!,Y$2,FALSE))=TRUE,"-",VLOOKUP($A91,#REF!,Y$2,FALSE))</f>
        <v>#REF!</v>
      </c>
      <c r="Z91" s="111" t="e">
        <f>IF(ISNA(VLOOKUP($A91,#REF!,Z$2,FALSE))=TRUE,"-",VLOOKUP($A91,#REF!,Z$2,FALSE))</f>
        <v>#REF!</v>
      </c>
      <c r="AA91" s="111" t="e">
        <f>IF(ISNA(VLOOKUP($A91,#REF!,AA$2,FALSE))=TRUE,"-",VLOOKUP($A91,#REF!,AA$2,FALSE))</f>
        <v>#REF!</v>
      </c>
      <c r="AB91" s="128" t="e">
        <f>IF(ISNA(VLOOKUP($A91,#REF!,AB$2,FALSE))=TRUE,"-",VLOOKUP($A91,#REF!,AB$2,FALSE))</f>
        <v>#REF!</v>
      </c>
      <c r="AC91" s="463" t="e">
        <f>IF(ISNA(VLOOKUP($A91,#REF!,AC$2,FALSE))=TRUE,"-",VLOOKUP($A91,#REF!,AC$2,FALSE))</f>
        <v>#REF!</v>
      </c>
      <c r="AD91" s="128">
        <v>0.43636363636363634</v>
      </c>
      <c r="AE91" s="127">
        <v>0.43884358784284655</v>
      </c>
    </row>
    <row r="92" spans="1:31" ht="7.5" customHeight="1" thickBot="1" x14ac:dyDescent="0.3">
      <c r="A92" s="82"/>
      <c r="B92" s="83"/>
      <c r="C92" s="84"/>
      <c r="D92" s="85"/>
      <c r="E92" s="86"/>
      <c r="F92" s="87"/>
      <c r="G92" s="87"/>
      <c r="H92" s="87"/>
      <c r="I92" s="87"/>
      <c r="J92" s="87"/>
      <c r="K92" s="87"/>
      <c r="L92" s="87"/>
      <c r="M92" s="87"/>
      <c r="N92" s="86"/>
      <c r="O92" s="87"/>
      <c r="P92" s="87"/>
      <c r="Q92" s="87"/>
      <c r="R92" s="86"/>
      <c r="S92" s="87"/>
      <c r="T92" s="87"/>
      <c r="U92" s="87"/>
      <c r="V92" s="87"/>
      <c r="W92" s="86"/>
      <c r="X92" s="87"/>
      <c r="Y92" s="87"/>
      <c r="Z92" s="87"/>
      <c r="AA92" s="86"/>
      <c r="AB92" s="87"/>
      <c r="AC92" s="87"/>
      <c r="AD92" s="87"/>
      <c r="AE92" s="87"/>
    </row>
    <row r="93" spans="1:31" ht="15.75" thickBot="1" x14ac:dyDescent="0.3">
      <c r="A93" s="24" t="s">
        <v>141</v>
      </c>
      <c r="B93" s="42" t="s">
        <v>8</v>
      </c>
      <c r="C93" s="43"/>
      <c r="D93" s="43"/>
      <c r="E93" s="73" t="e">
        <f>IF(ISNA(VLOOKUP($A93,#REF!,E$2,FALSE))=TRUE,"-",VLOOKUP($A93,#REF!,E$2,FALSE))</f>
        <v>#REF!</v>
      </c>
      <c r="F93" s="112" t="e">
        <f>IF(ISNA(VLOOKUP($A93,#REF!,F$2,FALSE))=TRUE,"-",VLOOKUP($A93,#REF!,F$2,FALSE))</f>
        <v>#REF!</v>
      </c>
      <c r="G93" s="112" t="e">
        <f>IF(ISNA(VLOOKUP($A93,#REF!,G$2,FALSE))=TRUE,"-",VLOOKUP($A93,#REF!,G$2,FALSE))</f>
        <v>#REF!</v>
      </c>
      <c r="H93" s="112" t="e">
        <f>IF(ISNA(VLOOKUP($A93,#REF!,H$2,FALSE))=TRUE,"-",VLOOKUP($A93,#REF!,H$2,FALSE))</f>
        <v>#REF!</v>
      </c>
      <c r="I93" s="112" t="e">
        <f>IF(ISNA(VLOOKUP($A93,#REF!,I$2,FALSE))=TRUE,"-",VLOOKUP($A93,#REF!,I$2,FALSE))</f>
        <v>#REF!</v>
      </c>
      <c r="J93" s="120" t="e">
        <f>IF(ISNA(VLOOKUP($A93,#REF!,J$2,FALSE))=TRUE,"-",VLOOKUP($A93,#REF!,J$2,FALSE))</f>
        <v>#REF!</v>
      </c>
      <c r="K93" s="458" t="e">
        <f>IF(ISNA(VLOOKUP($A93,#REF!,K$2,FALSE))=TRUE,"-",VLOOKUP($A93,#REF!,K$2,FALSE))</f>
        <v>#REF!</v>
      </c>
      <c r="L93" s="120">
        <v>1.2479734569995852E-2</v>
      </c>
      <c r="M93" s="125">
        <v>1.3436162195962737E-2</v>
      </c>
      <c r="N93" s="184" t="e">
        <f>IF(ISNA(VLOOKUP($A93,#REF!,N$2,FALSE))=TRUE,"-",VLOOKUP($A93,#REF!,N$2,FALSE))</f>
        <v>#REF!</v>
      </c>
      <c r="O93" s="112" t="e">
        <f>IF(ISNA(VLOOKUP($A93,#REF!,O$2,FALSE))=TRUE,"-",VLOOKUP($A93,#REF!,O$2,FALSE))</f>
        <v>#REF!</v>
      </c>
      <c r="P93" s="112" t="e">
        <f>IF(ISNA(VLOOKUP($A93,#REF!,P$2,FALSE))=TRUE,"-",VLOOKUP($A93,#REF!,P$2,FALSE))</f>
        <v>#REF!</v>
      </c>
      <c r="Q93" s="112" t="e">
        <f>IF(ISNA(VLOOKUP($A93,#REF!,Q$2,FALSE))=TRUE,"-",VLOOKUP($A93,#REF!,Q$2,FALSE))</f>
        <v>#REF!</v>
      </c>
      <c r="R93" s="138" t="e">
        <f>IF(ISNA(VLOOKUP($A93,#REF!,R$2,FALSE))=TRUE,"-",VLOOKUP($A93,#REF!,R$2,FALSE))</f>
        <v>#REF!</v>
      </c>
      <c r="S93" s="120" t="e">
        <f>IF(ISNA(VLOOKUP($A93,#REF!,S$2,FALSE))=TRUE,"-",VLOOKUP($A93,#REF!,S$2,FALSE))</f>
        <v>#REF!</v>
      </c>
      <c r="T93" s="458" t="e">
        <f>IF(ISNA(VLOOKUP($A93,#REF!,T$2,FALSE))=TRUE,"-",VLOOKUP($A93,#REF!,T$2,FALSE))</f>
        <v>#REF!</v>
      </c>
      <c r="U93" s="120">
        <v>0.72454074854551287</v>
      </c>
      <c r="V93" s="125">
        <v>0.71939836319398365</v>
      </c>
      <c r="W93" s="184" t="e">
        <f>IF(ISNA(VLOOKUP($A93,#REF!,W$2,FALSE))=TRUE,"-",VLOOKUP($A93,#REF!,W$2,FALSE))</f>
        <v>#REF!</v>
      </c>
      <c r="X93" s="112" t="e">
        <f>IF(ISNA(VLOOKUP($A93,#REF!,X$2,FALSE))=TRUE,"-",VLOOKUP($A93,#REF!,X$2,FALSE))</f>
        <v>#REF!</v>
      </c>
      <c r="Y93" s="112" t="e">
        <f>IF(ISNA(VLOOKUP($A93,#REF!,Y$2,FALSE))=TRUE,"-",VLOOKUP($A93,#REF!,Y$2,FALSE))</f>
        <v>#REF!</v>
      </c>
      <c r="Z93" s="112" t="e">
        <f>IF(ISNA(VLOOKUP($A93,#REF!,Z$2,FALSE))=TRUE,"-",VLOOKUP($A93,#REF!,Z$2,FALSE))</f>
        <v>#REF!</v>
      </c>
      <c r="AA93" s="138" t="e">
        <f>IF(ISNA(VLOOKUP($A93,#REF!,AA$2,FALSE))=TRUE,"-",VLOOKUP($A93,#REF!,AA$2,FALSE))</f>
        <v>#REF!</v>
      </c>
      <c r="AB93" s="120" t="e">
        <f>IF(ISNA(VLOOKUP($A93,#REF!,AB$2,FALSE))=TRUE,"-",VLOOKUP($A93,#REF!,AB$2,FALSE))</f>
        <v>#REF!</v>
      </c>
      <c r="AC93" s="458" t="e">
        <f>IF(ISNA(VLOOKUP($A93,#REF!,AC$2,FALSE))=TRUE,"-",VLOOKUP($A93,#REF!,AC$2,FALSE))</f>
        <v>#REF!</v>
      </c>
      <c r="AD93" s="120">
        <v>0.40817902426217356</v>
      </c>
      <c r="AE93" s="125">
        <v>0.38237692066478518</v>
      </c>
    </row>
    <row r="94" spans="1:31" x14ac:dyDescent="0.25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O94" s="35"/>
      <c r="P94" s="35"/>
      <c r="Q94" s="35"/>
      <c r="X94" s="35"/>
      <c r="Y94" s="35"/>
      <c r="Z94" s="35"/>
    </row>
    <row r="95" spans="1:31" x14ac:dyDescent="0.25">
      <c r="A95" s="21"/>
    </row>
    <row r="101" spans="1:1" x14ac:dyDescent="0.25">
      <c r="A101" s="21"/>
    </row>
  </sheetData>
  <sortState ref="AI10:AO23">
    <sortCondition descending="1" ref="AL10:AL23"/>
  </sortState>
  <mergeCells count="25">
    <mergeCell ref="AL7:AN7"/>
    <mergeCell ref="B4:AE4"/>
    <mergeCell ref="B37:D37"/>
    <mergeCell ref="B39:D39"/>
    <mergeCell ref="B7:D8"/>
    <mergeCell ref="B9:D9"/>
    <mergeCell ref="B24:D24"/>
    <mergeCell ref="B26:D26"/>
    <mergeCell ref="B27:D27"/>
    <mergeCell ref="X7:AE7"/>
    <mergeCell ref="B81:D81"/>
    <mergeCell ref="B88:D88"/>
    <mergeCell ref="B91:D91"/>
    <mergeCell ref="F7:M7"/>
    <mergeCell ref="O7:V7"/>
    <mergeCell ref="B41:D41"/>
    <mergeCell ref="B50:D50"/>
    <mergeCell ref="B56:D56"/>
    <mergeCell ref="B61:D61"/>
    <mergeCell ref="B66:D66"/>
    <mergeCell ref="B76:D76"/>
    <mergeCell ref="B29:D29"/>
    <mergeCell ref="B34:D34"/>
    <mergeCell ref="B35:D35"/>
    <mergeCell ref="B36:D36"/>
  </mergeCells>
  <pageMargins left="0.19685039370078741" right="0.19685039370078741" top="0.19" bottom="0.39370078740157483" header="0.31496062992125984" footer="0.15748031496062992"/>
  <pageSetup paperSize="9" scale="67" fitToHeight="0" orientation="landscape" r:id="rId1"/>
  <headerFooter>
    <oddFooter>&amp;CChirurgie Ambulatoire - Bilan PMSI 2016</oddFooter>
  </headerFooter>
  <rowBreaks count="1" manualBreakCount="1">
    <brk id="40" min="1" max="3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>
    <tabColor rgb="FF92D050"/>
  </sheetPr>
  <dimension ref="A1:BZ100"/>
  <sheetViews>
    <sheetView topLeftCell="I1" zoomScaleNormal="100" workbookViewId="0">
      <selection activeCell="N24" sqref="N24"/>
    </sheetView>
  </sheetViews>
  <sheetFormatPr baseColWidth="10" defaultRowHeight="15" x14ac:dyDescent="0.25"/>
  <cols>
    <col min="2" max="2" width="9.5703125" customWidth="1"/>
    <col min="3" max="3" width="19.7109375" customWidth="1"/>
    <col min="4" max="4" width="5" bestFit="1" customWidth="1"/>
    <col min="5" max="5" width="9.42578125" customWidth="1"/>
    <col min="6" max="8" width="6.85546875" hidden="1" customWidth="1"/>
    <col min="9" max="9" width="6.85546875" customWidth="1"/>
    <col min="10" max="10" width="6.42578125" customWidth="1"/>
    <col min="11" max="11" width="6.28515625" customWidth="1"/>
    <col min="12" max="12" width="6.7109375" customWidth="1"/>
    <col min="13" max="13" width="6.28515625" customWidth="1"/>
    <col min="14" max="16" width="5.42578125" hidden="1" customWidth="1"/>
    <col min="17" max="21" width="5.42578125" customWidth="1"/>
    <col min="22" max="24" width="5.42578125" hidden="1" customWidth="1"/>
    <col min="25" max="29" width="5.42578125" customWidth="1"/>
    <col min="30" max="32" width="5.42578125" hidden="1" customWidth="1"/>
    <col min="33" max="37" width="5.42578125" customWidth="1"/>
    <col min="38" max="40" width="5.42578125" hidden="1" customWidth="1"/>
    <col min="41" max="45" width="5.42578125" customWidth="1"/>
    <col min="46" max="48" width="5.42578125" hidden="1" customWidth="1"/>
    <col min="49" max="53" width="5.42578125" customWidth="1"/>
    <col min="54" max="56" width="5.42578125" hidden="1" customWidth="1"/>
    <col min="57" max="61" width="5.42578125" customWidth="1"/>
    <col min="62" max="64" width="5.42578125" hidden="1" customWidth="1"/>
    <col min="65" max="69" width="5.42578125" customWidth="1"/>
    <col min="70" max="72" width="5.42578125" hidden="1" customWidth="1"/>
    <col min="73" max="73" width="7.7109375" customWidth="1"/>
    <col min="74" max="77" width="5.42578125" customWidth="1"/>
  </cols>
  <sheetData>
    <row r="1" spans="1:77" x14ac:dyDescent="0.25">
      <c r="A1" s="21"/>
    </row>
    <row r="2" spans="1:77" s="34" customFormat="1" ht="18.75" customHeight="1" x14ac:dyDescent="0.25">
      <c r="E2" s="34" t="e">
        <f>HLOOKUP(CONCATENATE("NP_SejChir_",RIGHT(E8,2)),VARIABLE_BDD!$1:$2,2,FALSE)</f>
        <v>#REF!</v>
      </c>
      <c r="F2" s="34" t="e">
        <f>HLOOKUP(CONCATENATE("NP_TXCHirAmbu_DOM_",RIGHT(F8,2)),VARIABLE_BDD!$1:$2,2,FALSE)</f>
        <v>#N/A</v>
      </c>
      <c r="G2" s="34" t="e">
        <f>HLOOKUP(CONCATENATE("NP_TXCHirAmbu_DOM_",RIGHT(G8,2)),VARIABLE_BDD!$1:$2,2,FALSE)</f>
        <v>#N/A</v>
      </c>
      <c r="H2" s="34" t="e">
        <f>HLOOKUP(CONCATENATE("NP_TXCHirAmbu_DOM_",RIGHT(H8,2)),VARIABLE_BDD!$1:$2,2,FALSE)</f>
        <v>#N/A</v>
      </c>
      <c r="I2" s="34" t="e">
        <f>HLOOKUP(CONCATENATE("NP_TXCHirAmbu_DOM_",RIGHT(I8,2)),VARIABLE_BDD!$1:$2,2,FALSE)</f>
        <v>#N/A</v>
      </c>
      <c r="J2" s="34" t="e">
        <f>HLOOKUP(CONCATENATE("NP_TXCHirAmbu_DOM_",RIGHT(J8,2)),VARIABLE_BDD!$1:$2,2,FALSE)</f>
        <v>#N/A</v>
      </c>
      <c r="K2" s="34" t="e">
        <f>HLOOKUP(CONCATENATE("NP_TXCHirAmbu_DOM_",RIGHT(K8,2)),VARIABLE_BDD!$1:$2,2,FALSE)</f>
        <v>#N/A</v>
      </c>
      <c r="L2" s="34" t="e">
        <f>HLOOKUP(CONCATENATE("NP_TXCHirAmbu_DOM_",RIGHT(L8,2)),VARIABLE_BDD!$1:$2,2,FALSE)</f>
        <v>#N/A</v>
      </c>
      <c r="M2" s="34" t="e">
        <f>HLOOKUP(CONCATENATE("NP_TXCHirAmbu_DOM_",RIGHT(M8,2)),VARIABLE_BDD!$1:$2,2,FALSE)</f>
        <v>#N/A</v>
      </c>
      <c r="N2" s="34" t="e">
        <f>HLOOKUP(CONCATENATE("NP_TXCHirAmbu_MS_",RIGHT(N8,2)),VARIABLE_BDD!$1:$2,2,FALSE)</f>
        <v>#N/A</v>
      </c>
      <c r="O2" s="34" t="e">
        <f>HLOOKUP(CONCATENATE("NP_TXCHirAmbu_MS_",RIGHT(O8,2)),VARIABLE_BDD!$1:$2,2,FALSE)</f>
        <v>#N/A</v>
      </c>
      <c r="P2" s="34" t="e">
        <f>HLOOKUP(CONCATENATE("NP_TXCHirAmbu_MS_",RIGHT(P8,2)),VARIABLE_BDD!$1:$2,2,FALSE)</f>
        <v>#N/A</v>
      </c>
      <c r="Q2" s="34" t="e">
        <f>HLOOKUP(CONCATENATE("NP_TXCHirAmbu_MS_",RIGHT(Q8,2)),VARIABLE_BDD!$1:$2,2,FALSE)</f>
        <v>#N/A</v>
      </c>
      <c r="R2" s="34" t="e">
        <f>HLOOKUP(CONCATENATE("NP_TXCHirAmbu_MS_",RIGHT(R8,2)),VARIABLE_BDD!$1:$2,2,FALSE)</f>
        <v>#N/A</v>
      </c>
      <c r="S2" s="34" t="e">
        <f>HLOOKUP(CONCATENATE("NP_TXCHirAmbu_MS_",RIGHT(S8,2)),VARIABLE_BDD!$1:$2,2,FALSE)</f>
        <v>#N/A</v>
      </c>
      <c r="T2" s="34" t="e">
        <f>HLOOKUP(CONCATENATE("NP_TXCHirAmbu_MS_",RIGHT(T8,2)),VARIABLE_BDD!$1:$2,2,FALSE)</f>
        <v>#N/A</v>
      </c>
      <c r="U2" s="34" t="e">
        <f>HLOOKUP(CONCATENATE("NP_TXCHirAmbu_MS_",RIGHT(U8,2)),VARIABLE_BDD!$1:$2,2,FALSE)</f>
        <v>#N/A</v>
      </c>
      <c r="V2" s="34" t="e">
        <f>HLOOKUP(CONCATENATE("NP_TXCHirAmbu_MCO_",RIGHT(V8,2)),VARIABLE_BDD!$1:$2,2,FALSE)</f>
        <v>#N/A</v>
      </c>
      <c r="W2" s="34" t="e">
        <f>HLOOKUP(CONCATENATE("NP_TXCHirAmbu_MCO_",RIGHT(W8,2)),VARIABLE_BDD!$1:$2,2,FALSE)</f>
        <v>#N/A</v>
      </c>
      <c r="X2" s="34" t="e">
        <f>HLOOKUP(CONCATENATE("NP_TXCHirAmbu_MCO_",RIGHT(X8,2)),VARIABLE_BDD!$1:$2,2,FALSE)</f>
        <v>#N/A</v>
      </c>
      <c r="Y2" s="34" t="e">
        <f>HLOOKUP(CONCATENATE("NP_TXCHirAmbu_MCO_",RIGHT(Y8,2)),VARIABLE_BDD!$1:$2,2,FALSE)</f>
        <v>#N/A</v>
      </c>
      <c r="Z2" s="34" t="e">
        <f>HLOOKUP(CONCATENATE("NP_TXCHirAmbu_MCO_",RIGHT(Z8,2)),VARIABLE_BDD!$1:$2,2,FALSE)</f>
        <v>#N/A</v>
      </c>
      <c r="AA2" s="34" t="e">
        <f>HLOOKUP(CONCATENATE("NP_TXCHirAmbu_MCO_",RIGHT(AA8,2)),VARIABLE_BDD!$1:$2,2,FALSE)</f>
        <v>#N/A</v>
      </c>
      <c r="AB2" s="34" t="e">
        <f>HLOOKUP(CONCATENATE("NP_TXCHirAmbu_MCO_",RIGHT(AB8,2)),VARIABLE_BDD!$1:$2,2,FALSE)</f>
        <v>#N/A</v>
      </c>
      <c r="AC2" s="34" t="e">
        <f>HLOOKUP(CONCATENATE("NP_TXCHirAmbu_MCO_",RIGHT(AC8,2)),VARIABLE_BDD!$1:$2,2,FALSE)</f>
        <v>#N/A</v>
      </c>
      <c r="AD2" s="34" t="e">
        <f>HLOOKUP(CONCATENATE("NP_TXCHirAmbu_SSR_",RIGHT(AD8,2)),VARIABLE_BDD!$1:$2,2,FALSE)</f>
        <v>#N/A</v>
      </c>
      <c r="AE2" s="34" t="e">
        <f>HLOOKUP(CONCATENATE("NP_TXCHirAmbu_SSR_",RIGHT(AE8,2)),VARIABLE_BDD!$1:$2,2,FALSE)</f>
        <v>#N/A</v>
      </c>
      <c r="AF2" s="34" t="e">
        <f>HLOOKUP(CONCATENATE("NP_TXCHirAmbu_SSR_",RIGHT(AF8,2)),VARIABLE_BDD!$1:$2,2,FALSE)</f>
        <v>#N/A</v>
      </c>
      <c r="AG2" s="34" t="e">
        <f>HLOOKUP(CONCATENATE("NP_TXCHirAmbu_SSR_",RIGHT(AG8,2)),VARIABLE_BDD!$1:$2,2,FALSE)</f>
        <v>#N/A</v>
      </c>
      <c r="AH2" s="34" t="e">
        <f>HLOOKUP(CONCATENATE("NP_TXCHirAmbu_SSR_",RIGHT(AH8,2)),VARIABLE_BDD!$1:$2,2,FALSE)</f>
        <v>#N/A</v>
      </c>
      <c r="AI2" s="34" t="e">
        <f>HLOOKUP(CONCATENATE("NP_TXCHirAmbu_SSR_",RIGHT(AI8,2)),VARIABLE_BDD!$1:$2,2,FALSE)</f>
        <v>#N/A</v>
      </c>
      <c r="AJ2" s="34" t="e">
        <f>HLOOKUP(CONCATENATE("NP_TXCHirAmbu_SSR_",RIGHT(AJ8,2)),VARIABLE_BDD!$1:$2,2,FALSE)</f>
        <v>#N/A</v>
      </c>
      <c r="AK2" s="34" t="e">
        <f>HLOOKUP(CONCATENATE("NP_TXCHirAmbu_SSR_",RIGHT(AK8,2)),VARIABLE_BDD!$1:$2,2,FALSE)</f>
        <v>#N/A</v>
      </c>
      <c r="AL2" s="34" t="e">
        <f>HLOOKUP(CONCATENATE("NP_TXCHirAmbu_HAD_",RIGHT(AL8,2)),VARIABLE_BDD!$1:$2,2,FALSE)</f>
        <v>#N/A</v>
      </c>
      <c r="AM2" s="34" t="e">
        <f>HLOOKUP(CONCATENATE("NP_TXCHirAmbu_HAD_",RIGHT(AM8,2)),VARIABLE_BDD!$1:$2,2,FALSE)</f>
        <v>#N/A</v>
      </c>
      <c r="AN2" s="34" t="e">
        <f>HLOOKUP(CONCATENATE("NP_TXCHirAmbu_HAD_",RIGHT(AN8,2)),VARIABLE_BDD!$1:$2,2,FALSE)</f>
        <v>#N/A</v>
      </c>
      <c r="AO2" s="34" t="e">
        <f>HLOOKUP(CONCATENATE("NP_TXCHirAmbu_HAD_",RIGHT(AO8,2)),VARIABLE_BDD!$1:$2,2,FALSE)</f>
        <v>#N/A</v>
      </c>
      <c r="AP2" s="34" t="e">
        <f>HLOOKUP(CONCATENATE("NP_TXCHirAmbu_HAD_",RIGHT(AP8,2)),VARIABLE_BDD!$1:$2,2,FALSE)</f>
        <v>#N/A</v>
      </c>
      <c r="AQ2" s="34" t="e">
        <f>HLOOKUP(CONCATENATE("NP_TXCHirAmbu_HAD_",RIGHT(AQ8,2)),VARIABLE_BDD!$1:$2,2,FALSE)</f>
        <v>#N/A</v>
      </c>
      <c r="AR2" s="34" t="e">
        <f>HLOOKUP(CONCATENATE("NP_TXCHirAmbu_HAD_",RIGHT(AR8,2)),VARIABLE_BDD!$1:$2,2,FALSE)</f>
        <v>#N/A</v>
      </c>
      <c r="AS2" s="34" t="e">
        <f>HLOOKUP(CONCATENATE("NP_TXCHirAmbu_HAD_",RIGHT(AS8,2)),VARIABLE_BDD!$1:$2,2,FALSE)</f>
        <v>#N/A</v>
      </c>
      <c r="AT2" s="34" t="e">
        <f>HLOOKUP(CONCATENATE("NP_TXCHirAmbu_PSY_",RIGHT(AT8,2)),VARIABLE_BDD!$1:$2,2,FALSE)</f>
        <v>#N/A</v>
      </c>
      <c r="AU2" s="34" t="e">
        <f>HLOOKUP(CONCATENATE("NP_TXCHirAmbu_PSY_",RIGHT(AU8,2)),VARIABLE_BDD!$1:$2,2,FALSE)</f>
        <v>#N/A</v>
      </c>
      <c r="AV2" s="34" t="e">
        <f>HLOOKUP(CONCATENATE("NP_TXCHirAmbu_PSY_",RIGHT(AV8,2)),VARIABLE_BDD!$1:$2,2,FALSE)</f>
        <v>#N/A</v>
      </c>
      <c r="AW2" s="34" t="e">
        <f>HLOOKUP(CONCATENATE("NP_TXCHirAmbu_PSY_",RIGHT(AW8,2)),VARIABLE_BDD!$1:$2,2,FALSE)</f>
        <v>#N/A</v>
      </c>
      <c r="AX2" s="34" t="e">
        <f>HLOOKUP(CONCATENATE("NP_TXCHirAmbu_PSY_",RIGHT(AX8,2)),VARIABLE_BDD!$1:$2,2,FALSE)</f>
        <v>#N/A</v>
      </c>
      <c r="AY2" s="34" t="e">
        <f>HLOOKUP(CONCATENATE("NP_TXCHirAmbu_PSY_",RIGHT(AY8,2)),VARIABLE_BDD!$1:$2,2,FALSE)</f>
        <v>#N/A</v>
      </c>
      <c r="AZ2" s="34" t="e">
        <f>HLOOKUP(CONCATENATE("NP_TXCHirAmbu_PSY_",RIGHT(AZ8,2)),VARIABLE_BDD!$1:$2,2,FALSE)</f>
        <v>#N/A</v>
      </c>
      <c r="BA2" s="34" t="e">
        <f>HLOOKUP(CONCATENATE("NP_TXCHirAmbu_PSY_",RIGHT(BA8,2)),VARIABLE_BDD!$1:$2,2,FALSE)</f>
        <v>#N/A</v>
      </c>
      <c r="BB2" s="34" t="e">
        <f>HLOOKUP(CONCATENATE("NP_TXCHirAmbu_ULD_",RIGHT(BB8,2)),VARIABLE_BDD!$1:$2,2,FALSE)</f>
        <v>#N/A</v>
      </c>
      <c r="BC2" s="34" t="e">
        <f>HLOOKUP(CONCATENATE("NP_TXCHirAmbu_ULD_",RIGHT(BC8,2)),VARIABLE_BDD!$1:$2,2,FALSE)</f>
        <v>#N/A</v>
      </c>
      <c r="BD2" s="34" t="e">
        <f>HLOOKUP(CONCATENATE("NP_TXCHirAmbu_ULD_",RIGHT(BD8,2)),VARIABLE_BDD!$1:$2,2,FALSE)</f>
        <v>#N/A</v>
      </c>
      <c r="BE2" s="34" t="e">
        <f>HLOOKUP(CONCATENATE("NP_TXCHirAmbu_ULD_",RIGHT(BE8,2)),VARIABLE_BDD!$1:$2,2,FALSE)</f>
        <v>#N/A</v>
      </c>
      <c r="BF2" s="34" t="e">
        <f>HLOOKUP(CONCATENATE("NP_TXCHirAmbu_ULD_",RIGHT(BF8,2)),VARIABLE_BDD!$1:$2,2,FALSE)</f>
        <v>#N/A</v>
      </c>
      <c r="BG2" s="34" t="e">
        <f>HLOOKUP(CONCATENATE("NP_TXCHirAmbu_ULD_",RIGHT(BG8,2)),VARIABLE_BDD!$1:$2,2,FALSE)</f>
        <v>#N/A</v>
      </c>
      <c r="BH2" s="34" t="e">
        <f>HLOOKUP(CONCATENATE("NP_TXCHirAmbu_ULD_",RIGHT(BH8,2)),VARIABLE_BDD!$1:$2,2,FALSE)</f>
        <v>#N/A</v>
      </c>
      <c r="BI2" s="34" t="e">
        <f>HLOOKUP(CONCATENATE("NP_TXCHirAmbu_ULD_",RIGHT(BI8,2)),VARIABLE_BDD!$1:$2,2,FALSE)</f>
        <v>#N/A</v>
      </c>
      <c r="BJ2" s="34" t="e">
        <f>HLOOKUP(CONCATENATE("NP_TXCHirAmbu_DC_",RIGHT(BJ8,2)),VARIABLE_BDD!$1:$2,2,FALSE)</f>
        <v>#N/A</v>
      </c>
      <c r="BK2" s="34" t="e">
        <f>HLOOKUP(CONCATENATE("NP_TXCHirAmbu_DC_",RIGHT(BK8,2)),VARIABLE_BDD!$1:$2,2,FALSE)</f>
        <v>#N/A</v>
      </c>
      <c r="BL2" s="34" t="e">
        <f>HLOOKUP(CONCATENATE("NP_TXCHirAmbu_DC_",RIGHT(BL8,2)),VARIABLE_BDD!$1:$2,2,FALSE)</f>
        <v>#N/A</v>
      </c>
      <c r="BM2" s="34" t="e">
        <f>HLOOKUP(CONCATENATE("NP_TXCHirAmbu_DC_",RIGHT(BM8,2)),VARIABLE_BDD!$1:$2,2,FALSE)</f>
        <v>#N/A</v>
      </c>
      <c r="BN2" s="34" t="e">
        <f>HLOOKUP(CONCATENATE("NP_TXCHirAmbu_DC_",RIGHT(BN8,2)),VARIABLE_BDD!$1:$2,2,FALSE)</f>
        <v>#N/A</v>
      </c>
      <c r="BO2" s="34" t="e">
        <f>HLOOKUP(CONCATENATE("NP_TXCHirAmbu_DC_",RIGHT(BO8,2)),VARIABLE_BDD!$1:$2,2,FALSE)</f>
        <v>#N/A</v>
      </c>
      <c r="BP2" s="34" t="e">
        <f>HLOOKUP(CONCATENATE("NP_TXCHirAmbu_DC_",RIGHT(BP8,2)),VARIABLE_BDD!$1:$2,2,FALSE)</f>
        <v>#N/A</v>
      </c>
      <c r="BQ2" s="34" t="e">
        <f>HLOOKUP(CONCATENATE("NP_TXCHirAmbu_DC_",RIGHT(BQ8,2)),VARIABLE_BDD!$1:$2,2,FALSE)</f>
        <v>#N/A</v>
      </c>
    </row>
    <row r="3" spans="1:77" s="327" customFormat="1" ht="9" customHeight="1" x14ac:dyDescent="0.25"/>
    <row r="4" spans="1:77" s="327" customFormat="1" ht="43.5" customHeight="1" x14ac:dyDescent="0.25">
      <c r="B4" s="583" t="s">
        <v>231</v>
      </c>
      <c r="C4" s="583"/>
      <c r="D4" s="583"/>
      <c r="E4" s="583"/>
      <c r="F4" s="583"/>
      <c r="G4" s="583"/>
      <c r="H4" s="583"/>
      <c r="I4" s="583"/>
      <c r="J4" s="583"/>
      <c r="K4" s="583"/>
      <c r="L4" s="583"/>
      <c r="M4" s="583"/>
      <c r="N4" s="583"/>
      <c r="O4" s="583"/>
      <c r="P4" s="583"/>
      <c r="Q4" s="583"/>
      <c r="R4" s="583"/>
      <c r="S4" s="583"/>
      <c r="T4" s="583"/>
      <c r="U4" s="583"/>
      <c r="V4" s="583"/>
      <c r="W4" s="583"/>
      <c r="X4" s="583"/>
      <c r="Y4" s="583"/>
      <c r="Z4" s="583"/>
      <c r="AA4" s="583"/>
      <c r="AB4" s="583"/>
      <c r="AC4" s="583"/>
      <c r="AD4" s="583"/>
      <c r="AE4" s="583"/>
      <c r="AF4" s="583"/>
      <c r="AG4" s="583"/>
      <c r="AH4" s="583"/>
      <c r="AI4" s="583"/>
      <c r="AJ4" s="583"/>
      <c r="AK4" s="583"/>
      <c r="AL4" s="583"/>
      <c r="AM4" s="583"/>
      <c r="AN4" s="583"/>
      <c r="AO4" s="583"/>
      <c r="AP4" s="583"/>
      <c r="AQ4" s="583"/>
      <c r="AR4" s="583"/>
      <c r="AS4" s="583"/>
      <c r="AT4" s="583"/>
      <c r="AU4" s="583"/>
      <c r="AV4" s="583"/>
      <c r="AW4" s="583"/>
      <c r="AX4" s="583"/>
      <c r="AY4" s="583"/>
      <c r="AZ4" s="583"/>
      <c r="BA4" s="583"/>
      <c r="BB4" s="583"/>
      <c r="BC4" s="583"/>
      <c r="BD4" s="583"/>
      <c r="BE4" s="583"/>
      <c r="BF4" s="583"/>
      <c r="BG4" s="583"/>
      <c r="BH4" s="583"/>
      <c r="BI4" s="583"/>
      <c r="BJ4" s="583"/>
      <c r="BK4" s="583"/>
      <c r="BL4" s="583"/>
      <c r="BM4" s="583"/>
      <c r="BN4" s="583"/>
      <c r="BO4" s="583"/>
      <c r="BP4" s="583"/>
      <c r="BQ4" s="583"/>
      <c r="BR4" s="583"/>
      <c r="BS4" s="583"/>
      <c r="BT4" s="583"/>
      <c r="BU4" s="583"/>
      <c r="BV4" s="583"/>
      <c r="BW4" s="583"/>
      <c r="BX4" s="583"/>
      <c r="BY4" s="583"/>
    </row>
    <row r="5" spans="1:77" s="327" customFormat="1" ht="6" customHeight="1" thickBot="1" x14ac:dyDescent="0.3">
      <c r="B5" s="329"/>
      <c r="C5" s="329"/>
      <c r="D5" s="329"/>
      <c r="E5" s="329"/>
      <c r="F5" s="329"/>
      <c r="G5" s="329"/>
      <c r="H5" s="329"/>
      <c r="I5" s="329"/>
      <c r="J5" s="329"/>
      <c r="K5" s="329"/>
      <c r="L5" s="329"/>
      <c r="M5" s="329"/>
      <c r="N5" s="329"/>
      <c r="O5" s="329"/>
      <c r="P5" s="329"/>
      <c r="Q5" s="329"/>
      <c r="R5" s="329"/>
      <c r="S5" s="329"/>
      <c r="T5" s="329"/>
      <c r="U5" s="329"/>
      <c r="V5" s="329"/>
      <c r="W5" s="329"/>
      <c r="X5" s="329"/>
      <c r="Y5" s="329"/>
      <c r="Z5" s="329"/>
      <c r="AA5" s="329"/>
      <c r="AB5" s="329"/>
      <c r="AC5" s="329"/>
      <c r="AD5" s="329"/>
      <c r="AE5" s="329"/>
    </row>
    <row r="6" spans="1:77" ht="15" customHeight="1" x14ac:dyDescent="0.25">
      <c r="B6" s="642" t="s">
        <v>6</v>
      </c>
      <c r="C6" s="643"/>
      <c r="D6" s="643"/>
      <c r="E6" s="640" t="s">
        <v>172</v>
      </c>
      <c r="F6" s="365"/>
      <c r="G6" s="365"/>
      <c r="H6" s="365"/>
      <c r="I6" s="638" t="s">
        <v>187</v>
      </c>
      <c r="J6" s="638"/>
      <c r="K6" s="638"/>
      <c r="L6" s="638"/>
      <c r="M6" s="638"/>
      <c r="N6" s="638"/>
      <c r="O6" s="638"/>
      <c r="P6" s="638"/>
      <c r="Q6" s="638"/>
      <c r="R6" s="638"/>
      <c r="S6" s="638"/>
      <c r="T6" s="638"/>
      <c r="U6" s="638"/>
      <c r="V6" s="638"/>
      <c r="W6" s="638"/>
      <c r="X6" s="638"/>
      <c r="Y6" s="638"/>
      <c r="Z6" s="638"/>
      <c r="AA6" s="638"/>
      <c r="AB6" s="638"/>
      <c r="AC6" s="638"/>
      <c r="AD6" s="638"/>
      <c r="AE6" s="638"/>
      <c r="AF6" s="638"/>
      <c r="AG6" s="638"/>
      <c r="AH6" s="638"/>
      <c r="AI6" s="638"/>
      <c r="AJ6" s="638"/>
      <c r="AK6" s="638"/>
      <c r="AL6" s="638"/>
      <c r="AM6" s="638"/>
      <c r="AN6" s="638"/>
      <c r="AO6" s="638"/>
      <c r="AP6" s="638"/>
      <c r="AQ6" s="638"/>
      <c r="AR6" s="638"/>
      <c r="AS6" s="638"/>
      <c r="AT6" s="638"/>
      <c r="AU6" s="638"/>
      <c r="AV6" s="638"/>
      <c r="AW6" s="638"/>
      <c r="AX6" s="638"/>
      <c r="AY6" s="638"/>
      <c r="AZ6" s="638"/>
      <c r="BA6" s="638"/>
      <c r="BB6" s="638"/>
      <c r="BC6" s="638"/>
      <c r="BD6" s="638"/>
      <c r="BE6" s="638"/>
      <c r="BF6" s="638"/>
      <c r="BG6" s="638"/>
      <c r="BH6" s="638"/>
      <c r="BI6" s="638"/>
      <c r="BJ6" s="638"/>
      <c r="BK6" s="638"/>
      <c r="BL6" s="638"/>
      <c r="BM6" s="638"/>
      <c r="BN6" s="638"/>
      <c r="BO6" s="638"/>
      <c r="BP6" s="638"/>
      <c r="BQ6" s="638"/>
      <c r="BR6" s="638"/>
      <c r="BS6" s="638"/>
      <c r="BT6" s="638"/>
      <c r="BU6" s="638"/>
      <c r="BV6" s="638"/>
      <c r="BW6" s="638"/>
      <c r="BX6" s="638"/>
      <c r="BY6" s="639"/>
    </row>
    <row r="7" spans="1:77" ht="23.25" customHeight="1" x14ac:dyDescent="0.25">
      <c r="A7" s="21"/>
      <c r="B7" s="644"/>
      <c r="C7" s="645"/>
      <c r="D7" s="645"/>
      <c r="E7" s="641"/>
      <c r="F7" s="635" t="s">
        <v>178</v>
      </c>
      <c r="G7" s="636"/>
      <c r="H7" s="636"/>
      <c r="I7" s="636"/>
      <c r="J7" s="636"/>
      <c r="K7" s="636"/>
      <c r="L7" s="636"/>
      <c r="M7" s="637"/>
      <c r="N7" s="635" t="s">
        <v>179</v>
      </c>
      <c r="O7" s="636"/>
      <c r="P7" s="636"/>
      <c r="Q7" s="636"/>
      <c r="R7" s="636"/>
      <c r="S7" s="636"/>
      <c r="T7" s="636"/>
      <c r="U7" s="637"/>
      <c r="V7" s="635" t="s">
        <v>180</v>
      </c>
      <c r="W7" s="636"/>
      <c r="X7" s="636"/>
      <c r="Y7" s="636"/>
      <c r="Z7" s="636"/>
      <c r="AA7" s="636"/>
      <c r="AB7" s="636"/>
      <c r="AC7" s="637"/>
      <c r="AD7" s="635" t="s">
        <v>181</v>
      </c>
      <c r="AE7" s="636"/>
      <c r="AF7" s="636"/>
      <c r="AG7" s="636"/>
      <c r="AH7" s="636"/>
      <c r="AI7" s="636"/>
      <c r="AJ7" s="636"/>
      <c r="AK7" s="637"/>
      <c r="AL7" s="635" t="s">
        <v>182</v>
      </c>
      <c r="AM7" s="636"/>
      <c r="AN7" s="636"/>
      <c r="AO7" s="636"/>
      <c r="AP7" s="636"/>
      <c r="AQ7" s="636"/>
      <c r="AR7" s="636"/>
      <c r="AS7" s="637"/>
      <c r="AT7" s="635" t="s">
        <v>183</v>
      </c>
      <c r="AU7" s="636"/>
      <c r="AV7" s="636"/>
      <c r="AW7" s="636"/>
      <c r="AX7" s="636"/>
      <c r="AY7" s="636"/>
      <c r="AZ7" s="636"/>
      <c r="BA7" s="637"/>
      <c r="BB7" s="635" t="s">
        <v>184</v>
      </c>
      <c r="BC7" s="636"/>
      <c r="BD7" s="636"/>
      <c r="BE7" s="636"/>
      <c r="BF7" s="636"/>
      <c r="BG7" s="636"/>
      <c r="BH7" s="636"/>
      <c r="BI7" s="637"/>
      <c r="BJ7" s="635" t="s">
        <v>185</v>
      </c>
      <c r="BK7" s="636"/>
      <c r="BL7" s="636"/>
      <c r="BM7" s="636"/>
      <c r="BN7" s="636"/>
      <c r="BO7" s="636"/>
      <c r="BP7" s="636"/>
      <c r="BQ7" s="637"/>
      <c r="BR7" s="635" t="s">
        <v>186</v>
      </c>
      <c r="BS7" s="636"/>
      <c r="BT7" s="636"/>
      <c r="BU7" s="636"/>
      <c r="BV7" s="636"/>
      <c r="BW7" s="636"/>
      <c r="BX7" s="636"/>
      <c r="BY7" s="637"/>
    </row>
    <row r="8" spans="1:77" ht="15.75" thickBot="1" x14ac:dyDescent="0.3">
      <c r="A8" s="21"/>
      <c r="B8" s="646"/>
      <c r="C8" s="647"/>
      <c r="D8" s="647"/>
      <c r="E8" s="342" t="e">
        <f>#REF!</f>
        <v>#REF!</v>
      </c>
      <c r="F8" s="344" t="s">
        <v>7</v>
      </c>
      <c r="G8" s="344">
        <v>2018</v>
      </c>
      <c r="H8" s="344">
        <v>2017</v>
      </c>
      <c r="I8" s="344">
        <v>2016</v>
      </c>
      <c r="J8" s="344">
        <v>2015</v>
      </c>
      <c r="K8" s="344">
        <v>2014</v>
      </c>
      <c r="L8" s="344">
        <v>2013</v>
      </c>
      <c r="M8" s="345">
        <v>2012</v>
      </c>
      <c r="N8" s="344" t="s">
        <v>7</v>
      </c>
      <c r="O8" s="344">
        <v>2018</v>
      </c>
      <c r="P8" s="344">
        <v>2017</v>
      </c>
      <c r="Q8" s="344">
        <v>2016</v>
      </c>
      <c r="R8" s="344">
        <v>2015</v>
      </c>
      <c r="S8" s="344">
        <v>2014</v>
      </c>
      <c r="T8" s="344">
        <v>2013</v>
      </c>
      <c r="U8" s="345">
        <v>2012</v>
      </c>
      <c r="V8" s="344" t="s">
        <v>7</v>
      </c>
      <c r="W8" s="344">
        <v>2018</v>
      </c>
      <c r="X8" s="344">
        <v>2017</v>
      </c>
      <c r="Y8" s="344">
        <v>2016</v>
      </c>
      <c r="Z8" s="344">
        <v>2015</v>
      </c>
      <c r="AA8" s="344">
        <v>2014</v>
      </c>
      <c r="AB8" s="344">
        <v>2013</v>
      </c>
      <c r="AC8" s="345">
        <v>2012</v>
      </c>
      <c r="AD8" s="344" t="s">
        <v>7</v>
      </c>
      <c r="AE8" s="344">
        <v>2018</v>
      </c>
      <c r="AF8" s="344">
        <v>2017</v>
      </c>
      <c r="AG8" s="344">
        <v>2016</v>
      </c>
      <c r="AH8" s="344">
        <v>2015</v>
      </c>
      <c r="AI8" s="344">
        <v>2014</v>
      </c>
      <c r="AJ8" s="344">
        <v>2013</v>
      </c>
      <c r="AK8" s="345">
        <v>2012</v>
      </c>
      <c r="AL8" s="344" t="s">
        <v>7</v>
      </c>
      <c r="AM8" s="344">
        <v>2018</v>
      </c>
      <c r="AN8" s="344">
        <v>2017</v>
      </c>
      <c r="AO8" s="344">
        <v>2016</v>
      </c>
      <c r="AP8" s="344">
        <v>2015</v>
      </c>
      <c r="AQ8" s="344">
        <v>2014</v>
      </c>
      <c r="AR8" s="344">
        <v>2013</v>
      </c>
      <c r="AS8" s="345">
        <v>2012</v>
      </c>
      <c r="AT8" s="344" t="s">
        <v>7</v>
      </c>
      <c r="AU8" s="344">
        <v>2018</v>
      </c>
      <c r="AV8" s="344">
        <v>2017</v>
      </c>
      <c r="AW8" s="344">
        <v>2016</v>
      </c>
      <c r="AX8" s="344">
        <v>2015</v>
      </c>
      <c r="AY8" s="344">
        <v>2014</v>
      </c>
      <c r="AZ8" s="344">
        <v>2013</v>
      </c>
      <c r="BA8" s="345">
        <v>2012</v>
      </c>
      <c r="BB8" s="344" t="s">
        <v>7</v>
      </c>
      <c r="BC8" s="344">
        <v>2018</v>
      </c>
      <c r="BD8" s="344">
        <v>2017</v>
      </c>
      <c r="BE8" s="344">
        <v>2016</v>
      </c>
      <c r="BF8" s="344">
        <v>2015</v>
      </c>
      <c r="BG8" s="344">
        <v>2014</v>
      </c>
      <c r="BH8" s="344">
        <v>2013</v>
      </c>
      <c r="BI8" s="345">
        <v>2012</v>
      </c>
      <c r="BJ8" s="344" t="s">
        <v>7</v>
      </c>
      <c r="BK8" s="344">
        <v>2018</v>
      </c>
      <c r="BL8" s="344">
        <v>2017</v>
      </c>
      <c r="BM8" s="344">
        <v>2016</v>
      </c>
      <c r="BN8" s="344">
        <v>2015</v>
      </c>
      <c r="BO8" s="344">
        <v>2014</v>
      </c>
      <c r="BP8" s="344">
        <v>2013</v>
      </c>
      <c r="BQ8" s="345">
        <v>2012</v>
      </c>
      <c r="BR8" s="344" t="s">
        <v>7</v>
      </c>
      <c r="BS8" s="344">
        <v>2018</v>
      </c>
      <c r="BT8" s="344">
        <v>2017</v>
      </c>
      <c r="BU8" s="344">
        <v>2016</v>
      </c>
      <c r="BV8" s="344">
        <v>2015</v>
      </c>
      <c r="BW8" s="344">
        <v>2014</v>
      </c>
      <c r="BX8" s="344">
        <v>2013</v>
      </c>
      <c r="BY8" s="345">
        <v>2012</v>
      </c>
    </row>
    <row r="9" spans="1:77" ht="16.5" thickBot="1" x14ac:dyDescent="0.3">
      <c r="A9" s="20"/>
      <c r="B9" s="621" t="s">
        <v>56</v>
      </c>
      <c r="C9" s="621"/>
      <c r="D9" s="621"/>
    </row>
    <row r="10" spans="1:77" x14ac:dyDescent="0.25">
      <c r="A10" s="139" t="s">
        <v>134</v>
      </c>
      <c r="B10" s="209" t="s">
        <v>155</v>
      </c>
      <c r="C10" s="27"/>
      <c r="D10" s="27"/>
      <c r="E10" s="19" t="e">
        <f>IF(ISNA(VLOOKUP($A10,#REF!,E$2,FALSE))=TRUE,"-",VLOOKUP($A10,#REF!,E$2,FALSE))</f>
        <v>#REF!</v>
      </c>
      <c r="F10" s="212" t="e">
        <f>IF(ISNA(VLOOKUP($A10,#REF!,F$2,FALSE))=TRUE,"-",VLOOKUP($A10,#REF!,F$2,FALSE))</f>
        <v>#REF!</v>
      </c>
      <c r="G10" s="212" t="e">
        <f>IF(ISNA(VLOOKUP($A10,#REF!,G$2,FALSE))=TRUE,"-",VLOOKUP($A10,#REF!,G$2,FALSE))</f>
        <v>#REF!</v>
      </c>
      <c r="H10" s="212" t="e">
        <f>IF(ISNA(VLOOKUP($A10,#REF!,H$2,FALSE))=TRUE,"-",VLOOKUP($A10,#REF!,H$2,FALSE))</f>
        <v>#REF!</v>
      </c>
      <c r="I10" s="212" t="e">
        <f>IF(ISNA(VLOOKUP($A10,#REF!,I$2,FALSE))=TRUE,"-",VLOOKUP($A10,#REF!,I$2,FALSE))</f>
        <v>#REF!</v>
      </c>
      <c r="J10" s="213" t="e">
        <f>IF(ISNA(VLOOKUP($A10,#REF!,J$2,FALSE))=TRUE,"-",VLOOKUP($A10,#REF!,J$2,FALSE))</f>
        <v>#REF!</v>
      </c>
      <c r="K10" s="213" t="e">
        <f>IF(ISNA(VLOOKUP($A10,#REF!,K$2,FALSE))=TRUE,"-",VLOOKUP($A10,#REF!,K$2,FALSE))</f>
        <v>#REF!</v>
      </c>
      <c r="L10" s="213">
        <v>0.99844167109664517</v>
      </c>
      <c r="M10" s="32">
        <v>0.99822491681830527</v>
      </c>
      <c r="N10" s="212" t="e">
        <f>IF(ISNA(VLOOKUP($A10,#REF!,N$2,FALSE))=TRUE,"-",VLOOKUP($A10,#REF!,N$2,FALSE))</f>
        <v>#REF!</v>
      </c>
      <c r="O10" s="212" t="e">
        <f>IF(ISNA(VLOOKUP($A10,#REF!,O$2,FALSE))=TRUE,"-",VLOOKUP($A10,#REF!,O$2,FALSE))</f>
        <v>#REF!</v>
      </c>
      <c r="P10" s="212" t="e">
        <f>IF(ISNA(VLOOKUP($A10,#REF!,P$2,FALSE))=TRUE,"-",VLOOKUP($A10,#REF!,P$2,FALSE))</f>
        <v>#REF!</v>
      </c>
      <c r="Q10" s="212" t="e">
        <f>IF(ISNA(VLOOKUP($A10,#REF!,Q$2,FALSE))=TRUE,"-",VLOOKUP($A10,#REF!,Q$2,FALSE))</f>
        <v>#REF!</v>
      </c>
      <c r="R10" s="213" t="e">
        <f>IF(ISNA(VLOOKUP($A10,#REF!,R$2,FALSE))=TRUE,"-",VLOOKUP($A10,#REF!,R$2,FALSE))</f>
        <v>#REF!</v>
      </c>
      <c r="S10" s="213" t="e">
        <f>IF(ISNA(VLOOKUP($A10,#REF!,S$2,FALSE))=TRUE,"-",VLOOKUP($A10,#REF!,S$2,FALSE))</f>
        <v>#REF!</v>
      </c>
      <c r="T10" s="213">
        <v>5.1816355160813018E-5</v>
      </c>
      <c r="U10" s="32">
        <v>2.8368909296491578E-5</v>
      </c>
      <c r="V10" s="212" t="e">
        <f>IF(ISNA(VLOOKUP($A10,#REF!,V$2,FALSE))=TRUE,"-",VLOOKUP($A10,#REF!,V$2,FALSE))</f>
        <v>#REF!</v>
      </c>
      <c r="W10" s="212" t="e">
        <f>IF(ISNA(VLOOKUP($A10,#REF!,W$2,FALSE))=TRUE,"-",VLOOKUP($A10,#REF!,W$2,FALSE))</f>
        <v>#REF!</v>
      </c>
      <c r="X10" s="212" t="e">
        <f>IF(ISNA(VLOOKUP($A10,#REF!,X$2,FALSE))=TRUE,"-",VLOOKUP($A10,#REF!,X$2,FALSE))</f>
        <v>#REF!</v>
      </c>
      <c r="Y10" s="212" t="e">
        <f>IF(ISNA(VLOOKUP($A10,#REF!,Y$2,FALSE))=TRUE,"-",VLOOKUP($A10,#REF!,Y$2,FALSE))</f>
        <v>#REF!</v>
      </c>
      <c r="Z10" s="213" t="e">
        <f>IF(ISNA(VLOOKUP($A10,#REF!,Z$2,FALSE))=TRUE,"-",VLOOKUP($A10,#REF!,Z$2,FALSE))</f>
        <v>#REF!</v>
      </c>
      <c r="AA10" s="213" t="e">
        <f>IF(ISNA(VLOOKUP($A10,#REF!,AA$2,FALSE))=TRUE,"-",VLOOKUP($A10,#REF!,AA$2,FALSE))</f>
        <v>#REF!</v>
      </c>
      <c r="AB10" s="213">
        <v>3.9342047436913589E-4</v>
      </c>
      <c r="AC10" s="32">
        <v>4.2958634077544386E-4</v>
      </c>
      <c r="AD10" s="212" t="e">
        <f>IF(ISNA(VLOOKUP($A10,#REF!,AD$2,FALSE))=TRUE,"-",VLOOKUP($A10,#REF!,AD$2,FALSE))</f>
        <v>#REF!</v>
      </c>
      <c r="AE10" s="212" t="e">
        <f>IF(ISNA(VLOOKUP($A10,#REF!,AE$2,FALSE))=TRUE,"-",VLOOKUP($A10,#REF!,AE$2,FALSE))</f>
        <v>#REF!</v>
      </c>
      <c r="AF10" s="212" t="e">
        <f>IF(ISNA(VLOOKUP($A10,#REF!,AF$2,FALSE))=TRUE,"-",VLOOKUP($A10,#REF!,AF$2,FALSE))</f>
        <v>#REF!</v>
      </c>
      <c r="AG10" s="212" t="e">
        <f>IF(ISNA(VLOOKUP($A10,#REF!,AG$2,FALSE))=TRUE,"-",VLOOKUP($A10,#REF!,AG$2,FALSE))</f>
        <v>#REF!</v>
      </c>
      <c r="AH10" s="213" t="e">
        <f>IF(ISNA(VLOOKUP($A10,#REF!,AH$2,FALSE))=TRUE,"-",VLOOKUP($A10,#REF!,AH$2,FALSE))</f>
        <v>#REF!</v>
      </c>
      <c r="AI10" s="213" t="e">
        <f>IF(ISNA(VLOOKUP($A10,#REF!,AI$2,FALSE))=TRUE,"-",VLOOKUP($A10,#REF!,AI$2,FALSE))</f>
        <v>#REF!</v>
      </c>
      <c r="AJ10" s="213">
        <v>2.494861544779886E-5</v>
      </c>
      <c r="AK10" s="32">
        <v>2.228985730438624E-5</v>
      </c>
      <c r="AL10" s="212" t="e">
        <f>IF(ISNA(VLOOKUP($A10,#REF!,AL$2,FALSE))=TRUE,"-",VLOOKUP($A10,#REF!,AL$2,FALSE))</f>
        <v>#REF!</v>
      </c>
      <c r="AM10" s="212" t="e">
        <f>IF(ISNA(VLOOKUP($A10,#REF!,AM$2,FALSE))=TRUE,"-",VLOOKUP($A10,#REF!,AM$2,FALSE))</f>
        <v>#REF!</v>
      </c>
      <c r="AN10" s="212" t="e">
        <f>IF(ISNA(VLOOKUP($A10,#REF!,AN$2,FALSE))=TRUE,"-",VLOOKUP($A10,#REF!,AN$2,FALSE))</f>
        <v>#REF!</v>
      </c>
      <c r="AO10" s="212" t="e">
        <f>IF(ISNA(VLOOKUP($A10,#REF!,AO$2,FALSE))=TRUE,"-",VLOOKUP($A10,#REF!,AO$2,FALSE))</f>
        <v>#REF!</v>
      </c>
      <c r="AP10" s="213" t="e">
        <f>IF(ISNA(VLOOKUP($A10,#REF!,AP$2,FALSE))=TRUE,"-",VLOOKUP($A10,#REF!,AP$2,FALSE))</f>
        <v>#REF!</v>
      </c>
      <c r="AQ10" s="213" t="e">
        <f>IF(ISNA(VLOOKUP($A10,#REF!,AQ$2,FALSE))=TRUE,"-",VLOOKUP($A10,#REF!,AQ$2,FALSE))</f>
        <v>#REF!</v>
      </c>
      <c r="AR10" s="213">
        <v>5.5654603691243614E-5</v>
      </c>
      <c r="AS10" s="32">
        <v>4.2553363944737368E-5</v>
      </c>
      <c r="AT10" s="212" t="e">
        <f>IF(ISNA(VLOOKUP($A10,#REF!,AT$2,FALSE))=TRUE,"-",VLOOKUP($A10,#REF!,AT$2,FALSE))</f>
        <v>#REF!</v>
      </c>
      <c r="AU10" s="212" t="e">
        <f>IF(ISNA(VLOOKUP($A10,#REF!,AU$2,FALSE))=TRUE,"-",VLOOKUP($A10,#REF!,AU$2,FALSE))</f>
        <v>#REF!</v>
      </c>
      <c r="AV10" s="212" t="e">
        <f>IF(ISNA(VLOOKUP($A10,#REF!,AV$2,FALSE))=TRUE,"-",VLOOKUP($A10,#REF!,AV$2,FALSE))</f>
        <v>#REF!</v>
      </c>
      <c r="AW10" s="212" t="e">
        <f>IF(ISNA(VLOOKUP($A10,#REF!,AW$2,FALSE))=TRUE,"-",VLOOKUP($A10,#REF!,AW$2,FALSE))</f>
        <v>#REF!</v>
      </c>
      <c r="AX10" s="213" t="e">
        <f>IF(ISNA(VLOOKUP($A10,#REF!,AX$2,FALSE))=TRUE,"-",VLOOKUP($A10,#REF!,AX$2,FALSE))</f>
        <v>#REF!</v>
      </c>
      <c r="AY10" s="213" t="e">
        <f>IF(ISNA(VLOOKUP($A10,#REF!,AY$2,FALSE))=TRUE,"-",VLOOKUP($A10,#REF!,AY$2,FALSE))</f>
        <v>#REF!</v>
      </c>
      <c r="AZ10" s="213">
        <v>9.7875337525980141E-5</v>
      </c>
      <c r="BA10" s="32">
        <v>1.3576549449035254E-4</v>
      </c>
      <c r="BB10" s="212" t="e">
        <f>IF(ISNA(VLOOKUP($A10,#REF!,BB$2,FALSE))=TRUE,"-",VLOOKUP($A10,#REF!,BB$2,FALSE))</f>
        <v>#REF!</v>
      </c>
      <c r="BC10" s="212" t="e">
        <f>IF(ISNA(VLOOKUP($A10,#REF!,BC$2,FALSE))=TRUE,"-",VLOOKUP($A10,#REF!,BC$2,FALSE))</f>
        <v>#REF!</v>
      </c>
      <c r="BD10" s="212" t="e">
        <f>IF(ISNA(VLOOKUP($A10,#REF!,BD$2,FALSE))=TRUE,"-",VLOOKUP($A10,#REF!,BD$2,FALSE))</f>
        <v>#REF!</v>
      </c>
      <c r="BE10" s="212" t="e">
        <f>IF(ISNA(VLOOKUP($A10,#REF!,BE$2,FALSE))=TRUE,"-",VLOOKUP($A10,#REF!,BE$2,FALSE))</f>
        <v>#REF!</v>
      </c>
      <c r="BF10" s="213" t="e">
        <f>IF(ISNA(VLOOKUP($A10,#REF!,BF$2,FALSE))=TRUE,"-",VLOOKUP($A10,#REF!,BF$2,FALSE))</f>
        <v>#REF!</v>
      </c>
      <c r="BG10" s="213" t="e">
        <f>IF(ISNA(VLOOKUP($A10,#REF!,BG$2,FALSE))=TRUE,"-",VLOOKUP($A10,#REF!,BG$2,FALSE))</f>
        <v>#REF!</v>
      </c>
      <c r="BH10" s="213">
        <v>3.5119974053439933E-4</v>
      </c>
      <c r="BI10" s="32">
        <v>4.2350728878333855E-4</v>
      </c>
      <c r="BJ10" s="212" t="e">
        <f>IF(ISNA(VLOOKUP($A10,#REF!,BJ$2,FALSE))=TRUE,"-",VLOOKUP($A10,#REF!,BJ$2,FALSE))</f>
        <v>#REF!</v>
      </c>
      <c r="BK10" s="212" t="e">
        <f>IF(ISNA(VLOOKUP($A10,#REF!,BK$2,FALSE))=TRUE,"-",VLOOKUP($A10,#REF!,BK$2,FALSE))</f>
        <v>#REF!</v>
      </c>
      <c r="BL10" s="212" t="e">
        <f>IF(ISNA(VLOOKUP($A10,#REF!,BL$2,FALSE))=TRUE,"-",VLOOKUP($A10,#REF!,BL$2,FALSE))</f>
        <v>#REF!</v>
      </c>
      <c r="BM10" s="212" t="e">
        <f>IF(ISNA(VLOOKUP($A10,#REF!,BM$2,FALSE))=TRUE,"-",VLOOKUP($A10,#REF!,BM$2,FALSE))</f>
        <v>#REF!</v>
      </c>
      <c r="BN10" s="213" t="e">
        <f>IF(ISNA(VLOOKUP($A10,#REF!,BN$2,FALSE))=TRUE,"-",VLOOKUP($A10,#REF!,BN$2,FALSE))</f>
        <v>#REF!</v>
      </c>
      <c r="BO10" s="213" t="e">
        <f>IF(ISNA(VLOOKUP($A10,#REF!,BO$2,FALSE))=TRUE,"-",VLOOKUP($A10,#REF!,BO$2,FALSE))</f>
        <v>#REF!</v>
      </c>
      <c r="BP10" s="213" t="e">
        <f>IF(ISNA(VLOOKUP($A10,#REF!,BP$2,FALSE))=TRUE,"-",VLOOKUP($A10,#REF!,BP$2,FALSE))</f>
        <v>#REF!</v>
      </c>
      <c r="BQ10" s="32" t="e">
        <f>IF(ISNA(VLOOKUP($A10,#REF!,BQ$2,FALSE))=TRUE,"-",VLOOKUP($A10,#REF!,BQ$2,FALSE))</f>
        <v>#REF!</v>
      </c>
      <c r="BR10" s="212" t="e">
        <f t="shared" ref="BR10:BT22" si="0">N10+V10+AD10+AL10+AT10+BB10</f>
        <v>#REF!</v>
      </c>
      <c r="BS10" s="212" t="e">
        <f t="shared" si="0"/>
        <v>#REF!</v>
      </c>
      <c r="BT10" s="212" t="e">
        <f t="shared" si="0"/>
        <v>#REF!</v>
      </c>
      <c r="BU10" s="212" t="e">
        <f>Q10+Y10+AG10+AO10+AW10+BE10</f>
        <v>#REF!</v>
      </c>
      <c r="BV10" s="213" t="e">
        <f t="shared" ref="BV10:BW22" si="1">R10+Z10+AH10+AP10+AX10+BF10</f>
        <v>#REF!</v>
      </c>
      <c r="BW10" s="213" t="e">
        <f t="shared" si="1"/>
        <v>#REF!</v>
      </c>
      <c r="BX10" s="213">
        <f t="shared" ref="BX10:BX22" si="2">T10+AB10+AJ10+AR10+AZ10+BH10</f>
        <v>9.7491512672937073E-4</v>
      </c>
      <c r="BY10" s="32">
        <f t="shared" ref="BY10:BY22" si="3">U10+AC10+AK10+AS10+BA10+BI10</f>
        <v>1.0820712545947502E-3</v>
      </c>
    </row>
    <row r="11" spans="1:77" x14ac:dyDescent="0.25">
      <c r="A11" s="24" t="s">
        <v>135</v>
      </c>
      <c r="B11" s="22" t="s">
        <v>156</v>
      </c>
      <c r="C11" s="23"/>
      <c r="D11" s="23"/>
      <c r="E11" s="30" t="e">
        <f>IF(ISNA(VLOOKUP($A11,#REF!,E$2,FALSE))=TRUE,"-",VLOOKUP($A11,#REF!,E$2,FALSE))</f>
        <v>#REF!</v>
      </c>
      <c r="F11" s="28" t="e">
        <f>IF(ISNA(VLOOKUP($A11,#REF!,F$2,FALSE))=TRUE,"-",VLOOKUP($A11,#REF!,F$2,FALSE))</f>
        <v>#REF!</v>
      </c>
      <c r="G11" s="28" t="e">
        <f>IF(ISNA(VLOOKUP($A11,#REF!,G$2,FALSE))=TRUE,"-",VLOOKUP($A11,#REF!,G$2,FALSE))</f>
        <v>#REF!</v>
      </c>
      <c r="H11" s="28" t="e">
        <f>IF(ISNA(VLOOKUP($A11,#REF!,H$2,FALSE))=TRUE,"-",VLOOKUP($A11,#REF!,H$2,FALSE))</f>
        <v>#REF!</v>
      </c>
      <c r="I11" s="28" t="e">
        <f>IF(ISNA(VLOOKUP($A11,#REF!,I$2,FALSE))=TRUE,"-",VLOOKUP($A11,#REF!,I$2,FALSE))</f>
        <v>#REF!</v>
      </c>
      <c r="J11" s="31" t="e">
        <f>IF(ISNA(VLOOKUP($A11,#REF!,J$2,FALSE))=TRUE,"-",VLOOKUP($A11,#REF!,J$2,FALSE))</f>
        <v>#REF!</v>
      </c>
      <c r="K11" s="31" t="e">
        <f>IF(ISNA(VLOOKUP($A11,#REF!,K$2,FALSE))=TRUE,"-",VLOOKUP($A11,#REF!,K$2,FALSE))</f>
        <v>#REF!</v>
      </c>
      <c r="L11" s="31">
        <v>0.99763573769131864</v>
      </c>
      <c r="M11" s="33">
        <v>0.99757720017852214</v>
      </c>
      <c r="N11" s="28" t="e">
        <f>IF(ISNA(VLOOKUP($A11,#REF!,N$2,FALSE))=TRUE,"-",VLOOKUP($A11,#REF!,N$2,FALSE))</f>
        <v>#REF!</v>
      </c>
      <c r="O11" s="28" t="e">
        <f>IF(ISNA(VLOOKUP($A11,#REF!,O$2,FALSE))=TRUE,"-",VLOOKUP($A11,#REF!,O$2,FALSE))</f>
        <v>#REF!</v>
      </c>
      <c r="P11" s="28" t="e">
        <f>IF(ISNA(VLOOKUP($A11,#REF!,P$2,FALSE))=TRUE,"-",VLOOKUP($A11,#REF!,P$2,FALSE))</f>
        <v>#REF!</v>
      </c>
      <c r="Q11" s="28" t="e">
        <f>IF(ISNA(VLOOKUP($A11,#REF!,Q$2,FALSE))=TRUE,"-",VLOOKUP($A11,#REF!,Q$2,FALSE))</f>
        <v>#REF!</v>
      </c>
      <c r="R11" s="31" t="e">
        <f>IF(ISNA(VLOOKUP($A11,#REF!,R$2,FALSE))=TRUE,"-",VLOOKUP($A11,#REF!,R$2,FALSE))</f>
        <v>#REF!</v>
      </c>
      <c r="S11" s="31" t="e">
        <f>IF(ISNA(VLOOKUP($A11,#REF!,S$2,FALSE))=TRUE,"-",VLOOKUP($A11,#REF!,S$2,FALSE))</f>
        <v>#REF!</v>
      </c>
      <c r="T11" s="31">
        <v>1.0369571529304409E-3</v>
      </c>
      <c r="U11" s="33">
        <v>9.3511572057042064E-4</v>
      </c>
      <c r="V11" s="28" t="e">
        <f>IF(ISNA(VLOOKUP($A11,#REF!,V$2,FALSE))=TRUE,"-",VLOOKUP($A11,#REF!,V$2,FALSE))</f>
        <v>#REF!</v>
      </c>
      <c r="W11" s="28" t="e">
        <f>IF(ISNA(VLOOKUP($A11,#REF!,W$2,FALSE))=TRUE,"-",VLOOKUP($A11,#REF!,W$2,FALSE))</f>
        <v>#REF!</v>
      </c>
      <c r="X11" s="28" t="e">
        <f>IF(ISNA(VLOOKUP($A11,#REF!,X$2,FALSE))=TRUE,"-",VLOOKUP($A11,#REF!,X$2,FALSE))</f>
        <v>#REF!</v>
      </c>
      <c r="Y11" s="28" t="e">
        <f>IF(ISNA(VLOOKUP($A11,#REF!,Y$2,FALSE))=TRUE,"-",VLOOKUP($A11,#REF!,Y$2,FALSE))</f>
        <v>#REF!</v>
      </c>
      <c r="Z11" s="31" t="e">
        <f>IF(ISNA(VLOOKUP($A11,#REF!,Z$2,FALSE))=TRUE,"-",VLOOKUP($A11,#REF!,Z$2,FALSE))</f>
        <v>#REF!</v>
      </c>
      <c r="AA11" s="31" t="e">
        <f>IF(ISNA(VLOOKUP($A11,#REF!,AA$2,FALSE))=TRUE,"-",VLOOKUP($A11,#REF!,AA$2,FALSE))</f>
        <v>#REF!</v>
      </c>
      <c r="AB11" s="31">
        <v>9.3326143763739682E-4</v>
      </c>
      <c r="AC11" s="33">
        <v>9.457420355769026E-4</v>
      </c>
      <c r="AD11" s="28" t="e">
        <f>IF(ISNA(VLOOKUP($A11,#REF!,AD$2,FALSE))=TRUE,"-",VLOOKUP($A11,#REF!,AD$2,FALSE))</f>
        <v>#REF!</v>
      </c>
      <c r="AE11" s="28" t="e">
        <f>IF(ISNA(VLOOKUP($A11,#REF!,AE$2,FALSE))=TRUE,"-",VLOOKUP($A11,#REF!,AE$2,FALSE))</f>
        <v>#REF!</v>
      </c>
      <c r="AF11" s="28" t="e">
        <f>IF(ISNA(VLOOKUP($A11,#REF!,AF$2,FALSE))=TRUE,"-",VLOOKUP($A11,#REF!,AF$2,FALSE))</f>
        <v>#REF!</v>
      </c>
      <c r="AG11" s="28" t="e">
        <f>IF(ISNA(VLOOKUP($A11,#REF!,AG$2,FALSE))=TRUE,"-",VLOOKUP($A11,#REF!,AG$2,FALSE))</f>
        <v>#REF!</v>
      </c>
      <c r="AH11" s="31" t="e">
        <f>IF(ISNA(VLOOKUP($A11,#REF!,AH$2,FALSE))=TRUE,"-",VLOOKUP($A11,#REF!,AH$2,FALSE))</f>
        <v>#REF!</v>
      </c>
      <c r="AI11" s="31" t="e">
        <f>IF(ISNA(VLOOKUP($A11,#REF!,AI$2,FALSE))=TRUE,"-",VLOOKUP($A11,#REF!,AI$2,FALSE))</f>
        <v>#REF!</v>
      </c>
      <c r="AJ11" s="31">
        <v>1.9702185905678377E-4</v>
      </c>
      <c r="AK11" s="33">
        <v>6.3757890038892311E-5</v>
      </c>
      <c r="AL11" s="28" t="e">
        <f>IF(ISNA(VLOOKUP($A11,#REF!,AL$2,FALSE))=TRUE,"-",VLOOKUP($A11,#REF!,AL$2,FALSE))</f>
        <v>#REF!</v>
      </c>
      <c r="AM11" s="28" t="e">
        <f>IF(ISNA(VLOOKUP($A11,#REF!,AM$2,FALSE))=TRUE,"-",VLOOKUP($A11,#REF!,AM$2,FALSE))</f>
        <v>#REF!</v>
      </c>
      <c r="AN11" s="28" t="e">
        <f>IF(ISNA(VLOOKUP($A11,#REF!,AN$2,FALSE))=TRUE,"-",VLOOKUP($A11,#REF!,AN$2,FALSE))</f>
        <v>#REF!</v>
      </c>
      <c r="AO11" s="28" t="e">
        <f>IF(ISNA(VLOOKUP($A11,#REF!,AO$2,FALSE))=TRUE,"-",VLOOKUP($A11,#REF!,AO$2,FALSE))</f>
        <v>#REF!</v>
      </c>
      <c r="AP11" s="31" t="e">
        <f>IF(ISNA(VLOOKUP($A11,#REF!,AP$2,FALSE))=TRUE,"-",VLOOKUP($A11,#REF!,AP$2,FALSE))</f>
        <v>#REF!</v>
      </c>
      <c r="AQ11" s="31" t="e">
        <f>IF(ISNA(VLOOKUP($A11,#REF!,AQ$2,FALSE))=TRUE,"-",VLOOKUP($A11,#REF!,AQ$2,FALSE))</f>
        <v>#REF!</v>
      </c>
      <c r="AR11" s="31">
        <v>2.177610021153926E-4</v>
      </c>
      <c r="AS11" s="33">
        <v>1.8064735511019489E-4</v>
      </c>
      <c r="AT11" s="28" t="e">
        <f>IF(ISNA(VLOOKUP($A11,#REF!,AT$2,FALSE))=TRUE,"-",VLOOKUP($A11,#REF!,AT$2,FALSE))</f>
        <v>#REF!</v>
      </c>
      <c r="AU11" s="28" t="e">
        <f>IF(ISNA(VLOOKUP($A11,#REF!,AU$2,FALSE))=TRUE,"-",VLOOKUP($A11,#REF!,AU$2,FALSE))</f>
        <v>#REF!</v>
      </c>
      <c r="AV11" s="28" t="e">
        <f>IF(ISNA(VLOOKUP($A11,#REF!,AV$2,FALSE))=TRUE,"-",VLOOKUP($A11,#REF!,AV$2,FALSE))</f>
        <v>#REF!</v>
      </c>
      <c r="AW11" s="28" t="e">
        <f>IF(ISNA(VLOOKUP($A11,#REF!,AW$2,FALSE))=TRUE,"-",VLOOKUP($A11,#REF!,AW$2,FALSE))</f>
        <v>#REF!</v>
      </c>
      <c r="AX11" s="31" t="e">
        <f>IF(ISNA(VLOOKUP($A11,#REF!,AX$2,FALSE))=TRUE,"-",VLOOKUP($A11,#REF!,AX$2,FALSE))</f>
        <v>#REF!</v>
      </c>
      <c r="AY11" s="31" t="e">
        <f>IF(ISNA(VLOOKUP($A11,#REF!,AY$2,FALSE))=TRUE,"-",VLOOKUP($A11,#REF!,AY$2,FALSE))</f>
        <v>#REF!</v>
      </c>
      <c r="AZ11" s="31">
        <v>1.4517400141026172E-4</v>
      </c>
      <c r="BA11" s="33">
        <v>1.4876841009074874E-4</v>
      </c>
      <c r="BB11" s="28" t="e">
        <f>IF(ISNA(VLOOKUP($A11,#REF!,BB$2,FALSE))=TRUE,"-",VLOOKUP($A11,#REF!,BB$2,FALSE))</f>
        <v>#REF!</v>
      </c>
      <c r="BC11" s="28" t="e">
        <f>IF(ISNA(VLOOKUP($A11,#REF!,BC$2,FALSE))=TRUE,"-",VLOOKUP($A11,#REF!,BC$2,FALSE))</f>
        <v>#REF!</v>
      </c>
      <c r="BD11" s="28" t="e">
        <f>IF(ISNA(VLOOKUP($A11,#REF!,BD$2,FALSE))=TRUE,"-",VLOOKUP($A11,#REF!,BD$2,FALSE))</f>
        <v>#REF!</v>
      </c>
      <c r="BE11" s="28" t="e">
        <f>IF(ISNA(VLOOKUP($A11,#REF!,BE$2,FALSE))=TRUE,"-",VLOOKUP($A11,#REF!,BE$2,FALSE))</f>
        <v>#REF!</v>
      </c>
      <c r="BF11" s="31" t="e">
        <f>IF(ISNA(VLOOKUP($A11,#REF!,BF$2,FALSE))=TRUE,"-",VLOOKUP($A11,#REF!,BF$2,FALSE))</f>
        <v>#REF!</v>
      </c>
      <c r="BG11" s="31" t="e">
        <f>IF(ISNA(VLOOKUP($A11,#REF!,BG$2,FALSE))=TRUE,"-",VLOOKUP($A11,#REF!,BG$2,FALSE))</f>
        <v>#REF!</v>
      </c>
      <c r="BH11" s="31">
        <v>2.0739143058608818E-4</v>
      </c>
      <c r="BI11" s="33">
        <v>3.719210252268718E-4</v>
      </c>
      <c r="BJ11" s="28" t="e">
        <f>IF(ISNA(VLOOKUP($A11,#REF!,BJ$2,FALSE))=TRUE,"-",VLOOKUP($A11,#REF!,BJ$2,FALSE))</f>
        <v>#REF!</v>
      </c>
      <c r="BK11" s="28" t="e">
        <f>IF(ISNA(VLOOKUP($A11,#REF!,BK$2,FALSE))=TRUE,"-",VLOOKUP($A11,#REF!,BK$2,FALSE))</f>
        <v>#REF!</v>
      </c>
      <c r="BL11" s="28" t="e">
        <f>IF(ISNA(VLOOKUP($A11,#REF!,BL$2,FALSE))=TRUE,"-",VLOOKUP($A11,#REF!,BL$2,FALSE))</f>
        <v>#REF!</v>
      </c>
      <c r="BM11" s="28" t="e">
        <f>IF(ISNA(VLOOKUP($A11,#REF!,BM$2,FALSE))=TRUE,"-",VLOOKUP($A11,#REF!,BM$2,FALSE))</f>
        <v>#REF!</v>
      </c>
      <c r="BN11" s="31" t="e">
        <f>IF(ISNA(VLOOKUP($A11,#REF!,BN$2,FALSE))=TRUE,"-",VLOOKUP($A11,#REF!,BN$2,FALSE))</f>
        <v>#REF!</v>
      </c>
      <c r="BO11" s="31" t="e">
        <f>IF(ISNA(VLOOKUP($A11,#REF!,BO$2,FALSE))=TRUE,"-",VLOOKUP($A11,#REF!,BO$2,FALSE))</f>
        <v>#REF!</v>
      </c>
      <c r="BP11" s="31" t="e">
        <f>IF(ISNA(VLOOKUP($A11,#REF!,BP$2,FALSE))=TRUE,"-",VLOOKUP($A11,#REF!,BP$2,FALSE))</f>
        <v>#REF!</v>
      </c>
      <c r="BQ11" s="33" t="e">
        <f>IF(ISNA(VLOOKUP($A11,#REF!,BQ$2,FALSE))=TRUE,"-",VLOOKUP($A11,#REF!,BQ$2,FALSE))</f>
        <v>#REF!</v>
      </c>
      <c r="BR11" s="28" t="e">
        <f t="shared" si="0"/>
        <v>#REF!</v>
      </c>
      <c r="BS11" s="28" t="e">
        <f t="shared" si="0"/>
        <v>#REF!</v>
      </c>
      <c r="BT11" s="28" t="e">
        <f t="shared" si="0"/>
        <v>#REF!</v>
      </c>
      <c r="BU11" s="28" t="e">
        <f t="shared" ref="BU11:BU22" si="4">Q11+Y11+AG11+AO11+AW11+BE11</f>
        <v>#REF!</v>
      </c>
      <c r="BV11" s="31" t="e">
        <f t="shared" si="1"/>
        <v>#REF!</v>
      </c>
      <c r="BW11" s="31" t="e">
        <f t="shared" si="1"/>
        <v>#REF!</v>
      </c>
      <c r="BX11" s="31">
        <f t="shared" si="2"/>
        <v>2.7375668837363639E-3</v>
      </c>
      <c r="BY11" s="33">
        <f t="shared" si="3"/>
        <v>2.645952436614031E-3</v>
      </c>
    </row>
    <row r="12" spans="1:77" x14ac:dyDescent="0.25">
      <c r="A12" s="24" t="s">
        <v>136</v>
      </c>
      <c r="B12" s="22" t="s">
        <v>157</v>
      </c>
      <c r="C12" s="23"/>
      <c r="D12" s="23"/>
      <c r="E12" s="30" t="e">
        <f>IF(ISNA(VLOOKUP($A12,#REF!,E$2,FALSE))=TRUE,"-",VLOOKUP($A12,#REF!,E$2,FALSE))</f>
        <v>#REF!</v>
      </c>
      <c r="F12" s="28" t="e">
        <f>IF(ISNA(VLOOKUP($A12,#REF!,F$2,FALSE))=TRUE,"-",VLOOKUP($A12,#REF!,F$2,FALSE))</f>
        <v>#REF!</v>
      </c>
      <c r="G12" s="28" t="e">
        <f>IF(ISNA(VLOOKUP($A12,#REF!,G$2,FALSE))=TRUE,"-",VLOOKUP($A12,#REF!,G$2,FALSE))</f>
        <v>#REF!</v>
      </c>
      <c r="H12" s="28" t="e">
        <f>IF(ISNA(VLOOKUP($A12,#REF!,H$2,FALSE))=TRUE,"-",VLOOKUP($A12,#REF!,H$2,FALSE))</f>
        <v>#REF!</v>
      </c>
      <c r="I12" s="28" t="e">
        <f>IF(ISNA(VLOOKUP($A12,#REF!,I$2,FALSE))=TRUE,"-",VLOOKUP($A12,#REF!,I$2,FALSE))</f>
        <v>#REF!</v>
      </c>
      <c r="J12" s="31" t="e">
        <f>IF(ISNA(VLOOKUP($A12,#REF!,J$2,FALSE))=TRUE,"-",VLOOKUP($A12,#REF!,J$2,FALSE))</f>
        <v>#REF!</v>
      </c>
      <c r="K12" s="31" t="e">
        <f>IF(ISNA(VLOOKUP($A12,#REF!,K$2,FALSE))=TRUE,"-",VLOOKUP($A12,#REF!,K$2,FALSE))</f>
        <v>#REF!</v>
      </c>
      <c r="L12" s="31">
        <v>0.99799771669447612</v>
      </c>
      <c r="M12" s="33">
        <v>0.9979836502317434</v>
      </c>
      <c r="N12" s="28" t="e">
        <f>IF(ISNA(VLOOKUP($A12,#REF!,N$2,FALSE))=TRUE,"-",VLOOKUP($A12,#REF!,N$2,FALSE))</f>
        <v>#REF!</v>
      </c>
      <c r="O12" s="28" t="e">
        <f>IF(ISNA(VLOOKUP($A12,#REF!,O$2,FALSE))=TRUE,"-",VLOOKUP($A12,#REF!,O$2,FALSE))</f>
        <v>#REF!</v>
      </c>
      <c r="P12" s="28" t="e">
        <f>IF(ISNA(VLOOKUP($A12,#REF!,P$2,FALSE))=TRUE,"-",VLOOKUP($A12,#REF!,P$2,FALSE))</f>
        <v>#REF!</v>
      </c>
      <c r="Q12" s="28" t="e">
        <f>IF(ISNA(VLOOKUP($A12,#REF!,Q$2,FALSE))=TRUE,"-",VLOOKUP($A12,#REF!,Q$2,FALSE))</f>
        <v>#REF!</v>
      </c>
      <c r="R12" s="31" t="e">
        <f>IF(ISNA(VLOOKUP($A12,#REF!,R$2,FALSE))=TRUE,"-",VLOOKUP($A12,#REF!,R$2,FALSE))</f>
        <v>#REF!</v>
      </c>
      <c r="S12" s="31" t="e">
        <f>IF(ISNA(VLOOKUP($A12,#REF!,S$2,FALSE))=TRUE,"-",VLOOKUP($A12,#REF!,S$2,FALSE))</f>
        <v>#REF!</v>
      </c>
      <c r="T12" s="31">
        <v>4.6544304909106878E-4</v>
      </c>
      <c r="U12" s="33">
        <v>2.3721761979489798E-4</v>
      </c>
      <c r="V12" s="28" t="e">
        <f>IF(ISNA(VLOOKUP($A12,#REF!,V$2,FALSE))=TRUE,"-",VLOOKUP($A12,#REF!,V$2,FALSE))</f>
        <v>#REF!</v>
      </c>
      <c r="W12" s="28" t="e">
        <f>IF(ISNA(VLOOKUP($A12,#REF!,W$2,FALSE))=TRUE,"-",VLOOKUP($A12,#REF!,W$2,FALSE))</f>
        <v>#REF!</v>
      </c>
      <c r="X12" s="28" t="e">
        <f>IF(ISNA(VLOOKUP($A12,#REF!,X$2,FALSE))=TRUE,"-",VLOOKUP($A12,#REF!,X$2,FALSE))</f>
        <v>#REF!</v>
      </c>
      <c r="Y12" s="28" t="e">
        <f>IF(ISNA(VLOOKUP($A12,#REF!,Y$2,FALSE))=TRUE,"-",VLOOKUP($A12,#REF!,Y$2,FALSE))</f>
        <v>#REF!</v>
      </c>
      <c r="Z12" s="31" t="e">
        <f>IF(ISNA(VLOOKUP($A12,#REF!,Z$2,FALSE))=TRUE,"-",VLOOKUP($A12,#REF!,Z$2,FALSE))</f>
        <v>#REF!</v>
      </c>
      <c r="AA12" s="31" t="e">
        <f>IF(ISNA(VLOOKUP($A12,#REF!,AA$2,FALSE))=TRUE,"-",VLOOKUP($A12,#REF!,AA$2,FALSE))</f>
        <v>#REF!</v>
      </c>
      <c r="AB12" s="31">
        <v>5.2691665934837971E-4</v>
      </c>
      <c r="AC12" s="33">
        <v>4.0144520272982739E-4</v>
      </c>
      <c r="AD12" s="28" t="e">
        <f>IF(ISNA(VLOOKUP($A12,#REF!,AD$2,FALSE))=TRUE,"-",VLOOKUP($A12,#REF!,AD$2,FALSE))</f>
        <v>#REF!</v>
      </c>
      <c r="AE12" s="28" t="e">
        <f>IF(ISNA(VLOOKUP($A12,#REF!,AE$2,FALSE))=TRUE,"-",VLOOKUP($A12,#REF!,AE$2,FALSE))</f>
        <v>#REF!</v>
      </c>
      <c r="AF12" s="28" t="e">
        <f>IF(ISNA(VLOOKUP($A12,#REF!,AF$2,FALSE))=TRUE,"-",VLOOKUP($A12,#REF!,AF$2,FALSE))</f>
        <v>#REF!</v>
      </c>
      <c r="AG12" s="28" t="e">
        <f>IF(ISNA(VLOOKUP($A12,#REF!,AG$2,FALSE))=TRUE,"-",VLOOKUP($A12,#REF!,AG$2,FALSE))</f>
        <v>#REF!</v>
      </c>
      <c r="AH12" s="31" t="e">
        <f>IF(ISNA(VLOOKUP($A12,#REF!,AH$2,FALSE))=TRUE,"-",VLOOKUP($A12,#REF!,AH$2,FALSE))</f>
        <v>#REF!</v>
      </c>
      <c r="AI12" s="31" t="e">
        <f>IF(ISNA(VLOOKUP($A12,#REF!,AI$2,FALSE))=TRUE,"-",VLOOKUP($A12,#REF!,AI$2,FALSE))</f>
        <v>#REF!</v>
      </c>
      <c r="AJ12" s="31">
        <v>6.1473610257310965E-5</v>
      </c>
      <c r="AK12" s="33">
        <v>1.1860880989744899E-4</v>
      </c>
      <c r="AL12" s="28" t="e">
        <f>IF(ISNA(VLOOKUP($A12,#REF!,AL$2,FALSE))=TRUE,"-",VLOOKUP($A12,#REF!,AL$2,FALSE))</f>
        <v>#REF!</v>
      </c>
      <c r="AM12" s="28" t="e">
        <f>IF(ISNA(VLOOKUP($A12,#REF!,AM$2,FALSE))=TRUE,"-",VLOOKUP($A12,#REF!,AM$2,FALSE))</f>
        <v>#REF!</v>
      </c>
      <c r="AN12" s="28" t="e">
        <f>IF(ISNA(VLOOKUP($A12,#REF!,AN$2,FALSE))=TRUE,"-",VLOOKUP($A12,#REF!,AN$2,FALSE))</f>
        <v>#REF!</v>
      </c>
      <c r="AO12" s="28" t="e">
        <f>IF(ISNA(VLOOKUP($A12,#REF!,AO$2,FALSE))=TRUE,"-",VLOOKUP($A12,#REF!,AO$2,FALSE))</f>
        <v>#REF!</v>
      </c>
      <c r="AP12" s="31" t="e">
        <f>IF(ISNA(VLOOKUP($A12,#REF!,AP$2,FALSE))=TRUE,"-",VLOOKUP($A12,#REF!,AP$2,FALSE))</f>
        <v>#REF!</v>
      </c>
      <c r="AQ12" s="31" t="e">
        <f>IF(ISNA(VLOOKUP($A12,#REF!,AQ$2,FALSE))=TRUE,"-",VLOOKUP($A12,#REF!,AQ$2,FALSE))</f>
        <v>#REF!</v>
      </c>
      <c r="AR12" s="31">
        <v>1.3172916483709493E-4</v>
      </c>
      <c r="AS12" s="33">
        <v>1.7335133754242546E-4</v>
      </c>
      <c r="AT12" s="28" t="e">
        <f>IF(ISNA(VLOOKUP($A12,#REF!,AT$2,FALSE))=TRUE,"-",VLOOKUP($A12,#REF!,AT$2,FALSE))</f>
        <v>#REF!</v>
      </c>
      <c r="AU12" s="28" t="e">
        <f>IF(ISNA(VLOOKUP($A12,#REF!,AU$2,FALSE))=TRUE,"-",VLOOKUP($A12,#REF!,AU$2,FALSE))</f>
        <v>#REF!</v>
      </c>
      <c r="AV12" s="28" t="e">
        <f>IF(ISNA(VLOOKUP($A12,#REF!,AV$2,FALSE))=TRUE,"-",VLOOKUP($A12,#REF!,AV$2,FALSE))</f>
        <v>#REF!</v>
      </c>
      <c r="AW12" s="28" t="e">
        <f>IF(ISNA(VLOOKUP($A12,#REF!,AW$2,FALSE))=TRUE,"-",VLOOKUP($A12,#REF!,AW$2,FALSE))</f>
        <v>#REF!</v>
      </c>
      <c r="AX12" s="31" t="e">
        <f>IF(ISNA(VLOOKUP($A12,#REF!,AX$2,FALSE))=TRUE,"-",VLOOKUP($A12,#REF!,AX$2,FALSE))</f>
        <v>#REF!</v>
      </c>
      <c r="AY12" s="31" t="e">
        <f>IF(ISNA(VLOOKUP($A12,#REF!,AY$2,FALSE))=TRUE,"-",VLOOKUP($A12,#REF!,AY$2,FALSE))</f>
        <v>#REF!</v>
      </c>
      <c r="AZ12" s="31">
        <v>1.0538333186967595E-4</v>
      </c>
      <c r="BA12" s="33">
        <v>1.8247509214992154E-4</v>
      </c>
      <c r="BB12" s="28" t="e">
        <f>IF(ISNA(VLOOKUP($A12,#REF!,BB$2,FALSE))=TRUE,"-",VLOOKUP($A12,#REF!,BB$2,FALSE))</f>
        <v>#REF!</v>
      </c>
      <c r="BC12" s="28" t="e">
        <f>IF(ISNA(VLOOKUP($A12,#REF!,BC$2,FALSE))=TRUE,"-",VLOOKUP($A12,#REF!,BC$2,FALSE))</f>
        <v>#REF!</v>
      </c>
      <c r="BD12" s="28" t="e">
        <f>IF(ISNA(VLOOKUP($A12,#REF!,BD$2,FALSE))=TRUE,"-",VLOOKUP($A12,#REF!,BD$2,FALSE))</f>
        <v>#REF!</v>
      </c>
      <c r="BE12" s="28" t="e">
        <f>IF(ISNA(VLOOKUP($A12,#REF!,BE$2,FALSE))=TRUE,"-",VLOOKUP($A12,#REF!,BE$2,FALSE))</f>
        <v>#REF!</v>
      </c>
      <c r="BF12" s="31" t="e">
        <f>IF(ISNA(VLOOKUP($A12,#REF!,BF$2,FALSE))=TRUE,"-",VLOOKUP($A12,#REF!,BF$2,FALSE))</f>
        <v>#REF!</v>
      </c>
      <c r="BG12" s="31" t="e">
        <f>IF(ISNA(VLOOKUP($A12,#REF!,BG$2,FALSE))=TRUE,"-",VLOOKUP($A12,#REF!,BG$2,FALSE))</f>
        <v>#REF!</v>
      </c>
      <c r="BH12" s="31">
        <v>3.0736805128655484E-4</v>
      </c>
      <c r="BI12" s="33">
        <v>2.828363928323784E-4</v>
      </c>
      <c r="BJ12" s="28" t="e">
        <f>IF(ISNA(VLOOKUP($A12,#REF!,BJ$2,FALSE))=TRUE,"-",VLOOKUP($A12,#REF!,BJ$2,FALSE))</f>
        <v>#REF!</v>
      </c>
      <c r="BK12" s="28" t="e">
        <f>IF(ISNA(VLOOKUP($A12,#REF!,BK$2,FALSE))=TRUE,"-",VLOOKUP($A12,#REF!,BK$2,FALSE))</f>
        <v>#REF!</v>
      </c>
      <c r="BL12" s="28" t="e">
        <f>IF(ISNA(VLOOKUP($A12,#REF!,BL$2,FALSE))=TRUE,"-",VLOOKUP($A12,#REF!,BL$2,FALSE))</f>
        <v>#REF!</v>
      </c>
      <c r="BM12" s="28" t="e">
        <f>IF(ISNA(VLOOKUP($A12,#REF!,BM$2,FALSE))=TRUE,"-",VLOOKUP($A12,#REF!,BM$2,FALSE))</f>
        <v>#REF!</v>
      </c>
      <c r="BN12" s="31" t="e">
        <f>IF(ISNA(VLOOKUP($A12,#REF!,BN$2,FALSE))=TRUE,"-",VLOOKUP($A12,#REF!,BN$2,FALSE))</f>
        <v>#REF!</v>
      </c>
      <c r="BO12" s="31" t="e">
        <f>IF(ISNA(VLOOKUP($A12,#REF!,BO$2,FALSE))=TRUE,"-",VLOOKUP($A12,#REF!,BO$2,FALSE))</f>
        <v>#REF!</v>
      </c>
      <c r="BP12" s="31" t="e">
        <f>IF(ISNA(VLOOKUP($A12,#REF!,BP$2,FALSE))=TRUE,"-",VLOOKUP($A12,#REF!,BP$2,FALSE))</f>
        <v>#REF!</v>
      </c>
      <c r="BQ12" s="33" t="e">
        <f>IF(ISNA(VLOOKUP($A12,#REF!,BQ$2,FALSE))=TRUE,"-",VLOOKUP($A12,#REF!,BQ$2,FALSE))</f>
        <v>#REF!</v>
      </c>
      <c r="BR12" s="28" t="e">
        <f t="shared" si="0"/>
        <v>#REF!</v>
      </c>
      <c r="BS12" s="28" t="e">
        <f t="shared" si="0"/>
        <v>#REF!</v>
      </c>
      <c r="BT12" s="28" t="e">
        <f t="shared" si="0"/>
        <v>#REF!</v>
      </c>
      <c r="BU12" s="28" t="e">
        <f t="shared" si="4"/>
        <v>#REF!</v>
      </c>
      <c r="BV12" s="31" t="e">
        <f t="shared" si="1"/>
        <v>#REF!</v>
      </c>
      <c r="BW12" s="31" t="e">
        <f t="shared" si="1"/>
        <v>#REF!</v>
      </c>
      <c r="BX12" s="31">
        <f t="shared" si="2"/>
        <v>1.598313866690085E-3</v>
      </c>
      <c r="BY12" s="33">
        <f t="shared" si="3"/>
        <v>1.3959344549468997E-3</v>
      </c>
    </row>
    <row r="13" spans="1:77" x14ac:dyDescent="0.25">
      <c r="A13" s="24" t="s">
        <v>137</v>
      </c>
      <c r="B13" s="22" t="s">
        <v>158</v>
      </c>
      <c r="C13" s="23"/>
      <c r="D13" s="23"/>
      <c r="E13" s="30" t="e">
        <f>IF(ISNA(VLOOKUP($A13,#REF!,E$2,FALSE))=TRUE,"-",VLOOKUP($A13,#REF!,E$2,FALSE))</f>
        <v>#REF!</v>
      </c>
      <c r="F13" s="28" t="e">
        <f>IF(ISNA(VLOOKUP($A13,#REF!,F$2,FALSE))=TRUE,"-",VLOOKUP($A13,#REF!,F$2,FALSE))</f>
        <v>#REF!</v>
      </c>
      <c r="G13" s="28" t="e">
        <f>IF(ISNA(VLOOKUP($A13,#REF!,G$2,FALSE))=TRUE,"-",VLOOKUP($A13,#REF!,G$2,FALSE))</f>
        <v>#REF!</v>
      </c>
      <c r="H13" s="28" t="e">
        <f>IF(ISNA(VLOOKUP($A13,#REF!,H$2,FALSE))=TRUE,"-",VLOOKUP($A13,#REF!,H$2,FALSE))</f>
        <v>#REF!</v>
      </c>
      <c r="I13" s="28" t="e">
        <f>IF(ISNA(VLOOKUP($A13,#REF!,I$2,FALSE))=TRUE,"-",VLOOKUP($A13,#REF!,I$2,FALSE))</f>
        <v>#REF!</v>
      </c>
      <c r="J13" s="31" t="e">
        <f>IF(ISNA(VLOOKUP($A13,#REF!,J$2,FALSE))=TRUE,"-",VLOOKUP($A13,#REF!,J$2,FALSE))</f>
        <v>#REF!</v>
      </c>
      <c r="K13" s="31" t="e">
        <f>IF(ISNA(VLOOKUP($A13,#REF!,K$2,FALSE))=TRUE,"-",VLOOKUP($A13,#REF!,K$2,FALSE))</f>
        <v>#REF!</v>
      </c>
      <c r="L13" s="31">
        <v>0.99775659857612686</v>
      </c>
      <c r="M13" s="33">
        <v>0.99764369133937958</v>
      </c>
      <c r="N13" s="28" t="e">
        <f>IF(ISNA(VLOOKUP($A13,#REF!,N$2,FALSE))=TRUE,"-",VLOOKUP($A13,#REF!,N$2,FALSE))</f>
        <v>#REF!</v>
      </c>
      <c r="O13" s="28" t="e">
        <f>IF(ISNA(VLOOKUP($A13,#REF!,O$2,FALSE))=TRUE,"-",VLOOKUP($A13,#REF!,O$2,FALSE))</f>
        <v>#REF!</v>
      </c>
      <c r="P13" s="28" t="e">
        <f>IF(ISNA(VLOOKUP($A13,#REF!,P$2,FALSE))=TRUE,"-",VLOOKUP($A13,#REF!,P$2,FALSE))</f>
        <v>#REF!</v>
      </c>
      <c r="Q13" s="28" t="e">
        <f>IF(ISNA(VLOOKUP($A13,#REF!,Q$2,FALSE))=TRUE,"-",VLOOKUP($A13,#REF!,Q$2,FALSE))</f>
        <v>#REF!</v>
      </c>
      <c r="R13" s="31" t="e">
        <f>IF(ISNA(VLOOKUP($A13,#REF!,R$2,FALSE))=TRUE,"-",VLOOKUP($A13,#REF!,R$2,FALSE))</f>
        <v>#REF!</v>
      </c>
      <c r="S13" s="31" t="e">
        <f>IF(ISNA(VLOOKUP($A13,#REF!,S$2,FALSE))=TRUE,"-",VLOOKUP($A13,#REF!,S$2,FALSE))</f>
        <v>#REF!</v>
      </c>
      <c r="T13" s="31">
        <v>1.7550419302408987E-4</v>
      </c>
      <c r="U13" s="33">
        <v>2.0558397710110777E-4</v>
      </c>
      <c r="V13" s="28" t="e">
        <f>IF(ISNA(VLOOKUP($A13,#REF!,V$2,FALSE))=TRUE,"-",VLOOKUP($A13,#REF!,V$2,FALSE))</f>
        <v>#REF!</v>
      </c>
      <c r="W13" s="28" t="e">
        <f>IF(ISNA(VLOOKUP($A13,#REF!,W$2,FALSE))=TRUE,"-",VLOOKUP($A13,#REF!,W$2,FALSE))</f>
        <v>#REF!</v>
      </c>
      <c r="X13" s="28" t="e">
        <f>IF(ISNA(VLOOKUP($A13,#REF!,X$2,FALSE))=TRUE,"-",VLOOKUP($A13,#REF!,X$2,FALSE))</f>
        <v>#REF!</v>
      </c>
      <c r="Y13" s="28" t="e">
        <f>IF(ISNA(VLOOKUP($A13,#REF!,Y$2,FALSE))=TRUE,"-",VLOOKUP($A13,#REF!,Y$2,FALSE))</f>
        <v>#REF!</v>
      </c>
      <c r="Z13" s="31" t="e">
        <f>IF(ISNA(VLOOKUP($A13,#REF!,Z$2,FALSE))=TRUE,"-",VLOOKUP($A13,#REF!,Z$2,FALSE))</f>
        <v>#REF!</v>
      </c>
      <c r="AA13" s="31" t="e">
        <f>IF(ISNA(VLOOKUP($A13,#REF!,AA$2,FALSE))=TRUE,"-",VLOOKUP($A13,#REF!,AA$2,FALSE))</f>
        <v>#REF!</v>
      </c>
      <c r="AB13" s="31">
        <v>6.1044936704031253E-4</v>
      </c>
      <c r="AC13" s="33">
        <v>5.6930947504922158E-4</v>
      </c>
      <c r="AD13" s="28" t="e">
        <f>IF(ISNA(VLOOKUP($A13,#REF!,AD$2,FALSE))=TRUE,"-",VLOOKUP($A13,#REF!,AD$2,FALSE))</f>
        <v>#REF!</v>
      </c>
      <c r="AE13" s="28" t="e">
        <f>IF(ISNA(VLOOKUP($A13,#REF!,AE$2,FALSE))=TRUE,"-",VLOOKUP($A13,#REF!,AE$2,FALSE))</f>
        <v>#REF!</v>
      </c>
      <c r="AF13" s="28" t="e">
        <f>IF(ISNA(VLOOKUP($A13,#REF!,AF$2,FALSE))=TRUE,"-",VLOOKUP($A13,#REF!,AF$2,FALSE))</f>
        <v>#REF!</v>
      </c>
      <c r="AG13" s="28" t="e">
        <f>IF(ISNA(VLOOKUP($A13,#REF!,AG$2,FALSE))=TRUE,"-",VLOOKUP($A13,#REF!,AG$2,FALSE))</f>
        <v>#REF!</v>
      </c>
      <c r="AH13" s="31" t="e">
        <f>IF(ISNA(VLOOKUP($A13,#REF!,AH$2,FALSE))=TRUE,"-",VLOOKUP($A13,#REF!,AH$2,FALSE))</f>
        <v>#REF!</v>
      </c>
      <c r="AI13" s="31" t="e">
        <f>IF(ISNA(VLOOKUP($A13,#REF!,AI$2,FALSE))=TRUE,"-",VLOOKUP($A13,#REF!,AI$2,FALSE))</f>
        <v>#REF!</v>
      </c>
      <c r="AJ13" s="31">
        <v>3.0522468352015628E-5</v>
      </c>
      <c r="AK13" s="33">
        <v>7.1163684381152697E-5</v>
      </c>
      <c r="AL13" s="28" t="e">
        <f>IF(ISNA(VLOOKUP($A13,#REF!,AL$2,FALSE))=TRUE,"-",VLOOKUP($A13,#REF!,AL$2,FALSE))</f>
        <v>#REF!</v>
      </c>
      <c r="AM13" s="28" t="e">
        <f>IF(ISNA(VLOOKUP($A13,#REF!,AM$2,FALSE))=TRUE,"-",VLOOKUP($A13,#REF!,AM$2,FALSE))</f>
        <v>#REF!</v>
      </c>
      <c r="AN13" s="28" t="e">
        <f>IF(ISNA(VLOOKUP($A13,#REF!,AN$2,FALSE))=TRUE,"-",VLOOKUP($A13,#REF!,AN$2,FALSE))</f>
        <v>#REF!</v>
      </c>
      <c r="AO13" s="28" t="e">
        <f>IF(ISNA(VLOOKUP($A13,#REF!,AO$2,FALSE))=TRUE,"-",VLOOKUP($A13,#REF!,AO$2,FALSE))</f>
        <v>#REF!</v>
      </c>
      <c r="AP13" s="31" t="e">
        <f>IF(ISNA(VLOOKUP($A13,#REF!,AP$2,FALSE))=TRUE,"-",VLOOKUP($A13,#REF!,AP$2,FALSE))</f>
        <v>#REF!</v>
      </c>
      <c r="AQ13" s="31" t="e">
        <f>IF(ISNA(VLOOKUP($A13,#REF!,AQ$2,FALSE))=TRUE,"-",VLOOKUP($A13,#REF!,AQ$2,FALSE))</f>
        <v>#REF!</v>
      </c>
      <c r="AR13" s="31">
        <v>1.2208987340806251E-4</v>
      </c>
      <c r="AS13" s="33">
        <v>1.2651321667760479E-4</v>
      </c>
      <c r="AT13" s="28" t="e">
        <f>IF(ISNA(VLOOKUP($A13,#REF!,AT$2,FALSE))=TRUE,"-",VLOOKUP($A13,#REF!,AT$2,FALSE))</f>
        <v>#REF!</v>
      </c>
      <c r="AU13" s="28" t="e">
        <f>IF(ISNA(VLOOKUP($A13,#REF!,AU$2,FALSE))=TRUE,"-",VLOOKUP($A13,#REF!,AU$2,FALSE))</f>
        <v>#REF!</v>
      </c>
      <c r="AV13" s="28" t="e">
        <f>IF(ISNA(VLOOKUP($A13,#REF!,AV$2,FALSE))=TRUE,"-",VLOOKUP($A13,#REF!,AV$2,FALSE))</f>
        <v>#REF!</v>
      </c>
      <c r="AW13" s="28" t="e">
        <f>IF(ISNA(VLOOKUP($A13,#REF!,AW$2,FALSE))=TRUE,"-",VLOOKUP($A13,#REF!,AW$2,FALSE))</f>
        <v>#REF!</v>
      </c>
      <c r="AX13" s="31" t="e">
        <f>IF(ISNA(VLOOKUP($A13,#REF!,AX$2,FALSE))=TRUE,"-",VLOOKUP($A13,#REF!,AX$2,FALSE))</f>
        <v>#REF!</v>
      </c>
      <c r="AY13" s="31" t="e">
        <f>IF(ISNA(VLOOKUP($A13,#REF!,AY$2,FALSE))=TRUE,"-",VLOOKUP($A13,#REF!,AY$2,FALSE))</f>
        <v>#REF!</v>
      </c>
      <c r="AZ13" s="31">
        <v>1.7550419302408987E-4</v>
      </c>
      <c r="BA13" s="33">
        <v>2.6093350939755986E-4</v>
      </c>
      <c r="BB13" s="28" t="e">
        <f>IF(ISNA(VLOOKUP($A13,#REF!,BB$2,FALSE))=TRUE,"-",VLOOKUP($A13,#REF!,BB$2,FALSE))</f>
        <v>#REF!</v>
      </c>
      <c r="BC13" s="28" t="e">
        <f>IF(ISNA(VLOOKUP($A13,#REF!,BC$2,FALSE))=TRUE,"-",VLOOKUP($A13,#REF!,BC$2,FALSE))</f>
        <v>#REF!</v>
      </c>
      <c r="BD13" s="28" t="e">
        <f>IF(ISNA(VLOOKUP($A13,#REF!,BD$2,FALSE))=TRUE,"-",VLOOKUP($A13,#REF!,BD$2,FALSE))</f>
        <v>#REF!</v>
      </c>
      <c r="BE13" s="28" t="e">
        <f>IF(ISNA(VLOOKUP($A13,#REF!,BE$2,FALSE))=TRUE,"-",VLOOKUP($A13,#REF!,BE$2,FALSE))</f>
        <v>#REF!</v>
      </c>
      <c r="BF13" s="31" t="e">
        <f>IF(ISNA(VLOOKUP($A13,#REF!,BF$2,FALSE))=TRUE,"-",VLOOKUP($A13,#REF!,BF$2,FALSE))</f>
        <v>#REF!</v>
      </c>
      <c r="BG13" s="31" t="e">
        <f>IF(ISNA(VLOOKUP($A13,#REF!,BG$2,FALSE))=TRUE,"-",VLOOKUP($A13,#REF!,BG$2,FALSE))</f>
        <v>#REF!</v>
      </c>
      <c r="BH13" s="31">
        <v>3.9679208857620315E-4</v>
      </c>
      <c r="BI13" s="33">
        <v>2.2930520522815867E-4</v>
      </c>
      <c r="BJ13" s="28" t="e">
        <f>IF(ISNA(VLOOKUP($A13,#REF!,BJ$2,FALSE))=TRUE,"-",VLOOKUP($A13,#REF!,BJ$2,FALSE))</f>
        <v>#REF!</v>
      </c>
      <c r="BK13" s="28" t="e">
        <f>IF(ISNA(VLOOKUP($A13,#REF!,BK$2,FALSE))=TRUE,"-",VLOOKUP($A13,#REF!,BK$2,FALSE))</f>
        <v>#REF!</v>
      </c>
      <c r="BL13" s="28" t="e">
        <f>IF(ISNA(VLOOKUP($A13,#REF!,BL$2,FALSE))=TRUE,"-",VLOOKUP($A13,#REF!,BL$2,FALSE))</f>
        <v>#REF!</v>
      </c>
      <c r="BM13" s="28" t="e">
        <f>IF(ISNA(VLOOKUP($A13,#REF!,BM$2,FALSE))=TRUE,"-",VLOOKUP($A13,#REF!,BM$2,FALSE))</f>
        <v>#REF!</v>
      </c>
      <c r="BN13" s="31" t="e">
        <f>IF(ISNA(VLOOKUP($A13,#REF!,BN$2,FALSE))=TRUE,"-",VLOOKUP($A13,#REF!,BN$2,FALSE))</f>
        <v>#REF!</v>
      </c>
      <c r="BO13" s="31" t="e">
        <f>IF(ISNA(VLOOKUP($A13,#REF!,BO$2,FALSE))=TRUE,"-",VLOOKUP($A13,#REF!,BO$2,FALSE))</f>
        <v>#REF!</v>
      </c>
      <c r="BP13" s="31" t="e">
        <f>IF(ISNA(VLOOKUP($A13,#REF!,BP$2,FALSE))=TRUE,"-",VLOOKUP($A13,#REF!,BP$2,FALSE))</f>
        <v>#REF!</v>
      </c>
      <c r="BQ13" s="33" t="e">
        <f>IF(ISNA(VLOOKUP($A13,#REF!,BQ$2,FALSE))=TRUE,"-",VLOOKUP($A13,#REF!,BQ$2,FALSE))</f>
        <v>#REF!</v>
      </c>
      <c r="BR13" s="28" t="e">
        <f t="shared" si="0"/>
        <v>#REF!</v>
      </c>
      <c r="BS13" s="28" t="e">
        <f t="shared" si="0"/>
        <v>#REF!</v>
      </c>
      <c r="BT13" s="28" t="e">
        <f t="shared" si="0"/>
        <v>#REF!</v>
      </c>
      <c r="BU13" s="28" t="e">
        <f t="shared" si="4"/>
        <v>#REF!</v>
      </c>
      <c r="BV13" s="31" t="e">
        <f t="shared" si="1"/>
        <v>#REF!</v>
      </c>
      <c r="BW13" s="31" t="e">
        <f t="shared" si="1"/>
        <v>#REF!</v>
      </c>
      <c r="BX13" s="31">
        <f t="shared" si="2"/>
        <v>1.5108621834247736E-3</v>
      </c>
      <c r="BY13" s="33">
        <f t="shared" si="3"/>
        <v>1.4628090678348053E-3</v>
      </c>
    </row>
    <row r="14" spans="1:77" x14ac:dyDescent="0.25">
      <c r="A14" s="24" t="s">
        <v>138</v>
      </c>
      <c r="B14" s="22" t="s">
        <v>159</v>
      </c>
      <c r="C14" s="23"/>
      <c r="D14" s="23"/>
      <c r="E14" s="30" t="e">
        <f>IF(ISNA(VLOOKUP($A14,#REF!,E$2,FALSE))=TRUE,"-",VLOOKUP($A14,#REF!,E$2,FALSE))</f>
        <v>#REF!</v>
      </c>
      <c r="F14" s="28" t="e">
        <f>IF(ISNA(VLOOKUP($A14,#REF!,F$2,FALSE))=TRUE,"-",VLOOKUP($A14,#REF!,F$2,FALSE))</f>
        <v>#REF!</v>
      </c>
      <c r="G14" s="28" t="e">
        <f>IF(ISNA(VLOOKUP($A14,#REF!,G$2,FALSE))=TRUE,"-",VLOOKUP($A14,#REF!,G$2,FALSE))</f>
        <v>#REF!</v>
      </c>
      <c r="H14" s="28" t="e">
        <f>IF(ISNA(VLOOKUP($A14,#REF!,H$2,FALSE))=TRUE,"-",VLOOKUP($A14,#REF!,H$2,FALSE))</f>
        <v>#REF!</v>
      </c>
      <c r="I14" s="28" t="e">
        <f>IF(ISNA(VLOOKUP($A14,#REF!,I$2,FALSE))=TRUE,"-",VLOOKUP($A14,#REF!,I$2,FALSE))</f>
        <v>#REF!</v>
      </c>
      <c r="J14" s="31" t="e">
        <f>IF(ISNA(VLOOKUP($A14,#REF!,J$2,FALSE))=TRUE,"-",VLOOKUP($A14,#REF!,J$2,FALSE))</f>
        <v>#REF!</v>
      </c>
      <c r="K14" s="31" t="e">
        <f>IF(ISNA(VLOOKUP($A14,#REF!,K$2,FALSE))=TRUE,"-",VLOOKUP($A14,#REF!,K$2,FALSE))</f>
        <v>#REF!</v>
      </c>
      <c r="L14" s="31">
        <v>0.99808653456101271</v>
      </c>
      <c r="M14" s="33">
        <v>0.99790126872455631</v>
      </c>
      <c r="N14" s="28" t="e">
        <f>IF(ISNA(VLOOKUP($A14,#REF!,N$2,FALSE))=TRUE,"-",VLOOKUP($A14,#REF!,N$2,FALSE))</f>
        <v>#REF!</v>
      </c>
      <c r="O14" s="28" t="e">
        <f>IF(ISNA(VLOOKUP($A14,#REF!,O$2,FALSE))=TRUE,"-",VLOOKUP($A14,#REF!,O$2,FALSE))</f>
        <v>#REF!</v>
      </c>
      <c r="P14" s="28" t="e">
        <f>IF(ISNA(VLOOKUP($A14,#REF!,P$2,FALSE))=TRUE,"-",VLOOKUP($A14,#REF!,P$2,FALSE))</f>
        <v>#REF!</v>
      </c>
      <c r="Q14" s="28" t="e">
        <f>IF(ISNA(VLOOKUP($A14,#REF!,Q$2,FALSE))=TRUE,"-",VLOOKUP($A14,#REF!,Q$2,FALSE))</f>
        <v>#REF!</v>
      </c>
      <c r="R14" s="31" t="e">
        <f>IF(ISNA(VLOOKUP($A14,#REF!,R$2,FALSE))=TRUE,"-",VLOOKUP($A14,#REF!,R$2,FALSE))</f>
        <v>#REF!</v>
      </c>
      <c r="S14" s="31" t="e">
        <f>IF(ISNA(VLOOKUP($A14,#REF!,S$2,FALSE))=TRUE,"-",VLOOKUP($A14,#REF!,S$2,FALSE))</f>
        <v>#REF!</v>
      </c>
      <c r="T14" s="31">
        <v>1.6455802775290274E-4</v>
      </c>
      <c r="U14" s="33">
        <v>1.976206474052409E-4</v>
      </c>
      <c r="V14" s="28" t="e">
        <f>IF(ISNA(VLOOKUP($A14,#REF!,V$2,FALSE))=TRUE,"-",VLOOKUP($A14,#REF!,V$2,FALSE))</f>
        <v>#REF!</v>
      </c>
      <c r="W14" s="28" t="e">
        <f>IF(ISNA(VLOOKUP($A14,#REF!,W$2,FALSE))=TRUE,"-",VLOOKUP($A14,#REF!,W$2,FALSE))</f>
        <v>#REF!</v>
      </c>
      <c r="X14" s="28" t="e">
        <f>IF(ISNA(VLOOKUP($A14,#REF!,X$2,FALSE))=TRUE,"-",VLOOKUP($A14,#REF!,X$2,FALSE))</f>
        <v>#REF!</v>
      </c>
      <c r="Y14" s="28" t="e">
        <f>IF(ISNA(VLOOKUP($A14,#REF!,Y$2,FALSE))=TRUE,"-",VLOOKUP($A14,#REF!,Y$2,FALSE))</f>
        <v>#REF!</v>
      </c>
      <c r="Z14" s="31" t="e">
        <f>IF(ISNA(VLOOKUP($A14,#REF!,Z$2,FALSE))=TRUE,"-",VLOOKUP($A14,#REF!,Z$2,FALSE))</f>
        <v>#REF!</v>
      </c>
      <c r="AA14" s="31" t="e">
        <f>IF(ISNA(VLOOKUP($A14,#REF!,AA$2,FALSE))=TRUE,"-",VLOOKUP($A14,#REF!,AA$2,FALSE))</f>
        <v>#REF!</v>
      </c>
      <c r="AB14" s="31">
        <v>5.8552042433009576E-4</v>
      </c>
      <c r="AC14" s="33">
        <v>7.7072052488043948E-4</v>
      </c>
      <c r="AD14" s="28" t="e">
        <f>IF(ISNA(VLOOKUP($A14,#REF!,AD$2,FALSE))=TRUE,"-",VLOOKUP($A14,#REF!,AD$2,FALSE))</f>
        <v>#REF!</v>
      </c>
      <c r="AE14" s="28" t="e">
        <f>IF(ISNA(VLOOKUP($A14,#REF!,AE$2,FALSE))=TRUE,"-",VLOOKUP($A14,#REF!,AE$2,FALSE))</f>
        <v>#REF!</v>
      </c>
      <c r="AF14" s="28" t="e">
        <f>IF(ISNA(VLOOKUP($A14,#REF!,AF$2,FALSE))=TRUE,"-",VLOOKUP($A14,#REF!,AF$2,FALSE))</f>
        <v>#REF!</v>
      </c>
      <c r="AG14" s="28" t="e">
        <f>IF(ISNA(VLOOKUP($A14,#REF!,AG$2,FALSE))=TRUE,"-",VLOOKUP($A14,#REF!,AG$2,FALSE))</f>
        <v>#REF!</v>
      </c>
      <c r="AH14" s="31" t="e">
        <f>IF(ISNA(VLOOKUP($A14,#REF!,AH$2,FALSE))=TRUE,"-",VLOOKUP($A14,#REF!,AH$2,FALSE))</f>
        <v>#REF!</v>
      </c>
      <c r="AI14" s="31" t="e">
        <f>IF(ISNA(VLOOKUP($A14,#REF!,AI$2,FALSE))=TRUE,"-",VLOOKUP($A14,#REF!,AI$2,FALSE))</f>
        <v>#REF!</v>
      </c>
      <c r="AJ14" s="31">
        <v>3.4442377901770335E-5</v>
      </c>
      <c r="AK14" s="33">
        <v>8.3000671910201182E-5</v>
      </c>
      <c r="AL14" s="28" t="e">
        <f>IF(ISNA(VLOOKUP($A14,#REF!,AL$2,FALSE))=TRUE,"-",VLOOKUP($A14,#REF!,AL$2,FALSE))</f>
        <v>#REF!</v>
      </c>
      <c r="AM14" s="28" t="e">
        <f>IF(ISNA(VLOOKUP($A14,#REF!,AM$2,FALSE))=TRUE,"-",VLOOKUP($A14,#REF!,AM$2,FALSE))</f>
        <v>#REF!</v>
      </c>
      <c r="AN14" s="28" t="e">
        <f>IF(ISNA(VLOOKUP($A14,#REF!,AN$2,FALSE))=TRUE,"-",VLOOKUP($A14,#REF!,AN$2,FALSE))</f>
        <v>#REF!</v>
      </c>
      <c r="AO14" s="28" t="e">
        <f>IF(ISNA(VLOOKUP($A14,#REF!,AO$2,FALSE))=TRUE,"-",VLOOKUP($A14,#REF!,AO$2,FALSE))</f>
        <v>#REF!</v>
      </c>
      <c r="AP14" s="31" t="e">
        <f>IF(ISNA(VLOOKUP($A14,#REF!,AP$2,FALSE))=TRUE,"-",VLOOKUP($A14,#REF!,AP$2,FALSE))</f>
        <v>#REF!</v>
      </c>
      <c r="AQ14" s="31" t="e">
        <f>IF(ISNA(VLOOKUP($A14,#REF!,AQ$2,FALSE))=TRUE,"-",VLOOKUP($A14,#REF!,AQ$2,FALSE))</f>
        <v>#REF!</v>
      </c>
      <c r="AR14" s="31">
        <v>1.0715406458328549E-4</v>
      </c>
      <c r="AS14" s="33">
        <v>1.541441049760879E-4</v>
      </c>
      <c r="AT14" s="28" t="e">
        <f>IF(ISNA(VLOOKUP($A14,#REF!,AT$2,FALSE))=TRUE,"-",VLOOKUP($A14,#REF!,AT$2,FALSE))</f>
        <v>#REF!</v>
      </c>
      <c r="AU14" s="28" t="e">
        <f>IF(ISNA(VLOOKUP($A14,#REF!,AU$2,FALSE))=TRUE,"-",VLOOKUP($A14,#REF!,AU$2,FALSE))</f>
        <v>#REF!</v>
      </c>
      <c r="AV14" s="28" t="e">
        <f>IF(ISNA(VLOOKUP($A14,#REF!,AV$2,FALSE))=TRUE,"-",VLOOKUP($A14,#REF!,AV$2,FALSE))</f>
        <v>#REF!</v>
      </c>
      <c r="AW14" s="28" t="e">
        <f>IF(ISNA(VLOOKUP($A14,#REF!,AW$2,FALSE))=TRUE,"-",VLOOKUP($A14,#REF!,AW$2,FALSE))</f>
        <v>#REF!</v>
      </c>
      <c r="AX14" s="31" t="e">
        <f>IF(ISNA(VLOOKUP($A14,#REF!,AX$2,FALSE))=TRUE,"-",VLOOKUP($A14,#REF!,AX$2,FALSE))</f>
        <v>#REF!</v>
      </c>
      <c r="AY14" s="31" t="e">
        <f>IF(ISNA(VLOOKUP($A14,#REF!,AY$2,FALSE))=TRUE,"-",VLOOKUP($A14,#REF!,AY$2,FALSE))</f>
        <v>#REF!</v>
      </c>
      <c r="AZ14" s="31">
        <v>1.1098099546125998E-4</v>
      </c>
      <c r="BA14" s="33">
        <v>1.976206474052409E-4</v>
      </c>
      <c r="BB14" s="28" t="e">
        <f>IF(ISNA(VLOOKUP($A14,#REF!,BB$2,FALSE))=TRUE,"-",VLOOKUP($A14,#REF!,BB$2,FALSE))</f>
        <v>#REF!</v>
      </c>
      <c r="BC14" s="28" t="e">
        <f>IF(ISNA(VLOOKUP($A14,#REF!,BC$2,FALSE))=TRUE,"-",VLOOKUP($A14,#REF!,BC$2,FALSE))</f>
        <v>#REF!</v>
      </c>
      <c r="BD14" s="28" t="e">
        <f>IF(ISNA(VLOOKUP($A14,#REF!,BD$2,FALSE))=TRUE,"-",VLOOKUP($A14,#REF!,BD$2,FALSE))</f>
        <v>#REF!</v>
      </c>
      <c r="BE14" s="28" t="e">
        <f>IF(ISNA(VLOOKUP($A14,#REF!,BE$2,FALSE))=TRUE,"-",VLOOKUP($A14,#REF!,BE$2,FALSE))</f>
        <v>#REF!</v>
      </c>
      <c r="BF14" s="31" t="e">
        <f>IF(ISNA(VLOOKUP($A14,#REF!,BF$2,FALSE))=TRUE,"-",VLOOKUP($A14,#REF!,BF$2,FALSE))</f>
        <v>#REF!</v>
      </c>
      <c r="BG14" s="31" t="e">
        <f>IF(ISNA(VLOOKUP($A14,#REF!,BG$2,FALSE))=TRUE,"-",VLOOKUP($A14,#REF!,BG$2,FALSE))</f>
        <v>#REF!</v>
      </c>
      <c r="BH14" s="31">
        <v>2.1430812916657099E-4</v>
      </c>
      <c r="BI14" s="33">
        <v>2.8062131931544208E-4</v>
      </c>
      <c r="BJ14" s="28" t="e">
        <f>IF(ISNA(VLOOKUP($A14,#REF!,BJ$2,FALSE))=TRUE,"-",VLOOKUP($A14,#REF!,BJ$2,FALSE))</f>
        <v>#REF!</v>
      </c>
      <c r="BK14" s="28" t="e">
        <f>IF(ISNA(VLOOKUP($A14,#REF!,BK$2,FALSE))=TRUE,"-",VLOOKUP($A14,#REF!,BK$2,FALSE))</f>
        <v>#REF!</v>
      </c>
      <c r="BL14" s="28" t="e">
        <f>IF(ISNA(VLOOKUP($A14,#REF!,BL$2,FALSE))=TRUE,"-",VLOOKUP($A14,#REF!,BL$2,FALSE))</f>
        <v>#REF!</v>
      </c>
      <c r="BM14" s="28" t="e">
        <f>IF(ISNA(VLOOKUP($A14,#REF!,BM$2,FALSE))=TRUE,"-",VLOOKUP($A14,#REF!,BM$2,FALSE))</f>
        <v>#REF!</v>
      </c>
      <c r="BN14" s="31" t="e">
        <f>IF(ISNA(VLOOKUP($A14,#REF!,BN$2,FALSE))=TRUE,"-",VLOOKUP($A14,#REF!,BN$2,FALSE))</f>
        <v>#REF!</v>
      </c>
      <c r="BO14" s="31" t="e">
        <f>IF(ISNA(VLOOKUP($A14,#REF!,BO$2,FALSE))=TRUE,"-",VLOOKUP($A14,#REF!,BO$2,FALSE))</f>
        <v>#REF!</v>
      </c>
      <c r="BP14" s="31" t="e">
        <f>IF(ISNA(VLOOKUP($A14,#REF!,BP$2,FALSE))=TRUE,"-",VLOOKUP($A14,#REF!,BP$2,FALSE))</f>
        <v>#REF!</v>
      </c>
      <c r="BQ14" s="33" t="e">
        <f>IF(ISNA(VLOOKUP($A14,#REF!,BQ$2,FALSE))=TRUE,"-",VLOOKUP($A14,#REF!,BQ$2,FALSE))</f>
        <v>#REF!</v>
      </c>
      <c r="BR14" s="28" t="e">
        <f t="shared" si="0"/>
        <v>#REF!</v>
      </c>
      <c r="BS14" s="28" t="e">
        <f t="shared" si="0"/>
        <v>#REF!</v>
      </c>
      <c r="BT14" s="28" t="e">
        <f t="shared" si="0"/>
        <v>#REF!</v>
      </c>
      <c r="BU14" s="28" t="e">
        <f t="shared" si="4"/>
        <v>#REF!</v>
      </c>
      <c r="BV14" s="31" t="e">
        <f t="shared" si="1"/>
        <v>#REF!</v>
      </c>
      <c r="BW14" s="31" t="e">
        <f t="shared" si="1"/>
        <v>#REF!</v>
      </c>
      <c r="BX14" s="31">
        <f t="shared" si="2"/>
        <v>1.2169640191958852E-3</v>
      </c>
      <c r="BY14" s="33">
        <f t="shared" si="3"/>
        <v>1.6837279158926524E-3</v>
      </c>
    </row>
    <row r="15" spans="1:77" x14ac:dyDescent="0.25">
      <c r="A15" s="24" t="s">
        <v>139</v>
      </c>
      <c r="B15" s="22" t="s">
        <v>162</v>
      </c>
      <c r="C15" s="23"/>
      <c r="D15" s="23"/>
      <c r="E15" s="30" t="e">
        <f>IF(ISNA(VLOOKUP($A15,#REF!,E$2,FALSE))=TRUE,"-",VLOOKUP($A15,#REF!,E$2,FALSE))</f>
        <v>#REF!</v>
      </c>
      <c r="F15" s="28" t="e">
        <f>IF(ISNA(VLOOKUP($A15,#REF!,F$2,FALSE))=TRUE,"-",VLOOKUP($A15,#REF!,F$2,FALSE))</f>
        <v>#REF!</v>
      </c>
      <c r="G15" s="28" t="e">
        <f>IF(ISNA(VLOOKUP($A15,#REF!,G$2,FALSE))=TRUE,"-",VLOOKUP($A15,#REF!,G$2,FALSE))</f>
        <v>#REF!</v>
      </c>
      <c r="H15" s="28" t="e">
        <f>IF(ISNA(VLOOKUP($A15,#REF!,H$2,FALSE))=TRUE,"-",VLOOKUP($A15,#REF!,H$2,FALSE))</f>
        <v>#REF!</v>
      </c>
      <c r="I15" s="28" t="e">
        <f>IF(ISNA(VLOOKUP($A15,#REF!,I$2,FALSE))=TRUE,"-",VLOOKUP($A15,#REF!,I$2,FALSE))</f>
        <v>#REF!</v>
      </c>
      <c r="J15" s="31" t="e">
        <f>IF(ISNA(VLOOKUP($A15,#REF!,J$2,FALSE))=TRUE,"-",VLOOKUP($A15,#REF!,J$2,FALSE))</f>
        <v>#REF!</v>
      </c>
      <c r="K15" s="31" t="e">
        <f>IF(ISNA(VLOOKUP($A15,#REF!,K$2,FALSE))=TRUE,"-",VLOOKUP($A15,#REF!,K$2,FALSE))</f>
        <v>#REF!</v>
      </c>
      <c r="L15" s="31">
        <v>0.99807877041306436</v>
      </c>
      <c r="M15" s="33">
        <v>0.99786979970868306</v>
      </c>
      <c r="N15" s="28" t="e">
        <f>IF(ISNA(VLOOKUP($A15,#REF!,N$2,FALSE))=TRUE,"-",VLOOKUP($A15,#REF!,N$2,FALSE))</f>
        <v>#REF!</v>
      </c>
      <c r="O15" s="28" t="e">
        <f>IF(ISNA(VLOOKUP($A15,#REF!,O$2,FALSE))=TRUE,"-",VLOOKUP($A15,#REF!,O$2,FALSE))</f>
        <v>#REF!</v>
      </c>
      <c r="P15" s="28" t="e">
        <f>IF(ISNA(VLOOKUP($A15,#REF!,P$2,FALSE))=TRUE,"-",VLOOKUP($A15,#REF!,P$2,FALSE))</f>
        <v>#REF!</v>
      </c>
      <c r="Q15" s="28" t="e">
        <f>IF(ISNA(VLOOKUP($A15,#REF!,Q$2,FALSE))=TRUE,"-",VLOOKUP($A15,#REF!,Q$2,FALSE))</f>
        <v>#REF!</v>
      </c>
      <c r="R15" s="31" t="e">
        <f>IF(ISNA(VLOOKUP($A15,#REF!,R$2,FALSE))=TRUE,"-",VLOOKUP($A15,#REF!,R$2,FALSE))</f>
        <v>#REF!</v>
      </c>
      <c r="S15" s="31" t="e">
        <f>IF(ISNA(VLOOKUP($A15,#REF!,S$2,FALSE))=TRUE,"-",VLOOKUP($A15,#REF!,S$2,FALSE))</f>
        <v>#REF!</v>
      </c>
      <c r="T15" s="31">
        <v>3.2728911104877031E-4</v>
      </c>
      <c r="U15" s="33">
        <v>4.1991627919183615E-4</v>
      </c>
      <c r="V15" s="28" t="e">
        <f>IF(ISNA(VLOOKUP($A15,#REF!,V$2,FALSE))=TRUE,"-",VLOOKUP($A15,#REF!,V$2,FALSE))</f>
        <v>#REF!</v>
      </c>
      <c r="W15" s="28" t="e">
        <f>IF(ISNA(VLOOKUP($A15,#REF!,W$2,FALSE))=TRUE,"-",VLOOKUP($A15,#REF!,W$2,FALSE))</f>
        <v>#REF!</v>
      </c>
      <c r="X15" s="28" t="e">
        <f>IF(ISNA(VLOOKUP($A15,#REF!,X$2,FALSE))=TRUE,"-",VLOOKUP($A15,#REF!,X$2,FALSE))</f>
        <v>#REF!</v>
      </c>
      <c r="Y15" s="28" t="e">
        <f>IF(ISNA(VLOOKUP($A15,#REF!,Y$2,FALSE))=TRUE,"-",VLOOKUP($A15,#REF!,Y$2,FALSE))</f>
        <v>#REF!</v>
      </c>
      <c r="Z15" s="31" t="e">
        <f>IF(ISNA(VLOOKUP($A15,#REF!,Z$2,FALSE))=TRUE,"-",VLOOKUP($A15,#REF!,Z$2,FALSE))</f>
        <v>#REF!</v>
      </c>
      <c r="AA15" s="31" t="e">
        <f>IF(ISNA(VLOOKUP($A15,#REF!,AA$2,FALSE))=TRUE,"-",VLOOKUP($A15,#REF!,AA$2,FALSE))</f>
        <v>#REF!</v>
      </c>
      <c r="AB15" s="31">
        <v>5.7806907925497092E-4</v>
      </c>
      <c r="AC15" s="33">
        <v>5.9925552343001616E-4</v>
      </c>
      <c r="AD15" s="28" t="e">
        <f>IF(ISNA(VLOOKUP($A15,#REF!,AD$2,FALSE))=TRUE,"-",VLOOKUP($A15,#REF!,AD$2,FALSE))</f>
        <v>#REF!</v>
      </c>
      <c r="AE15" s="28" t="e">
        <f>IF(ISNA(VLOOKUP($A15,#REF!,AE$2,FALSE))=TRUE,"-",VLOOKUP($A15,#REF!,AE$2,FALSE))</f>
        <v>#REF!</v>
      </c>
      <c r="AF15" s="28" t="e">
        <f>IF(ISNA(VLOOKUP($A15,#REF!,AF$2,FALSE))=TRUE,"-",VLOOKUP($A15,#REF!,AF$2,FALSE))</f>
        <v>#REF!</v>
      </c>
      <c r="AG15" s="28" t="e">
        <f>IF(ISNA(VLOOKUP($A15,#REF!,AG$2,FALSE))=TRUE,"-",VLOOKUP($A15,#REF!,AG$2,FALSE))</f>
        <v>#REF!</v>
      </c>
      <c r="AH15" s="31" t="e">
        <f>IF(ISNA(VLOOKUP($A15,#REF!,AH$2,FALSE))=TRUE,"-",VLOOKUP($A15,#REF!,AH$2,FALSE))</f>
        <v>#REF!</v>
      </c>
      <c r="AI15" s="31" t="e">
        <f>IF(ISNA(VLOOKUP($A15,#REF!,AI$2,FALSE))=TRUE,"-",VLOOKUP($A15,#REF!,AI$2,FALSE))</f>
        <v>#REF!</v>
      </c>
      <c r="AJ15" s="31">
        <v>5.5256603164078105E-5</v>
      </c>
      <c r="AK15" s="33">
        <v>9.1856686073214159E-5</v>
      </c>
      <c r="AL15" s="28" t="e">
        <f>IF(ISNA(VLOOKUP($A15,#REF!,AL$2,FALSE))=TRUE,"-",VLOOKUP($A15,#REF!,AL$2,FALSE))</f>
        <v>#REF!</v>
      </c>
      <c r="AM15" s="28" t="e">
        <f>IF(ISNA(VLOOKUP($A15,#REF!,AM$2,FALSE))=TRUE,"-",VLOOKUP($A15,#REF!,AM$2,FALSE))</f>
        <v>#REF!</v>
      </c>
      <c r="AN15" s="28" t="e">
        <f>IF(ISNA(VLOOKUP($A15,#REF!,AN$2,FALSE))=TRUE,"-",VLOOKUP($A15,#REF!,AN$2,FALSE))</f>
        <v>#REF!</v>
      </c>
      <c r="AO15" s="28" t="e">
        <f>IF(ISNA(VLOOKUP($A15,#REF!,AO$2,FALSE))=TRUE,"-",VLOOKUP($A15,#REF!,AO$2,FALSE))</f>
        <v>#REF!</v>
      </c>
      <c r="AP15" s="31" t="e">
        <f>IF(ISNA(VLOOKUP($A15,#REF!,AP$2,FALSE))=TRUE,"-",VLOOKUP($A15,#REF!,AP$2,FALSE))</f>
        <v>#REF!</v>
      </c>
      <c r="AQ15" s="31" t="e">
        <f>IF(ISNA(VLOOKUP($A15,#REF!,AQ$2,FALSE))=TRUE,"-",VLOOKUP($A15,#REF!,AQ$2,FALSE))</f>
        <v>#REF!</v>
      </c>
      <c r="AR15" s="31">
        <v>1.4876777774944106E-4</v>
      </c>
      <c r="AS15" s="33">
        <v>1.268497093392005E-4</v>
      </c>
      <c r="AT15" s="28" t="e">
        <f>IF(ISNA(VLOOKUP($A15,#REF!,AT$2,FALSE))=TRUE,"-",VLOOKUP($A15,#REF!,AT$2,FALSE))</f>
        <v>#REF!</v>
      </c>
      <c r="AU15" s="28" t="e">
        <f>IF(ISNA(VLOOKUP($A15,#REF!,AU$2,FALSE))=TRUE,"-",VLOOKUP($A15,#REF!,AU$2,FALSE))</f>
        <v>#REF!</v>
      </c>
      <c r="AV15" s="28" t="e">
        <f>IF(ISNA(VLOOKUP($A15,#REF!,AV$2,FALSE))=TRUE,"-",VLOOKUP($A15,#REF!,AV$2,FALSE))</f>
        <v>#REF!</v>
      </c>
      <c r="AW15" s="28" t="e">
        <f>IF(ISNA(VLOOKUP($A15,#REF!,AW$2,FALSE))=TRUE,"-",VLOOKUP($A15,#REF!,AW$2,FALSE))</f>
        <v>#REF!</v>
      </c>
      <c r="AX15" s="31" t="e">
        <f>IF(ISNA(VLOOKUP($A15,#REF!,AX$2,FALSE))=TRUE,"-",VLOOKUP($A15,#REF!,AX$2,FALSE))</f>
        <v>#REF!</v>
      </c>
      <c r="AY15" s="31" t="e">
        <f>IF(ISNA(VLOOKUP($A15,#REF!,AY$2,FALSE))=TRUE,"-",VLOOKUP($A15,#REF!,AY$2,FALSE))</f>
        <v>#REF!</v>
      </c>
      <c r="AZ15" s="31">
        <v>1.4451726981374273E-4</v>
      </c>
      <c r="BA15" s="33">
        <v>1.7933924423818001E-4</v>
      </c>
      <c r="BB15" s="28" t="e">
        <f>IF(ISNA(VLOOKUP($A15,#REF!,BB$2,FALSE))=TRUE,"-",VLOOKUP($A15,#REF!,BB$2,FALSE))</f>
        <v>#REF!</v>
      </c>
      <c r="BC15" s="28" t="e">
        <f>IF(ISNA(VLOOKUP($A15,#REF!,BC$2,FALSE))=TRUE,"-",VLOOKUP($A15,#REF!,BC$2,FALSE))</f>
        <v>#REF!</v>
      </c>
      <c r="BD15" s="28" t="e">
        <f>IF(ISNA(VLOOKUP($A15,#REF!,BD$2,FALSE))=TRUE,"-",VLOOKUP($A15,#REF!,BD$2,FALSE))</f>
        <v>#REF!</v>
      </c>
      <c r="BE15" s="28" t="e">
        <f>IF(ISNA(VLOOKUP($A15,#REF!,BE$2,FALSE))=TRUE,"-",VLOOKUP($A15,#REF!,BE$2,FALSE))</f>
        <v>#REF!</v>
      </c>
      <c r="BF15" s="31" t="e">
        <f>IF(ISNA(VLOOKUP($A15,#REF!,BF$2,FALSE))=TRUE,"-",VLOOKUP($A15,#REF!,BF$2,FALSE))</f>
        <v>#REF!</v>
      </c>
      <c r="BG15" s="31" t="e">
        <f>IF(ISNA(VLOOKUP($A15,#REF!,BG$2,FALSE))=TRUE,"-",VLOOKUP($A15,#REF!,BG$2,FALSE))</f>
        <v>#REF!</v>
      </c>
      <c r="BH15" s="31">
        <v>2.2527692059201075E-4</v>
      </c>
      <c r="BI15" s="33">
        <v>3.6305261638460833E-4</v>
      </c>
      <c r="BJ15" s="28" t="e">
        <f>IF(ISNA(VLOOKUP($A15,#REF!,BJ$2,FALSE))=TRUE,"-",VLOOKUP($A15,#REF!,BJ$2,FALSE))</f>
        <v>#REF!</v>
      </c>
      <c r="BK15" s="28" t="e">
        <f>IF(ISNA(VLOOKUP($A15,#REF!,BK$2,FALSE))=TRUE,"-",VLOOKUP($A15,#REF!,BK$2,FALSE))</f>
        <v>#REF!</v>
      </c>
      <c r="BL15" s="28" t="e">
        <f>IF(ISNA(VLOOKUP($A15,#REF!,BL$2,FALSE))=TRUE,"-",VLOOKUP($A15,#REF!,BL$2,FALSE))</f>
        <v>#REF!</v>
      </c>
      <c r="BM15" s="28" t="e">
        <f>IF(ISNA(VLOOKUP($A15,#REF!,BM$2,FALSE))=TRUE,"-",VLOOKUP($A15,#REF!,BM$2,FALSE))</f>
        <v>#REF!</v>
      </c>
      <c r="BN15" s="31" t="e">
        <f>IF(ISNA(VLOOKUP($A15,#REF!,BN$2,FALSE))=TRUE,"-",VLOOKUP($A15,#REF!,BN$2,FALSE))</f>
        <v>#REF!</v>
      </c>
      <c r="BO15" s="31" t="e">
        <f>IF(ISNA(VLOOKUP($A15,#REF!,BO$2,FALSE))=TRUE,"-",VLOOKUP($A15,#REF!,BO$2,FALSE))</f>
        <v>#REF!</v>
      </c>
      <c r="BP15" s="31" t="e">
        <f>IF(ISNA(VLOOKUP($A15,#REF!,BP$2,FALSE))=TRUE,"-",VLOOKUP($A15,#REF!,BP$2,FALSE))</f>
        <v>#REF!</v>
      </c>
      <c r="BQ15" s="33" t="e">
        <f>IF(ISNA(VLOOKUP($A15,#REF!,BQ$2,FALSE))=TRUE,"-",VLOOKUP($A15,#REF!,BQ$2,FALSE))</f>
        <v>#REF!</v>
      </c>
      <c r="BR15" s="28" t="e">
        <f t="shared" si="0"/>
        <v>#REF!</v>
      </c>
      <c r="BS15" s="28" t="e">
        <f t="shared" si="0"/>
        <v>#REF!</v>
      </c>
      <c r="BT15" s="28" t="e">
        <f t="shared" si="0"/>
        <v>#REF!</v>
      </c>
      <c r="BU15" s="28" t="e">
        <f t="shared" si="4"/>
        <v>#REF!</v>
      </c>
      <c r="BV15" s="31" t="e">
        <f t="shared" si="1"/>
        <v>#REF!</v>
      </c>
      <c r="BW15" s="31" t="e">
        <f t="shared" si="1"/>
        <v>#REF!</v>
      </c>
      <c r="BX15" s="31">
        <f t="shared" si="2"/>
        <v>1.479176761623014E-3</v>
      </c>
      <c r="BY15" s="33">
        <f t="shared" si="3"/>
        <v>1.7802700586570554E-3</v>
      </c>
    </row>
    <row r="16" spans="1:77" x14ac:dyDescent="0.25">
      <c r="A16" s="24" t="s">
        <v>140</v>
      </c>
      <c r="B16" s="22" t="s">
        <v>160</v>
      </c>
      <c r="C16" s="23"/>
      <c r="D16" s="23"/>
      <c r="E16" s="30" t="e">
        <f>IF(ISNA(VLOOKUP($A16,#REF!,E$2,FALSE))=TRUE,"-",VLOOKUP($A16,#REF!,E$2,FALSE))</f>
        <v>#REF!</v>
      </c>
      <c r="F16" s="28" t="e">
        <f>IF(ISNA(VLOOKUP($A16,#REF!,F$2,FALSE))=TRUE,"-",VLOOKUP($A16,#REF!,F$2,FALSE))</f>
        <v>#REF!</v>
      </c>
      <c r="G16" s="28" t="e">
        <f>IF(ISNA(VLOOKUP($A16,#REF!,G$2,FALSE))=TRUE,"-",VLOOKUP($A16,#REF!,G$2,FALSE))</f>
        <v>#REF!</v>
      </c>
      <c r="H16" s="28" t="e">
        <f>IF(ISNA(VLOOKUP($A16,#REF!,H$2,FALSE))=TRUE,"-",VLOOKUP($A16,#REF!,H$2,FALSE))</f>
        <v>#REF!</v>
      </c>
      <c r="I16" s="28" t="e">
        <f>IF(ISNA(VLOOKUP($A16,#REF!,I$2,FALSE))=TRUE,"-",VLOOKUP($A16,#REF!,I$2,FALSE))</f>
        <v>#REF!</v>
      </c>
      <c r="J16" s="31" t="e">
        <f>IF(ISNA(VLOOKUP($A16,#REF!,J$2,FALSE))=TRUE,"-",VLOOKUP($A16,#REF!,J$2,FALSE))</f>
        <v>#REF!</v>
      </c>
      <c r="K16" s="31" t="e">
        <f>IF(ISNA(VLOOKUP($A16,#REF!,K$2,FALSE))=TRUE,"-",VLOOKUP($A16,#REF!,K$2,FALSE))</f>
        <v>#REF!</v>
      </c>
      <c r="L16" s="31">
        <v>0.99666104609425865</v>
      </c>
      <c r="M16" s="33">
        <v>0.99726856723936097</v>
      </c>
      <c r="N16" s="28" t="e">
        <f>IF(ISNA(VLOOKUP($A16,#REF!,N$2,FALSE))=TRUE,"-",VLOOKUP($A16,#REF!,N$2,FALSE))</f>
        <v>#REF!</v>
      </c>
      <c r="O16" s="28" t="e">
        <f>IF(ISNA(VLOOKUP($A16,#REF!,O$2,FALSE))=TRUE,"-",VLOOKUP($A16,#REF!,O$2,FALSE))</f>
        <v>#REF!</v>
      </c>
      <c r="P16" s="28" t="e">
        <f>IF(ISNA(VLOOKUP($A16,#REF!,P$2,FALSE))=TRUE,"-",VLOOKUP($A16,#REF!,P$2,FALSE))</f>
        <v>#REF!</v>
      </c>
      <c r="Q16" s="28" t="e">
        <f>IF(ISNA(VLOOKUP($A16,#REF!,Q$2,FALSE))=TRUE,"-",VLOOKUP($A16,#REF!,Q$2,FALSE))</f>
        <v>#REF!</v>
      </c>
      <c r="R16" s="31" t="e">
        <f>IF(ISNA(VLOOKUP($A16,#REF!,R$2,FALSE))=TRUE,"-",VLOOKUP($A16,#REF!,R$2,FALSE))</f>
        <v>#REF!</v>
      </c>
      <c r="S16" s="31" t="e">
        <f>IF(ISNA(VLOOKUP($A16,#REF!,S$2,FALSE))=TRUE,"-",VLOOKUP($A16,#REF!,S$2,FALSE))</f>
        <v>#REF!</v>
      </c>
      <c r="T16" s="31">
        <v>2.3929169657812874E-4</v>
      </c>
      <c r="U16" s="33">
        <v>1.832779558004517E-4</v>
      </c>
      <c r="V16" s="28" t="e">
        <f>IF(ISNA(VLOOKUP($A16,#REF!,V$2,FALSE))=TRUE,"-",VLOOKUP($A16,#REF!,V$2,FALSE))</f>
        <v>#REF!</v>
      </c>
      <c r="W16" s="28" t="e">
        <f>IF(ISNA(VLOOKUP($A16,#REF!,W$2,FALSE))=TRUE,"-",VLOOKUP($A16,#REF!,W$2,FALSE))</f>
        <v>#REF!</v>
      </c>
      <c r="X16" s="28" t="e">
        <f>IF(ISNA(VLOOKUP($A16,#REF!,X$2,FALSE))=TRUE,"-",VLOOKUP($A16,#REF!,X$2,FALSE))</f>
        <v>#REF!</v>
      </c>
      <c r="Y16" s="28" t="e">
        <f>IF(ISNA(VLOOKUP($A16,#REF!,Y$2,FALSE))=TRUE,"-",VLOOKUP($A16,#REF!,Y$2,FALSE))</f>
        <v>#REF!</v>
      </c>
      <c r="Z16" s="31" t="e">
        <f>IF(ISNA(VLOOKUP($A16,#REF!,Z$2,FALSE))=TRUE,"-",VLOOKUP($A16,#REF!,Z$2,FALSE))</f>
        <v>#REF!</v>
      </c>
      <c r="AA16" s="31" t="e">
        <f>IF(ISNA(VLOOKUP($A16,#REF!,AA$2,FALSE))=TRUE,"-",VLOOKUP($A16,#REF!,AA$2,FALSE))</f>
        <v>#REF!</v>
      </c>
      <c r="AB16" s="31">
        <v>1.3244517159440613E-3</v>
      </c>
      <c r="AC16" s="33">
        <v>1.0641945820671389E-3</v>
      </c>
      <c r="AD16" s="28" t="e">
        <f>IF(ISNA(VLOOKUP($A16,#REF!,AD$2,FALSE))=TRUE,"-",VLOOKUP($A16,#REF!,AD$2,FALSE))</f>
        <v>#REF!</v>
      </c>
      <c r="AE16" s="28" t="e">
        <f>IF(ISNA(VLOOKUP($A16,#REF!,AE$2,FALSE))=TRUE,"-",VLOOKUP($A16,#REF!,AE$2,FALSE))</f>
        <v>#REF!</v>
      </c>
      <c r="AF16" s="28" t="e">
        <f>IF(ISNA(VLOOKUP($A16,#REF!,AF$2,FALSE))=TRUE,"-",VLOOKUP($A16,#REF!,AF$2,FALSE))</f>
        <v>#REF!</v>
      </c>
      <c r="AG16" s="28" t="e">
        <f>IF(ISNA(VLOOKUP($A16,#REF!,AG$2,FALSE))=TRUE,"-",VLOOKUP($A16,#REF!,AG$2,FALSE))</f>
        <v>#REF!</v>
      </c>
      <c r="AH16" s="31" t="e">
        <f>IF(ISNA(VLOOKUP($A16,#REF!,AH$2,FALSE))=TRUE,"-",VLOOKUP($A16,#REF!,AH$2,FALSE))</f>
        <v>#REF!</v>
      </c>
      <c r="AI16" s="31" t="e">
        <f>IF(ISNA(VLOOKUP($A16,#REF!,AI$2,FALSE))=TRUE,"-",VLOOKUP($A16,#REF!,AI$2,FALSE))</f>
        <v>#REF!</v>
      </c>
      <c r="AJ16" s="31">
        <v>3.2276554422166202E-4</v>
      </c>
      <c r="AK16" s="33">
        <v>1.9510234004564212E-4</v>
      </c>
      <c r="AL16" s="28" t="e">
        <f>IF(ISNA(VLOOKUP($A16,#REF!,AL$2,FALSE))=TRUE,"-",VLOOKUP($A16,#REF!,AL$2,FALSE))</f>
        <v>#REF!</v>
      </c>
      <c r="AM16" s="28" t="e">
        <f>IF(ISNA(VLOOKUP($A16,#REF!,AM$2,FALSE))=TRUE,"-",VLOOKUP($A16,#REF!,AM$2,FALSE))</f>
        <v>#REF!</v>
      </c>
      <c r="AN16" s="28" t="e">
        <f>IF(ISNA(VLOOKUP($A16,#REF!,AN$2,FALSE))=TRUE,"-",VLOOKUP($A16,#REF!,AN$2,FALSE))</f>
        <v>#REF!</v>
      </c>
      <c r="AO16" s="28" t="e">
        <f>IF(ISNA(VLOOKUP($A16,#REF!,AO$2,FALSE))=TRUE,"-",VLOOKUP($A16,#REF!,AO$2,FALSE))</f>
        <v>#REF!</v>
      </c>
      <c r="AP16" s="31" t="e">
        <f>IF(ISNA(VLOOKUP($A16,#REF!,AP$2,FALSE))=TRUE,"-",VLOOKUP($A16,#REF!,AP$2,FALSE))</f>
        <v>#REF!</v>
      </c>
      <c r="AQ16" s="31" t="e">
        <f>IF(ISNA(VLOOKUP($A16,#REF!,AQ$2,FALSE))=TRUE,"-",VLOOKUP($A16,#REF!,AQ$2,FALSE))</f>
        <v>#REF!</v>
      </c>
      <c r="AR16" s="31">
        <v>1.0573354034847549E-4</v>
      </c>
      <c r="AS16" s="33">
        <v>1.123316503293091E-4</v>
      </c>
      <c r="AT16" s="28" t="e">
        <f>IF(ISNA(VLOOKUP($A16,#REF!,AT$2,FALSE))=TRUE,"-",VLOOKUP($A16,#REF!,AT$2,FALSE))</f>
        <v>#REF!</v>
      </c>
      <c r="AU16" s="28" t="e">
        <f>IF(ISNA(VLOOKUP($A16,#REF!,AU$2,FALSE))=TRUE,"-",VLOOKUP($A16,#REF!,AU$2,FALSE))</f>
        <v>#REF!</v>
      </c>
      <c r="AV16" s="28" t="e">
        <f>IF(ISNA(VLOOKUP($A16,#REF!,AV$2,FALSE))=TRUE,"-",VLOOKUP($A16,#REF!,AV$2,FALSE))</f>
        <v>#REF!</v>
      </c>
      <c r="AW16" s="28" t="e">
        <f>IF(ISNA(VLOOKUP($A16,#REF!,AW$2,FALSE))=TRUE,"-",VLOOKUP($A16,#REF!,AW$2,FALSE))</f>
        <v>#REF!</v>
      </c>
      <c r="AX16" s="31" t="e">
        <f>IF(ISNA(VLOOKUP($A16,#REF!,AX$2,FALSE))=TRUE,"-",VLOOKUP($A16,#REF!,AX$2,FALSE))</f>
        <v>#REF!</v>
      </c>
      <c r="AY16" s="31" t="e">
        <f>IF(ISNA(VLOOKUP($A16,#REF!,AY$2,FALSE))=TRUE,"-",VLOOKUP($A16,#REF!,AY$2,FALSE))</f>
        <v>#REF!</v>
      </c>
      <c r="AZ16" s="31">
        <v>2.1146708069695098E-4</v>
      </c>
      <c r="BA16" s="33">
        <v>1.4189261094228517E-4</v>
      </c>
      <c r="BB16" s="28" t="e">
        <f>IF(ISNA(VLOOKUP($A16,#REF!,BB$2,FALSE))=TRUE,"-",VLOOKUP($A16,#REF!,BB$2,FALSE))</f>
        <v>#REF!</v>
      </c>
      <c r="BC16" s="28" t="e">
        <f>IF(ISNA(VLOOKUP($A16,#REF!,BC$2,FALSE))=TRUE,"-",VLOOKUP($A16,#REF!,BC$2,FALSE))</f>
        <v>#REF!</v>
      </c>
      <c r="BD16" s="28" t="e">
        <f>IF(ISNA(VLOOKUP($A16,#REF!,BD$2,FALSE))=TRUE,"-",VLOOKUP($A16,#REF!,BD$2,FALSE))</f>
        <v>#REF!</v>
      </c>
      <c r="BE16" s="28" t="e">
        <f>IF(ISNA(VLOOKUP($A16,#REF!,BE$2,FALSE))=TRUE,"-",VLOOKUP($A16,#REF!,BE$2,FALSE))</f>
        <v>#REF!</v>
      </c>
      <c r="BF16" s="31" t="e">
        <f>IF(ISNA(VLOOKUP($A16,#REF!,BF$2,FALSE))=TRUE,"-",VLOOKUP($A16,#REF!,BF$2,FALSE))</f>
        <v>#REF!</v>
      </c>
      <c r="BG16" s="31" t="e">
        <f>IF(ISNA(VLOOKUP($A16,#REF!,BG$2,FALSE))=TRUE,"-",VLOOKUP($A16,#REF!,BG$2,FALSE))</f>
        <v>#REF!</v>
      </c>
      <c r="BH16" s="31">
        <v>2.2259692704942207E-4</v>
      </c>
      <c r="BI16" s="33">
        <v>1.8919014792304691E-4</v>
      </c>
      <c r="BJ16" s="28" t="e">
        <f>IF(ISNA(VLOOKUP($A16,#REF!,BJ$2,FALSE))=TRUE,"-",VLOOKUP($A16,#REF!,BJ$2,FALSE))</f>
        <v>#REF!</v>
      </c>
      <c r="BK16" s="28" t="e">
        <f>IF(ISNA(VLOOKUP($A16,#REF!,BK$2,FALSE))=TRUE,"-",VLOOKUP($A16,#REF!,BK$2,FALSE))</f>
        <v>#REF!</v>
      </c>
      <c r="BL16" s="28" t="e">
        <f>IF(ISNA(VLOOKUP($A16,#REF!,BL$2,FALSE))=TRUE,"-",VLOOKUP($A16,#REF!,BL$2,FALSE))</f>
        <v>#REF!</v>
      </c>
      <c r="BM16" s="28" t="e">
        <f>IF(ISNA(VLOOKUP($A16,#REF!,BM$2,FALSE))=TRUE,"-",VLOOKUP($A16,#REF!,BM$2,FALSE))</f>
        <v>#REF!</v>
      </c>
      <c r="BN16" s="31" t="e">
        <f>IF(ISNA(VLOOKUP($A16,#REF!,BN$2,FALSE))=TRUE,"-",VLOOKUP($A16,#REF!,BN$2,FALSE))</f>
        <v>#REF!</v>
      </c>
      <c r="BO16" s="31" t="e">
        <f>IF(ISNA(VLOOKUP($A16,#REF!,BO$2,FALSE))=TRUE,"-",VLOOKUP($A16,#REF!,BO$2,FALSE))</f>
        <v>#REF!</v>
      </c>
      <c r="BP16" s="31" t="e">
        <f>IF(ISNA(VLOOKUP($A16,#REF!,BP$2,FALSE))=TRUE,"-",VLOOKUP($A16,#REF!,BP$2,FALSE))</f>
        <v>#REF!</v>
      </c>
      <c r="BQ16" s="33" t="e">
        <f>IF(ISNA(VLOOKUP($A16,#REF!,BQ$2,FALSE))=TRUE,"-",VLOOKUP($A16,#REF!,BQ$2,FALSE))</f>
        <v>#REF!</v>
      </c>
      <c r="BR16" s="28" t="e">
        <f t="shared" si="0"/>
        <v>#REF!</v>
      </c>
      <c r="BS16" s="28" t="e">
        <f t="shared" si="0"/>
        <v>#REF!</v>
      </c>
      <c r="BT16" s="28" t="e">
        <f t="shared" si="0"/>
        <v>#REF!</v>
      </c>
      <c r="BU16" s="28" t="e">
        <f t="shared" si="4"/>
        <v>#REF!</v>
      </c>
      <c r="BV16" s="31" t="e">
        <f t="shared" si="1"/>
        <v>#REF!</v>
      </c>
      <c r="BW16" s="31" t="e">
        <f t="shared" si="1"/>
        <v>#REF!</v>
      </c>
      <c r="BX16" s="31">
        <f t="shared" si="2"/>
        <v>2.4263065048387E-3</v>
      </c>
      <c r="BY16" s="33">
        <f t="shared" si="3"/>
        <v>1.885989287107874E-3</v>
      </c>
    </row>
    <row r="17" spans="1:77" x14ac:dyDescent="0.25">
      <c r="A17" s="24" t="s">
        <v>141</v>
      </c>
      <c r="B17" s="220" t="s">
        <v>8</v>
      </c>
      <c r="C17" s="221"/>
      <c r="D17" s="221"/>
      <c r="E17" s="229" t="e">
        <f>IF(ISNA(VLOOKUP($A17,#REF!,E$2,FALSE))=TRUE,"-",VLOOKUP($A17,#REF!,E$2,FALSE))</f>
        <v>#REF!</v>
      </c>
      <c r="F17" s="223" t="e">
        <f>IF(ISNA(VLOOKUP($A17,#REF!,F$2,FALSE))=TRUE,"-",VLOOKUP($A17,#REF!,F$2,FALSE))</f>
        <v>#REF!</v>
      </c>
      <c r="G17" s="223" t="e">
        <f>IF(ISNA(VLOOKUP($A17,#REF!,G$2,FALSE))=TRUE,"-",VLOOKUP($A17,#REF!,G$2,FALSE))</f>
        <v>#REF!</v>
      </c>
      <c r="H17" s="223" t="e">
        <f>IF(ISNA(VLOOKUP($A17,#REF!,H$2,FALSE))=TRUE,"-",VLOOKUP($A17,#REF!,H$2,FALSE))</f>
        <v>#REF!</v>
      </c>
      <c r="I17" s="223" t="e">
        <f>IF(ISNA(VLOOKUP($A17,#REF!,I$2,FALSE))=TRUE,"-",VLOOKUP($A17,#REF!,I$2,FALSE))</f>
        <v>#REF!</v>
      </c>
      <c r="J17" s="270" t="e">
        <f>IF(ISNA(VLOOKUP($A17,#REF!,J$2,FALSE))=TRUE,"-",VLOOKUP($A17,#REF!,J$2,FALSE))</f>
        <v>#REF!</v>
      </c>
      <c r="K17" s="270" t="e">
        <f>IF(ISNA(VLOOKUP($A17,#REF!,K$2,FALSE))=TRUE,"-",VLOOKUP($A17,#REF!,K$2,FALSE))</f>
        <v>#REF!</v>
      </c>
      <c r="L17" s="270">
        <v>0.99778305621536023</v>
      </c>
      <c r="M17" s="271">
        <v>0.99737048854398824</v>
      </c>
      <c r="N17" s="223" t="e">
        <f>IF(ISNA(VLOOKUP($A17,#REF!,N$2,FALSE))=TRUE,"-",VLOOKUP($A17,#REF!,N$2,FALSE))</f>
        <v>#REF!</v>
      </c>
      <c r="O17" s="223" t="e">
        <f>IF(ISNA(VLOOKUP($A17,#REF!,O$2,FALSE))=TRUE,"-",VLOOKUP($A17,#REF!,O$2,FALSE))</f>
        <v>#REF!</v>
      </c>
      <c r="P17" s="223" t="e">
        <f>IF(ISNA(VLOOKUP($A17,#REF!,P$2,FALSE))=TRUE,"-",VLOOKUP($A17,#REF!,P$2,FALSE))</f>
        <v>#REF!</v>
      </c>
      <c r="Q17" s="223" t="e">
        <f>IF(ISNA(VLOOKUP($A17,#REF!,Q$2,FALSE))=TRUE,"-",VLOOKUP($A17,#REF!,Q$2,FALSE))</f>
        <v>#REF!</v>
      </c>
      <c r="R17" s="270" t="e">
        <f>IF(ISNA(VLOOKUP($A17,#REF!,R$2,FALSE))=TRUE,"-",VLOOKUP($A17,#REF!,R$2,FALSE))</f>
        <v>#REF!</v>
      </c>
      <c r="S17" s="270" t="e">
        <f>IF(ISNA(VLOOKUP($A17,#REF!,S$2,FALSE))=TRUE,"-",VLOOKUP($A17,#REF!,S$2,FALSE))</f>
        <v>#REF!</v>
      </c>
      <c r="T17" s="270">
        <v>1.2065000188515628E-3</v>
      </c>
      <c r="U17" s="271">
        <v>1.0341676153217143E-3</v>
      </c>
      <c r="V17" s="223" t="e">
        <f>IF(ISNA(VLOOKUP($A17,#REF!,V$2,FALSE))=TRUE,"-",VLOOKUP($A17,#REF!,V$2,FALSE))</f>
        <v>#REF!</v>
      </c>
      <c r="W17" s="223" t="e">
        <f>IF(ISNA(VLOOKUP($A17,#REF!,W$2,FALSE))=TRUE,"-",VLOOKUP($A17,#REF!,W$2,FALSE))</f>
        <v>#REF!</v>
      </c>
      <c r="X17" s="223" t="e">
        <f>IF(ISNA(VLOOKUP($A17,#REF!,X$2,FALSE))=TRUE,"-",VLOOKUP($A17,#REF!,X$2,FALSE))</f>
        <v>#REF!</v>
      </c>
      <c r="Y17" s="223" t="e">
        <f>IF(ISNA(VLOOKUP($A17,#REF!,Y$2,FALSE))=TRUE,"-",VLOOKUP($A17,#REF!,Y$2,FALSE))</f>
        <v>#REF!</v>
      </c>
      <c r="Z17" s="270" t="e">
        <f>IF(ISNA(VLOOKUP($A17,#REF!,Z$2,FALSE))=TRUE,"-",VLOOKUP($A17,#REF!,Z$2,FALSE))</f>
        <v>#REF!</v>
      </c>
      <c r="AA17" s="270" t="e">
        <f>IF(ISNA(VLOOKUP($A17,#REF!,AA$2,FALSE))=TRUE,"-",VLOOKUP($A17,#REF!,AA$2,FALSE))</f>
        <v>#REF!</v>
      </c>
      <c r="AB17" s="270">
        <v>7.3144063642875993E-4</v>
      </c>
      <c r="AC17" s="271">
        <v>8.0969712517436551E-4</v>
      </c>
      <c r="AD17" s="223" t="e">
        <f>IF(ISNA(VLOOKUP($A17,#REF!,AD$2,FALSE))=TRUE,"-",VLOOKUP($A17,#REF!,AD$2,FALSE))</f>
        <v>#REF!</v>
      </c>
      <c r="AE17" s="223" t="e">
        <f>IF(ISNA(VLOOKUP($A17,#REF!,AE$2,FALSE))=TRUE,"-",VLOOKUP($A17,#REF!,AE$2,FALSE))</f>
        <v>#REF!</v>
      </c>
      <c r="AF17" s="223" t="e">
        <f>IF(ISNA(VLOOKUP($A17,#REF!,AF$2,FALSE))=TRUE,"-",VLOOKUP($A17,#REF!,AF$2,FALSE))</f>
        <v>#REF!</v>
      </c>
      <c r="AG17" s="223" t="e">
        <f>IF(ISNA(VLOOKUP($A17,#REF!,AG$2,FALSE))=TRUE,"-",VLOOKUP($A17,#REF!,AG$2,FALSE))</f>
        <v>#REF!</v>
      </c>
      <c r="AH17" s="270" t="e">
        <f>IF(ISNA(VLOOKUP($A17,#REF!,AH$2,FALSE))=TRUE,"-",VLOOKUP($A17,#REF!,AH$2,FALSE))</f>
        <v>#REF!</v>
      </c>
      <c r="AI17" s="270" t="e">
        <f>IF(ISNA(VLOOKUP($A17,#REF!,AI$2,FALSE))=TRUE,"-",VLOOKUP($A17,#REF!,AI$2,FALSE))</f>
        <v>#REF!</v>
      </c>
      <c r="AJ17" s="270">
        <v>2.4884062888813483E-4</v>
      </c>
      <c r="AK17" s="271">
        <v>2.8058811268418606E-4</v>
      </c>
      <c r="AL17" s="223" t="e">
        <f>IF(ISNA(VLOOKUP($A17,#REF!,AL$2,FALSE))=TRUE,"-",VLOOKUP($A17,#REF!,AL$2,FALSE))</f>
        <v>#REF!</v>
      </c>
      <c r="AM17" s="223" t="e">
        <f>IF(ISNA(VLOOKUP($A17,#REF!,AM$2,FALSE))=TRUE,"-",VLOOKUP($A17,#REF!,AM$2,FALSE))</f>
        <v>#REF!</v>
      </c>
      <c r="AN17" s="223" t="e">
        <f>IF(ISNA(VLOOKUP($A17,#REF!,AN$2,FALSE))=TRUE,"-",VLOOKUP($A17,#REF!,AN$2,FALSE))</f>
        <v>#REF!</v>
      </c>
      <c r="AO17" s="223" t="e">
        <f>IF(ISNA(VLOOKUP($A17,#REF!,AO$2,FALSE))=TRUE,"-",VLOOKUP($A17,#REF!,AO$2,FALSE))</f>
        <v>#REF!</v>
      </c>
      <c r="AP17" s="270" t="e">
        <f>IF(ISNA(VLOOKUP($A17,#REF!,AP$2,FALSE))=TRUE,"-",VLOOKUP($A17,#REF!,AP$2,FALSE))</f>
        <v>#REF!</v>
      </c>
      <c r="AQ17" s="270" t="e">
        <f>IF(ISNA(VLOOKUP($A17,#REF!,AQ$2,FALSE))=TRUE,"-",VLOOKUP($A17,#REF!,AQ$2,FALSE))</f>
        <v>#REF!</v>
      </c>
      <c r="AR17" s="270">
        <v>2.0359687818120121E-4</v>
      </c>
      <c r="AS17" s="271">
        <v>2.8860491590373423E-4</v>
      </c>
      <c r="AT17" s="223" t="e">
        <f>IF(ISNA(VLOOKUP($A17,#REF!,AT$2,FALSE))=TRUE,"-",VLOOKUP($A17,#REF!,AT$2,FALSE))</f>
        <v>#REF!</v>
      </c>
      <c r="AU17" s="223" t="e">
        <f>IF(ISNA(VLOOKUP($A17,#REF!,AU$2,FALSE))=TRUE,"-",VLOOKUP($A17,#REF!,AU$2,FALSE))</f>
        <v>#REF!</v>
      </c>
      <c r="AV17" s="223" t="e">
        <f>IF(ISNA(VLOOKUP($A17,#REF!,AV$2,FALSE))=TRUE,"-",VLOOKUP($A17,#REF!,AV$2,FALSE))</f>
        <v>#REF!</v>
      </c>
      <c r="AW17" s="223" t="e">
        <f>IF(ISNA(VLOOKUP($A17,#REF!,AW$2,FALSE))=TRUE,"-",VLOOKUP($A17,#REF!,AW$2,FALSE))</f>
        <v>#REF!</v>
      </c>
      <c r="AX17" s="270" t="e">
        <f>IF(ISNA(VLOOKUP($A17,#REF!,AX$2,FALSE))=TRUE,"-",VLOOKUP($A17,#REF!,AX$2,FALSE))</f>
        <v>#REF!</v>
      </c>
      <c r="AY17" s="270" t="e">
        <f>IF(ISNA(VLOOKUP($A17,#REF!,AY$2,FALSE))=TRUE,"-",VLOOKUP($A17,#REF!,AY$2,FALSE))</f>
        <v>#REF!</v>
      </c>
      <c r="AZ17" s="270">
        <v>1.2065000188515628E-4</v>
      </c>
      <c r="BA17" s="271">
        <v>2.0843688370825248E-4</v>
      </c>
      <c r="BB17" s="223" t="e">
        <f>IF(ISNA(VLOOKUP($A17,#REF!,BB$2,FALSE))=TRUE,"-",VLOOKUP($A17,#REF!,BB$2,FALSE))</f>
        <v>#REF!</v>
      </c>
      <c r="BC17" s="223" t="e">
        <f>IF(ISNA(VLOOKUP($A17,#REF!,BC$2,FALSE))=TRUE,"-",VLOOKUP($A17,#REF!,BC$2,FALSE))</f>
        <v>#REF!</v>
      </c>
      <c r="BD17" s="223" t="e">
        <f>IF(ISNA(VLOOKUP($A17,#REF!,BD$2,FALSE))=TRUE,"-",VLOOKUP($A17,#REF!,BD$2,FALSE))</f>
        <v>#REF!</v>
      </c>
      <c r="BE17" s="223" t="e">
        <f>IF(ISNA(VLOOKUP($A17,#REF!,BE$2,FALSE))=TRUE,"-",VLOOKUP($A17,#REF!,BE$2,FALSE))</f>
        <v>#REF!</v>
      </c>
      <c r="BF17" s="270" t="e">
        <f>IF(ISNA(VLOOKUP($A17,#REF!,BF$2,FALSE))=TRUE,"-",VLOOKUP($A17,#REF!,BF$2,FALSE))</f>
        <v>#REF!</v>
      </c>
      <c r="BG17" s="270" t="e">
        <f>IF(ISNA(VLOOKUP($A17,#REF!,BG$2,FALSE))=TRUE,"-",VLOOKUP($A17,#REF!,BG$2,FALSE))</f>
        <v>#REF!</v>
      </c>
      <c r="BH17" s="270">
        <v>2.0359687818120121E-4</v>
      </c>
      <c r="BI17" s="271">
        <v>1.8438647404960798E-4</v>
      </c>
      <c r="BJ17" s="223" t="e">
        <f>IF(ISNA(VLOOKUP($A17,#REF!,BJ$2,FALSE))=TRUE,"-",VLOOKUP($A17,#REF!,BJ$2,FALSE))</f>
        <v>#REF!</v>
      </c>
      <c r="BK17" s="223" t="e">
        <f>IF(ISNA(VLOOKUP($A17,#REF!,BK$2,FALSE))=TRUE,"-",VLOOKUP($A17,#REF!,BK$2,FALSE))</f>
        <v>#REF!</v>
      </c>
      <c r="BL17" s="223" t="e">
        <f>IF(ISNA(VLOOKUP($A17,#REF!,BL$2,FALSE))=TRUE,"-",VLOOKUP($A17,#REF!,BL$2,FALSE))</f>
        <v>#REF!</v>
      </c>
      <c r="BM17" s="223" t="e">
        <f>IF(ISNA(VLOOKUP($A17,#REF!,BM$2,FALSE))=TRUE,"-",VLOOKUP($A17,#REF!,BM$2,FALSE))</f>
        <v>#REF!</v>
      </c>
      <c r="BN17" s="270" t="e">
        <f>IF(ISNA(VLOOKUP($A17,#REF!,BN$2,FALSE))=TRUE,"-",VLOOKUP($A17,#REF!,BN$2,FALSE))</f>
        <v>#REF!</v>
      </c>
      <c r="BO17" s="270" t="e">
        <f>IF(ISNA(VLOOKUP($A17,#REF!,BO$2,FALSE))=TRUE,"-",VLOOKUP($A17,#REF!,BO$2,FALSE))</f>
        <v>#REF!</v>
      </c>
      <c r="BP17" s="270" t="e">
        <f>IF(ISNA(VLOOKUP($A17,#REF!,BP$2,FALSE))=TRUE,"-",VLOOKUP($A17,#REF!,BP$2,FALSE))</f>
        <v>#REF!</v>
      </c>
      <c r="BQ17" s="271" t="e">
        <f>IF(ISNA(VLOOKUP($A17,#REF!,BQ$2,FALSE))=TRUE,"-",VLOOKUP($A17,#REF!,BQ$2,FALSE))</f>
        <v>#REF!</v>
      </c>
      <c r="BR17" s="223" t="e">
        <f t="shared" si="0"/>
        <v>#REF!</v>
      </c>
      <c r="BS17" s="223" t="e">
        <f t="shared" si="0"/>
        <v>#REF!</v>
      </c>
      <c r="BT17" s="223" t="e">
        <f t="shared" si="0"/>
        <v>#REF!</v>
      </c>
      <c r="BU17" s="223" t="e">
        <f t="shared" si="4"/>
        <v>#REF!</v>
      </c>
      <c r="BV17" s="270" t="e">
        <f t="shared" si="1"/>
        <v>#REF!</v>
      </c>
      <c r="BW17" s="270" t="e">
        <f t="shared" si="1"/>
        <v>#REF!</v>
      </c>
      <c r="BX17" s="270">
        <f t="shared" si="2"/>
        <v>2.7146250424160165E-3</v>
      </c>
      <c r="BY17" s="271">
        <f t="shared" si="3"/>
        <v>2.8058811268418609E-3</v>
      </c>
    </row>
    <row r="18" spans="1:77" x14ac:dyDescent="0.25">
      <c r="A18" s="24" t="s">
        <v>142</v>
      </c>
      <c r="B18" s="22" t="s">
        <v>163</v>
      </c>
      <c r="C18" s="23"/>
      <c r="D18" s="23"/>
      <c r="E18" s="30" t="e">
        <f>IF(ISNA(VLOOKUP($A18,#REF!,E$2,FALSE))=TRUE,"-",VLOOKUP($A18,#REF!,E$2,FALSE))</f>
        <v>#REF!</v>
      </c>
      <c r="F18" s="28" t="e">
        <f>IF(ISNA(VLOOKUP($A18,#REF!,F$2,FALSE))=TRUE,"-",VLOOKUP($A18,#REF!,F$2,FALSE))</f>
        <v>#REF!</v>
      </c>
      <c r="G18" s="28" t="e">
        <f>IF(ISNA(VLOOKUP($A18,#REF!,G$2,FALSE))=TRUE,"-",VLOOKUP($A18,#REF!,G$2,FALSE))</f>
        <v>#REF!</v>
      </c>
      <c r="H18" s="28" t="e">
        <f>IF(ISNA(VLOOKUP($A18,#REF!,H$2,FALSE))=TRUE,"-",VLOOKUP($A18,#REF!,H$2,FALSE))</f>
        <v>#REF!</v>
      </c>
      <c r="I18" s="28" t="e">
        <f>IF(ISNA(VLOOKUP($A18,#REF!,I$2,FALSE))=TRUE,"-",VLOOKUP($A18,#REF!,I$2,FALSE))</f>
        <v>#REF!</v>
      </c>
      <c r="J18" s="31" t="e">
        <f>IF(ISNA(VLOOKUP($A18,#REF!,J$2,FALSE))=TRUE,"-",VLOOKUP($A18,#REF!,J$2,FALSE))</f>
        <v>#REF!</v>
      </c>
      <c r="K18" s="31" t="e">
        <f>IF(ISNA(VLOOKUP($A18,#REF!,K$2,FALSE))=TRUE,"-",VLOOKUP($A18,#REF!,K$2,FALSE))</f>
        <v>#REF!</v>
      </c>
      <c r="L18" s="31">
        <v>0.99739566836300164</v>
      </c>
      <c r="M18" s="33">
        <v>0.99766057869895342</v>
      </c>
      <c r="N18" s="28" t="e">
        <f>IF(ISNA(VLOOKUP($A18,#REF!,N$2,FALSE))=TRUE,"-",VLOOKUP($A18,#REF!,N$2,FALSE))</f>
        <v>#REF!</v>
      </c>
      <c r="O18" s="28" t="e">
        <f>IF(ISNA(VLOOKUP($A18,#REF!,O$2,FALSE))=TRUE,"-",VLOOKUP($A18,#REF!,O$2,FALSE))</f>
        <v>#REF!</v>
      </c>
      <c r="P18" s="28" t="e">
        <f>IF(ISNA(VLOOKUP($A18,#REF!,P$2,FALSE))=TRUE,"-",VLOOKUP($A18,#REF!,P$2,FALSE))</f>
        <v>#REF!</v>
      </c>
      <c r="Q18" s="28" t="e">
        <f>IF(ISNA(VLOOKUP($A18,#REF!,Q$2,FALSE))=TRUE,"-",VLOOKUP($A18,#REF!,Q$2,FALSE))</f>
        <v>#REF!</v>
      </c>
      <c r="R18" s="31" t="e">
        <f>IF(ISNA(VLOOKUP($A18,#REF!,R$2,FALSE))=TRUE,"-",VLOOKUP($A18,#REF!,R$2,FALSE))</f>
        <v>#REF!</v>
      </c>
      <c r="S18" s="31" t="e">
        <f>IF(ISNA(VLOOKUP($A18,#REF!,S$2,FALSE))=TRUE,"-",VLOOKUP($A18,#REF!,S$2,FALSE))</f>
        <v>#REF!</v>
      </c>
      <c r="T18" s="31">
        <v>1.7174511335881356E-3</v>
      </c>
      <c r="U18" s="33">
        <v>6.4175512564595266E-4</v>
      </c>
      <c r="V18" s="28" t="e">
        <f>IF(ISNA(VLOOKUP($A18,#REF!,V$2,FALSE))=TRUE,"-",VLOOKUP($A18,#REF!,V$2,FALSE))</f>
        <v>#REF!</v>
      </c>
      <c r="W18" s="28" t="e">
        <f>IF(ISNA(VLOOKUP($A18,#REF!,W$2,FALSE))=TRUE,"-",VLOOKUP($A18,#REF!,W$2,FALSE))</f>
        <v>#REF!</v>
      </c>
      <c r="X18" s="28" t="e">
        <f>IF(ISNA(VLOOKUP($A18,#REF!,X$2,FALSE))=TRUE,"-",VLOOKUP($A18,#REF!,X$2,FALSE))</f>
        <v>#REF!</v>
      </c>
      <c r="Y18" s="28" t="e">
        <f>IF(ISNA(VLOOKUP($A18,#REF!,Y$2,FALSE))=TRUE,"-",VLOOKUP($A18,#REF!,Y$2,FALSE))</f>
        <v>#REF!</v>
      </c>
      <c r="Z18" s="31" t="e">
        <f>IF(ISNA(VLOOKUP($A18,#REF!,Z$2,FALSE))=TRUE,"-",VLOOKUP($A18,#REF!,Z$2,FALSE))</f>
        <v>#REF!</v>
      </c>
      <c r="AA18" s="31" t="e">
        <f>IF(ISNA(VLOOKUP($A18,#REF!,AA$2,FALSE))=TRUE,"-",VLOOKUP($A18,#REF!,AA$2,FALSE))</f>
        <v>#REF!</v>
      </c>
      <c r="AB18" s="31">
        <v>9.537484778737392E-4</v>
      </c>
      <c r="AC18" s="33">
        <v>8.0592504150887076E-4</v>
      </c>
      <c r="AD18" s="28" t="e">
        <f>IF(ISNA(VLOOKUP($A18,#REF!,AD$2,FALSE))=TRUE,"-",VLOOKUP($A18,#REF!,AD$2,FALSE))</f>
        <v>#REF!</v>
      </c>
      <c r="AE18" s="28" t="e">
        <f>IF(ISNA(VLOOKUP($A18,#REF!,AE$2,FALSE))=TRUE,"-",VLOOKUP($A18,#REF!,AE$2,FALSE))</f>
        <v>#REF!</v>
      </c>
      <c r="AF18" s="28" t="e">
        <f>IF(ISNA(VLOOKUP($A18,#REF!,AF$2,FALSE))=TRUE,"-",VLOOKUP($A18,#REF!,AF$2,FALSE))</f>
        <v>#REF!</v>
      </c>
      <c r="AG18" s="28" t="e">
        <f>IF(ISNA(VLOOKUP($A18,#REF!,AG$2,FALSE))=TRUE,"-",VLOOKUP($A18,#REF!,AG$2,FALSE))</f>
        <v>#REF!</v>
      </c>
      <c r="AH18" s="31" t="e">
        <f>IF(ISNA(VLOOKUP($A18,#REF!,AH$2,FALSE))=TRUE,"-",VLOOKUP($A18,#REF!,AH$2,FALSE))</f>
        <v>#REF!</v>
      </c>
      <c r="AI18" s="31" t="e">
        <f>IF(ISNA(VLOOKUP($A18,#REF!,AI$2,FALSE))=TRUE,"-",VLOOKUP($A18,#REF!,AI$2,FALSE))</f>
        <v>#REF!</v>
      </c>
      <c r="AJ18" s="31">
        <v>1.0206164523372117E-4</v>
      </c>
      <c r="AK18" s="33">
        <v>4.1042478965729529E-5</v>
      </c>
      <c r="AL18" s="28" t="e">
        <f>IF(ISNA(VLOOKUP($A18,#REF!,AL$2,FALSE))=TRUE,"-",VLOOKUP($A18,#REF!,AL$2,FALSE))</f>
        <v>#REF!</v>
      </c>
      <c r="AM18" s="28" t="e">
        <f>IF(ISNA(VLOOKUP($A18,#REF!,AM$2,FALSE))=TRUE,"-",VLOOKUP($A18,#REF!,AM$2,FALSE))</f>
        <v>#REF!</v>
      </c>
      <c r="AN18" s="28" t="e">
        <f>IF(ISNA(VLOOKUP($A18,#REF!,AN$2,FALSE))=TRUE,"-",VLOOKUP($A18,#REF!,AN$2,FALSE))</f>
        <v>#REF!</v>
      </c>
      <c r="AO18" s="28" t="e">
        <f>IF(ISNA(VLOOKUP($A18,#REF!,AO$2,FALSE))=TRUE,"-",VLOOKUP($A18,#REF!,AO$2,FALSE))</f>
        <v>#REF!</v>
      </c>
      <c r="AP18" s="31" t="e">
        <f>IF(ISNA(VLOOKUP($A18,#REF!,AP$2,FALSE))=TRUE,"-",VLOOKUP($A18,#REF!,AP$2,FALSE))</f>
        <v>#REF!</v>
      </c>
      <c r="AQ18" s="31" t="e">
        <f>IF(ISNA(VLOOKUP($A18,#REF!,AQ$2,FALSE))=TRUE,"-",VLOOKUP($A18,#REF!,AQ$2,FALSE))</f>
        <v>#REF!</v>
      </c>
      <c r="AR18" s="31">
        <v>1.86526455082318E-4</v>
      </c>
      <c r="AS18" s="33">
        <v>1.7909445366863795E-4</v>
      </c>
      <c r="AT18" s="28" t="e">
        <f>IF(ISNA(VLOOKUP($A18,#REF!,AT$2,FALSE))=TRUE,"-",VLOOKUP($A18,#REF!,AT$2,FALSE))</f>
        <v>#REF!</v>
      </c>
      <c r="AU18" s="28" t="e">
        <f>IF(ISNA(VLOOKUP($A18,#REF!,AU$2,FALSE))=TRUE,"-",VLOOKUP($A18,#REF!,AU$2,FALSE))</f>
        <v>#REF!</v>
      </c>
      <c r="AV18" s="28" t="e">
        <f>IF(ISNA(VLOOKUP($A18,#REF!,AV$2,FALSE))=TRUE,"-",VLOOKUP($A18,#REF!,AV$2,FALSE))</f>
        <v>#REF!</v>
      </c>
      <c r="AW18" s="28" t="e">
        <f>IF(ISNA(VLOOKUP($A18,#REF!,AW$2,FALSE))=TRUE,"-",VLOOKUP($A18,#REF!,AW$2,FALSE))</f>
        <v>#REF!</v>
      </c>
      <c r="AX18" s="31" t="e">
        <f>IF(ISNA(VLOOKUP($A18,#REF!,AX$2,FALSE))=TRUE,"-",VLOOKUP($A18,#REF!,AX$2,FALSE))</f>
        <v>#REF!</v>
      </c>
      <c r="AY18" s="31" t="e">
        <f>IF(ISNA(VLOOKUP($A18,#REF!,AY$2,FALSE))=TRUE,"-",VLOOKUP($A18,#REF!,AY$2,FALSE))</f>
        <v>#REF!</v>
      </c>
      <c r="AZ18" s="31">
        <v>1.0910037938777091E-4</v>
      </c>
      <c r="BA18" s="33">
        <v>1.0074063018860884E-4</v>
      </c>
      <c r="BB18" s="28" t="e">
        <f>IF(ISNA(VLOOKUP($A18,#REF!,BB$2,FALSE))=TRUE,"-",VLOOKUP($A18,#REF!,BB$2,FALSE))</f>
        <v>#REF!</v>
      </c>
      <c r="BC18" s="28" t="e">
        <f>IF(ISNA(VLOOKUP($A18,#REF!,BC$2,FALSE))=TRUE,"-",VLOOKUP($A18,#REF!,BC$2,FALSE))</f>
        <v>#REF!</v>
      </c>
      <c r="BD18" s="28" t="e">
        <f>IF(ISNA(VLOOKUP($A18,#REF!,BD$2,FALSE))=TRUE,"-",VLOOKUP($A18,#REF!,BD$2,FALSE))</f>
        <v>#REF!</v>
      </c>
      <c r="BE18" s="28" t="e">
        <f>IF(ISNA(VLOOKUP($A18,#REF!,BE$2,FALSE))=TRUE,"-",VLOOKUP($A18,#REF!,BE$2,FALSE))</f>
        <v>#REF!</v>
      </c>
      <c r="BF18" s="31" t="e">
        <f>IF(ISNA(VLOOKUP($A18,#REF!,BF$2,FALSE))=TRUE,"-",VLOOKUP($A18,#REF!,BF$2,FALSE))</f>
        <v>#REF!</v>
      </c>
      <c r="BG18" s="31" t="e">
        <f>IF(ISNA(VLOOKUP($A18,#REF!,BG$2,FALSE))=TRUE,"-",VLOOKUP($A18,#REF!,BG$2,FALSE))</f>
        <v>#REF!</v>
      </c>
      <c r="BH18" s="31">
        <v>2.6395253077686508E-4</v>
      </c>
      <c r="BI18" s="33">
        <v>2.61179411600097E-4</v>
      </c>
      <c r="BJ18" s="28" t="e">
        <f>IF(ISNA(VLOOKUP($A18,#REF!,BJ$2,FALSE))=TRUE,"-",VLOOKUP($A18,#REF!,BJ$2,FALSE))</f>
        <v>#REF!</v>
      </c>
      <c r="BK18" s="28" t="e">
        <f>IF(ISNA(VLOOKUP($A18,#REF!,BK$2,FALSE))=TRUE,"-",VLOOKUP($A18,#REF!,BK$2,FALSE))</f>
        <v>#REF!</v>
      </c>
      <c r="BL18" s="28" t="e">
        <f>IF(ISNA(VLOOKUP($A18,#REF!,BL$2,FALSE))=TRUE,"-",VLOOKUP($A18,#REF!,BL$2,FALSE))</f>
        <v>#REF!</v>
      </c>
      <c r="BM18" s="28" t="e">
        <f>IF(ISNA(VLOOKUP($A18,#REF!,BM$2,FALSE))=TRUE,"-",VLOOKUP($A18,#REF!,BM$2,FALSE))</f>
        <v>#REF!</v>
      </c>
      <c r="BN18" s="31" t="e">
        <f>IF(ISNA(VLOOKUP($A18,#REF!,BN$2,FALSE))=TRUE,"-",VLOOKUP($A18,#REF!,BN$2,FALSE))</f>
        <v>#REF!</v>
      </c>
      <c r="BO18" s="31" t="e">
        <f>IF(ISNA(VLOOKUP($A18,#REF!,BO$2,FALSE))=TRUE,"-",VLOOKUP($A18,#REF!,BO$2,FALSE))</f>
        <v>#REF!</v>
      </c>
      <c r="BP18" s="31" t="e">
        <f>IF(ISNA(VLOOKUP($A18,#REF!,BP$2,FALSE))=TRUE,"-",VLOOKUP($A18,#REF!,BP$2,FALSE))</f>
        <v>#REF!</v>
      </c>
      <c r="BQ18" s="33" t="e">
        <f>IF(ISNA(VLOOKUP($A18,#REF!,BQ$2,FALSE))=TRUE,"-",VLOOKUP($A18,#REF!,BQ$2,FALSE))</f>
        <v>#REF!</v>
      </c>
      <c r="BR18" s="28" t="e">
        <f t="shared" si="0"/>
        <v>#REF!</v>
      </c>
      <c r="BS18" s="28" t="e">
        <f t="shared" si="0"/>
        <v>#REF!</v>
      </c>
      <c r="BT18" s="28" t="e">
        <f t="shared" si="0"/>
        <v>#REF!</v>
      </c>
      <c r="BU18" s="28" t="e">
        <f t="shared" si="4"/>
        <v>#REF!</v>
      </c>
      <c r="BV18" s="31" t="e">
        <f t="shared" si="1"/>
        <v>#REF!</v>
      </c>
      <c r="BW18" s="31" t="e">
        <f t="shared" si="1"/>
        <v>#REF!</v>
      </c>
      <c r="BX18" s="31">
        <f t="shared" si="2"/>
        <v>3.3328406219425501E-3</v>
      </c>
      <c r="BY18" s="33">
        <f t="shared" si="3"/>
        <v>2.0297371415778967E-3</v>
      </c>
    </row>
    <row r="19" spans="1:77" x14ac:dyDescent="0.25">
      <c r="A19" s="24" t="s">
        <v>143</v>
      </c>
      <c r="B19" s="22" t="s">
        <v>164</v>
      </c>
      <c r="C19" s="23"/>
      <c r="D19" s="23"/>
      <c r="E19" s="30" t="e">
        <f>IF(ISNA(VLOOKUP($A19,#REF!,E$2,FALSE))=TRUE,"-",VLOOKUP($A19,#REF!,E$2,FALSE))</f>
        <v>#REF!</v>
      </c>
      <c r="F19" s="28" t="e">
        <f>IF(ISNA(VLOOKUP($A19,#REF!,F$2,FALSE))=TRUE,"-",VLOOKUP($A19,#REF!,F$2,FALSE))</f>
        <v>#REF!</v>
      </c>
      <c r="G19" s="28" t="e">
        <f>IF(ISNA(VLOOKUP($A19,#REF!,G$2,FALSE))=TRUE,"-",VLOOKUP($A19,#REF!,G$2,FALSE))</f>
        <v>#REF!</v>
      </c>
      <c r="H19" s="28" t="e">
        <f>IF(ISNA(VLOOKUP($A19,#REF!,H$2,FALSE))=TRUE,"-",VLOOKUP($A19,#REF!,H$2,FALSE))</f>
        <v>#REF!</v>
      </c>
      <c r="I19" s="28" t="e">
        <f>IF(ISNA(VLOOKUP($A19,#REF!,I$2,FALSE))=TRUE,"-",VLOOKUP($A19,#REF!,I$2,FALSE))</f>
        <v>#REF!</v>
      </c>
      <c r="J19" s="31" t="e">
        <f>IF(ISNA(VLOOKUP($A19,#REF!,J$2,FALSE))=TRUE,"-",VLOOKUP($A19,#REF!,J$2,FALSE))</f>
        <v>#REF!</v>
      </c>
      <c r="K19" s="31" t="e">
        <f>IF(ISNA(VLOOKUP($A19,#REF!,K$2,FALSE))=TRUE,"-",VLOOKUP($A19,#REF!,K$2,FALSE))</f>
        <v>#REF!</v>
      </c>
      <c r="L19" s="31">
        <v>0.99772113274689966</v>
      </c>
      <c r="M19" s="33">
        <v>0.99785168137169944</v>
      </c>
      <c r="N19" s="28" t="e">
        <f>IF(ISNA(VLOOKUP($A19,#REF!,N$2,FALSE))=TRUE,"-",VLOOKUP($A19,#REF!,N$2,FALSE))</f>
        <v>#REF!</v>
      </c>
      <c r="O19" s="28" t="e">
        <f>IF(ISNA(VLOOKUP($A19,#REF!,O$2,FALSE))=TRUE,"-",VLOOKUP($A19,#REF!,O$2,FALSE))</f>
        <v>#REF!</v>
      </c>
      <c r="P19" s="28" t="e">
        <f>IF(ISNA(VLOOKUP($A19,#REF!,P$2,FALSE))=TRUE,"-",VLOOKUP($A19,#REF!,P$2,FALSE))</f>
        <v>#REF!</v>
      </c>
      <c r="Q19" s="28" t="e">
        <f>IF(ISNA(VLOOKUP($A19,#REF!,Q$2,FALSE))=TRUE,"-",VLOOKUP($A19,#REF!,Q$2,FALSE))</f>
        <v>#REF!</v>
      </c>
      <c r="R19" s="31" t="e">
        <f>IF(ISNA(VLOOKUP($A19,#REF!,R$2,FALSE))=TRUE,"-",VLOOKUP($A19,#REF!,R$2,FALSE))</f>
        <v>#REF!</v>
      </c>
      <c r="S19" s="31" t="e">
        <f>IF(ISNA(VLOOKUP($A19,#REF!,S$2,FALSE))=TRUE,"-",VLOOKUP($A19,#REF!,S$2,FALSE))</f>
        <v>#REF!</v>
      </c>
      <c r="T19" s="31">
        <v>2.5747741308215837E-4</v>
      </c>
      <c r="U19" s="33">
        <v>2.4183699380494233E-4</v>
      </c>
      <c r="V19" s="28" t="e">
        <f>IF(ISNA(VLOOKUP($A19,#REF!,V$2,FALSE))=TRUE,"-",VLOOKUP($A19,#REF!,V$2,FALSE))</f>
        <v>#REF!</v>
      </c>
      <c r="W19" s="28" t="e">
        <f>IF(ISNA(VLOOKUP($A19,#REF!,W$2,FALSE))=TRUE,"-",VLOOKUP($A19,#REF!,W$2,FALSE))</f>
        <v>#REF!</v>
      </c>
      <c r="X19" s="28" t="e">
        <f>IF(ISNA(VLOOKUP($A19,#REF!,X$2,FALSE))=TRUE,"-",VLOOKUP($A19,#REF!,X$2,FALSE))</f>
        <v>#REF!</v>
      </c>
      <c r="Y19" s="28" t="e">
        <f>IF(ISNA(VLOOKUP($A19,#REF!,Y$2,FALSE))=TRUE,"-",VLOOKUP($A19,#REF!,Y$2,FALSE))</f>
        <v>#REF!</v>
      </c>
      <c r="Z19" s="31" t="e">
        <f>IF(ISNA(VLOOKUP($A19,#REF!,Z$2,FALSE))=TRUE,"-",VLOOKUP($A19,#REF!,Z$2,FALSE))</f>
        <v>#REF!</v>
      </c>
      <c r="AA19" s="31" t="e">
        <f>IF(ISNA(VLOOKUP($A19,#REF!,AA$2,FALSE))=TRUE,"-",VLOOKUP($A19,#REF!,AA$2,FALSE))</f>
        <v>#REF!</v>
      </c>
      <c r="AB19" s="31">
        <v>5.7644196958692173E-4</v>
      </c>
      <c r="AC19" s="33">
        <v>6.6102111640017577E-4</v>
      </c>
      <c r="AD19" s="28" t="e">
        <f>IF(ISNA(VLOOKUP($A19,#REF!,AD$2,FALSE))=TRUE,"-",VLOOKUP($A19,#REF!,AD$2,FALSE))</f>
        <v>#REF!</v>
      </c>
      <c r="AE19" s="28" t="e">
        <f>IF(ISNA(VLOOKUP($A19,#REF!,AE$2,FALSE))=TRUE,"-",VLOOKUP($A19,#REF!,AE$2,FALSE))</f>
        <v>#REF!</v>
      </c>
      <c r="AF19" s="28" t="e">
        <f>IF(ISNA(VLOOKUP($A19,#REF!,AF$2,FALSE))=TRUE,"-",VLOOKUP($A19,#REF!,AF$2,FALSE))</f>
        <v>#REF!</v>
      </c>
      <c r="AG19" s="28" t="e">
        <f>IF(ISNA(VLOOKUP($A19,#REF!,AG$2,FALSE))=TRUE,"-",VLOOKUP($A19,#REF!,AG$2,FALSE))</f>
        <v>#REF!</v>
      </c>
      <c r="AH19" s="31" t="e">
        <f>IF(ISNA(VLOOKUP($A19,#REF!,AH$2,FALSE))=TRUE,"-",VLOOKUP($A19,#REF!,AH$2,FALSE))</f>
        <v>#REF!</v>
      </c>
      <c r="AI19" s="31" t="e">
        <f>IF(ISNA(VLOOKUP($A19,#REF!,AI$2,FALSE))=TRUE,"-",VLOOKUP($A19,#REF!,AI$2,FALSE))</f>
        <v>#REF!</v>
      </c>
      <c r="AJ19" s="31">
        <v>1.1913134038129714E-4</v>
      </c>
      <c r="AK19" s="33">
        <v>7.2551098141482697E-5</v>
      </c>
      <c r="AL19" s="28" t="e">
        <f>IF(ISNA(VLOOKUP($A19,#REF!,AL$2,FALSE))=TRUE,"-",VLOOKUP($A19,#REF!,AL$2,FALSE))</f>
        <v>#REF!</v>
      </c>
      <c r="AM19" s="28" t="e">
        <f>IF(ISNA(VLOOKUP($A19,#REF!,AM$2,FALSE))=TRUE,"-",VLOOKUP($A19,#REF!,AM$2,FALSE))</f>
        <v>#REF!</v>
      </c>
      <c r="AN19" s="28" t="e">
        <f>IF(ISNA(VLOOKUP($A19,#REF!,AN$2,FALSE))=TRUE,"-",VLOOKUP($A19,#REF!,AN$2,FALSE))</f>
        <v>#REF!</v>
      </c>
      <c r="AO19" s="28" t="e">
        <f>IF(ISNA(VLOOKUP($A19,#REF!,AO$2,FALSE))=TRUE,"-",VLOOKUP($A19,#REF!,AO$2,FALSE))</f>
        <v>#REF!</v>
      </c>
      <c r="AP19" s="31" t="e">
        <f>IF(ISNA(VLOOKUP($A19,#REF!,AP$2,FALSE))=TRUE,"-",VLOOKUP($A19,#REF!,AP$2,FALSE))</f>
        <v>#REF!</v>
      </c>
      <c r="AQ19" s="31" t="e">
        <f>IF(ISNA(VLOOKUP($A19,#REF!,AQ$2,FALSE))=TRUE,"-",VLOOKUP($A19,#REF!,AQ$2,FALSE))</f>
        <v>#REF!</v>
      </c>
      <c r="AR19" s="31">
        <v>2.3057678783476866E-4</v>
      </c>
      <c r="AS19" s="33">
        <v>2.3377576067811092E-4</v>
      </c>
      <c r="AT19" s="28" t="e">
        <f>IF(ISNA(VLOOKUP($A19,#REF!,AT$2,FALSE))=TRUE,"-",VLOOKUP($A19,#REF!,AT$2,FALSE))</f>
        <v>#REF!</v>
      </c>
      <c r="AU19" s="28" t="e">
        <f>IF(ISNA(VLOOKUP($A19,#REF!,AU$2,FALSE))=TRUE,"-",VLOOKUP($A19,#REF!,AU$2,FALSE))</f>
        <v>#REF!</v>
      </c>
      <c r="AV19" s="28" t="e">
        <f>IF(ISNA(VLOOKUP($A19,#REF!,AV$2,FALSE))=TRUE,"-",VLOOKUP($A19,#REF!,AV$2,FALSE))</f>
        <v>#REF!</v>
      </c>
      <c r="AW19" s="28" t="e">
        <f>IF(ISNA(VLOOKUP($A19,#REF!,AW$2,FALSE))=TRUE,"-",VLOOKUP($A19,#REF!,AW$2,FALSE))</f>
        <v>#REF!</v>
      </c>
      <c r="AX19" s="31" t="e">
        <f>IF(ISNA(VLOOKUP($A19,#REF!,AX$2,FALSE))=TRUE,"-",VLOOKUP($A19,#REF!,AX$2,FALSE))</f>
        <v>#REF!</v>
      </c>
      <c r="AY19" s="31" t="e">
        <f>IF(ISNA(VLOOKUP($A19,#REF!,AY$2,FALSE))=TRUE,"-",VLOOKUP($A19,#REF!,AY$2,FALSE))</f>
        <v>#REF!</v>
      </c>
      <c r="AZ19" s="31">
        <v>1.5756080502042527E-4</v>
      </c>
      <c r="BA19" s="33">
        <v>1.8540836191712246E-4</v>
      </c>
      <c r="BB19" s="28" t="e">
        <f>IF(ISNA(VLOOKUP($A19,#REF!,BB$2,FALSE))=TRUE,"-",VLOOKUP($A19,#REF!,BB$2,FALSE))</f>
        <v>#REF!</v>
      </c>
      <c r="BC19" s="28" t="e">
        <f>IF(ISNA(VLOOKUP($A19,#REF!,BC$2,FALSE))=TRUE,"-",VLOOKUP($A19,#REF!,BC$2,FALSE))</f>
        <v>#REF!</v>
      </c>
      <c r="BD19" s="28" t="e">
        <f>IF(ISNA(VLOOKUP($A19,#REF!,BD$2,FALSE))=TRUE,"-",VLOOKUP($A19,#REF!,BD$2,FALSE))</f>
        <v>#REF!</v>
      </c>
      <c r="BE19" s="28" t="e">
        <f>IF(ISNA(VLOOKUP($A19,#REF!,BE$2,FALSE))=TRUE,"-",VLOOKUP($A19,#REF!,BE$2,FALSE))</f>
        <v>#REF!</v>
      </c>
      <c r="BF19" s="31" t="e">
        <f>IF(ISNA(VLOOKUP($A19,#REF!,BF$2,FALSE))=TRUE,"-",VLOOKUP($A19,#REF!,BF$2,FALSE))</f>
        <v>#REF!</v>
      </c>
      <c r="BG19" s="31" t="e">
        <f>IF(ISNA(VLOOKUP($A19,#REF!,BG$2,FALSE))=TRUE,"-",VLOOKUP($A19,#REF!,BG$2,FALSE))</f>
        <v>#REF!</v>
      </c>
      <c r="BH19" s="31">
        <v>2.7669214540172239E-4</v>
      </c>
      <c r="BI19" s="33">
        <v>2.821431594390994E-4</v>
      </c>
      <c r="BJ19" s="28" t="e">
        <f>IF(ISNA(VLOOKUP($A19,#REF!,BJ$2,FALSE))=TRUE,"-",VLOOKUP($A19,#REF!,BJ$2,FALSE))</f>
        <v>#REF!</v>
      </c>
      <c r="BK19" s="28" t="e">
        <f>IF(ISNA(VLOOKUP($A19,#REF!,BK$2,FALSE))=TRUE,"-",VLOOKUP($A19,#REF!,BK$2,FALSE))</f>
        <v>#REF!</v>
      </c>
      <c r="BL19" s="28" t="e">
        <f>IF(ISNA(VLOOKUP($A19,#REF!,BL$2,FALSE))=TRUE,"-",VLOOKUP($A19,#REF!,BL$2,FALSE))</f>
        <v>#REF!</v>
      </c>
      <c r="BM19" s="28" t="e">
        <f>IF(ISNA(VLOOKUP($A19,#REF!,BM$2,FALSE))=TRUE,"-",VLOOKUP($A19,#REF!,BM$2,FALSE))</f>
        <v>#REF!</v>
      </c>
      <c r="BN19" s="31" t="e">
        <f>IF(ISNA(VLOOKUP($A19,#REF!,BN$2,FALSE))=TRUE,"-",VLOOKUP($A19,#REF!,BN$2,FALSE))</f>
        <v>#REF!</v>
      </c>
      <c r="BO19" s="31" t="e">
        <f>IF(ISNA(VLOOKUP($A19,#REF!,BO$2,FALSE))=TRUE,"-",VLOOKUP($A19,#REF!,BO$2,FALSE))</f>
        <v>#REF!</v>
      </c>
      <c r="BP19" s="31" t="e">
        <f>IF(ISNA(VLOOKUP($A19,#REF!,BP$2,FALSE))=TRUE,"-",VLOOKUP($A19,#REF!,BP$2,FALSE))</f>
        <v>#REF!</v>
      </c>
      <c r="BQ19" s="33" t="e">
        <f>IF(ISNA(VLOOKUP($A19,#REF!,BQ$2,FALSE))=TRUE,"-",VLOOKUP($A19,#REF!,BQ$2,FALSE))</f>
        <v>#REF!</v>
      </c>
      <c r="BR19" s="28" t="e">
        <f t="shared" si="0"/>
        <v>#REF!</v>
      </c>
      <c r="BS19" s="28" t="e">
        <f t="shared" si="0"/>
        <v>#REF!</v>
      </c>
      <c r="BT19" s="28" t="e">
        <f t="shared" si="0"/>
        <v>#REF!</v>
      </c>
      <c r="BU19" s="28" t="e">
        <f t="shared" si="4"/>
        <v>#REF!</v>
      </c>
      <c r="BV19" s="31" t="e">
        <f t="shared" si="1"/>
        <v>#REF!</v>
      </c>
      <c r="BW19" s="31" t="e">
        <f t="shared" si="1"/>
        <v>#REF!</v>
      </c>
      <c r="BX19" s="31">
        <f t="shared" si="2"/>
        <v>1.6178804613072935E-3</v>
      </c>
      <c r="BY19" s="33">
        <f t="shared" si="3"/>
        <v>1.6767364903809336E-3</v>
      </c>
    </row>
    <row r="20" spans="1:77" x14ac:dyDescent="0.25">
      <c r="A20" s="24" t="s">
        <v>144</v>
      </c>
      <c r="B20" s="22" t="s">
        <v>161</v>
      </c>
      <c r="C20" s="23"/>
      <c r="D20" s="23"/>
      <c r="E20" s="30" t="e">
        <f>IF(ISNA(VLOOKUP($A20,#REF!,E$2,FALSE))=TRUE,"-",VLOOKUP($A20,#REF!,E$2,FALSE))</f>
        <v>#REF!</v>
      </c>
      <c r="F20" s="28" t="e">
        <f>IF(ISNA(VLOOKUP($A20,#REF!,F$2,FALSE))=TRUE,"-",VLOOKUP($A20,#REF!,F$2,FALSE))</f>
        <v>#REF!</v>
      </c>
      <c r="G20" s="28" t="e">
        <f>IF(ISNA(VLOOKUP($A20,#REF!,G$2,FALSE))=TRUE,"-",VLOOKUP($A20,#REF!,G$2,FALSE))</f>
        <v>#REF!</v>
      </c>
      <c r="H20" s="28" t="e">
        <f>IF(ISNA(VLOOKUP($A20,#REF!,H$2,FALSE))=TRUE,"-",VLOOKUP($A20,#REF!,H$2,FALSE))</f>
        <v>#REF!</v>
      </c>
      <c r="I20" s="28" t="e">
        <f>IF(ISNA(VLOOKUP($A20,#REF!,I$2,FALSE))=TRUE,"-",VLOOKUP($A20,#REF!,I$2,FALSE))</f>
        <v>#REF!</v>
      </c>
      <c r="J20" s="31" t="e">
        <f>IF(ISNA(VLOOKUP($A20,#REF!,J$2,FALSE))=TRUE,"-",VLOOKUP($A20,#REF!,J$2,FALSE))</f>
        <v>#REF!</v>
      </c>
      <c r="K20" s="31" t="e">
        <f>IF(ISNA(VLOOKUP($A20,#REF!,K$2,FALSE))=TRUE,"-",VLOOKUP($A20,#REF!,K$2,FALSE))</f>
        <v>#REF!</v>
      </c>
      <c r="L20" s="31">
        <v>0.99794090817095737</v>
      </c>
      <c r="M20" s="33">
        <v>0.99773107424063168</v>
      </c>
      <c r="N20" s="28" t="e">
        <f>IF(ISNA(VLOOKUP($A20,#REF!,N$2,FALSE))=TRUE,"-",VLOOKUP($A20,#REF!,N$2,FALSE))</f>
        <v>#REF!</v>
      </c>
      <c r="O20" s="28" t="e">
        <f>IF(ISNA(VLOOKUP($A20,#REF!,O$2,FALSE))=TRUE,"-",VLOOKUP($A20,#REF!,O$2,FALSE))</f>
        <v>#REF!</v>
      </c>
      <c r="P20" s="28" t="e">
        <f>IF(ISNA(VLOOKUP($A20,#REF!,P$2,FALSE))=TRUE,"-",VLOOKUP($A20,#REF!,P$2,FALSE))</f>
        <v>#REF!</v>
      </c>
      <c r="Q20" s="28" t="e">
        <f>IF(ISNA(VLOOKUP($A20,#REF!,Q$2,FALSE))=TRUE,"-",VLOOKUP($A20,#REF!,Q$2,FALSE))</f>
        <v>#REF!</v>
      </c>
      <c r="R20" s="31" t="e">
        <f>IF(ISNA(VLOOKUP($A20,#REF!,R$2,FALSE))=TRUE,"-",VLOOKUP($A20,#REF!,R$2,FALSE))</f>
        <v>#REF!</v>
      </c>
      <c r="S20" s="31" t="e">
        <f>IF(ISNA(VLOOKUP($A20,#REF!,S$2,FALSE))=TRUE,"-",VLOOKUP($A20,#REF!,S$2,FALSE))</f>
        <v>#REF!</v>
      </c>
      <c r="T20" s="31">
        <v>3.5198150923804801E-4</v>
      </c>
      <c r="U20" s="33">
        <v>2.322275327707569E-4</v>
      </c>
      <c r="V20" s="28" t="e">
        <f>IF(ISNA(VLOOKUP($A20,#REF!,V$2,FALSE))=TRUE,"-",VLOOKUP($A20,#REF!,V$2,FALSE))</f>
        <v>#REF!</v>
      </c>
      <c r="W20" s="28" t="e">
        <f>IF(ISNA(VLOOKUP($A20,#REF!,W$2,FALSE))=TRUE,"-",VLOOKUP($A20,#REF!,W$2,FALSE))</f>
        <v>#REF!</v>
      </c>
      <c r="X20" s="28" t="e">
        <f>IF(ISNA(VLOOKUP($A20,#REF!,X$2,FALSE))=TRUE,"-",VLOOKUP($A20,#REF!,X$2,FALSE))</f>
        <v>#REF!</v>
      </c>
      <c r="Y20" s="28" t="e">
        <f>IF(ISNA(VLOOKUP($A20,#REF!,Y$2,FALSE))=TRUE,"-",VLOOKUP($A20,#REF!,Y$2,FALSE))</f>
        <v>#REF!</v>
      </c>
      <c r="Z20" s="31" t="e">
        <f>IF(ISNA(VLOOKUP($A20,#REF!,Z$2,FALSE))=TRUE,"-",VLOOKUP($A20,#REF!,Z$2,FALSE))</f>
        <v>#REF!</v>
      </c>
      <c r="AA20" s="31" t="e">
        <f>IF(ISNA(VLOOKUP($A20,#REF!,AA$2,FALSE))=TRUE,"-",VLOOKUP($A20,#REF!,AA$2,FALSE))</f>
        <v>#REF!</v>
      </c>
      <c r="AB20" s="31">
        <v>4.4584324503486086E-4</v>
      </c>
      <c r="AC20" s="33">
        <v>3.7972339817921063E-4</v>
      </c>
      <c r="AD20" s="28" t="e">
        <f>IF(ISNA(VLOOKUP($A20,#REF!,AD$2,FALSE))=TRUE,"-",VLOOKUP($A20,#REF!,AD$2,FALSE))</f>
        <v>#REF!</v>
      </c>
      <c r="AE20" s="28" t="e">
        <f>IF(ISNA(VLOOKUP($A20,#REF!,AE$2,FALSE))=TRUE,"-",VLOOKUP($A20,#REF!,AE$2,FALSE))</f>
        <v>#REF!</v>
      </c>
      <c r="AF20" s="28" t="e">
        <f>IF(ISNA(VLOOKUP($A20,#REF!,AF$2,FALSE))=TRUE,"-",VLOOKUP($A20,#REF!,AF$2,FALSE))</f>
        <v>#REF!</v>
      </c>
      <c r="AG20" s="28" t="e">
        <f>IF(ISNA(VLOOKUP($A20,#REF!,AG$2,FALSE))=TRUE,"-",VLOOKUP($A20,#REF!,AG$2,FALSE))</f>
        <v>#REF!</v>
      </c>
      <c r="AH20" s="31" t="e">
        <f>IF(ISNA(VLOOKUP($A20,#REF!,AH$2,FALSE))=TRUE,"-",VLOOKUP($A20,#REF!,AH$2,FALSE))</f>
        <v>#REF!</v>
      </c>
      <c r="AI20" s="31" t="e">
        <f>IF(ISNA(VLOOKUP($A20,#REF!,AI$2,FALSE))=TRUE,"-",VLOOKUP($A20,#REF!,AI$2,FALSE))</f>
        <v>#REF!</v>
      </c>
      <c r="AJ20" s="31">
        <v>1.5545849991347122E-4</v>
      </c>
      <c r="AK20" s="33">
        <v>1.4435765550614618E-4</v>
      </c>
      <c r="AL20" s="28" t="e">
        <f>IF(ISNA(VLOOKUP($A20,#REF!,AL$2,FALSE))=TRUE,"-",VLOOKUP($A20,#REF!,AL$2,FALSE))</f>
        <v>#REF!</v>
      </c>
      <c r="AM20" s="28" t="e">
        <f>IF(ISNA(VLOOKUP($A20,#REF!,AM$2,FALSE))=TRUE,"-",VLOOKUP($A20,#REF!,AM$2,FALSE))</f>
        <v>#REF!</v>
      </c>
      <c r="AN20" s="28" t="e">
        <f>IF(ISNA(VLOOKUP($A20,#REF!,AN$2,FALSE))=TRUE,"-",VLOOKUP($A20,#REF!,AN$2,FALSE))</f>
        <v>#REF!</v>
      </c>
      <c r="AO20" s="28" t="e">
        <f>IF(ISNA(VLOOKUP($A20,#REF!,AO$2,FALSE))=TRUE,"-",VLOOKUP($A20,#REF!,AO$2,FALSE))</f>
        <v>#REF!</v>
      </c>
      <c r="AP20" s="31" t="e">
        <f>IF(ISNA(VLOOKUP($A20,#REF!,AP$2,FALSE))=TRUE,"-",VLOOKUP($A20,#REF!,AP$2,FALSE))</f>
        <v>#REF!</v>
      </c>
      <c r="AQ20" s="31" t="e">
        <f>IF(ISNA(VLOOKUP($A20,#REF!,AQ$2,FALSE))=TRUE,"-",VLOOKUP($A20,#REF!,AQ$2,FALSE))</f>
        <v>#REF!</v>
      </c>
      <c r="AR20" s="31">
        <v>1.3199306596426802E-4</v>
      </c>
      <c r="AS20" s="33">
        <v>1.8829259413845155E-4</v>
      </c>
      <c r="AT20" s="28" t="e">
        <f>IF(ISNA(VLOOKUP($A20,#REF!,AT$2,FALSE))=TRUE,"-",VLOOKUP($A20,#REF!,AT$2,FALSE))</f>
        <v>#REF!</v>
      </c>
      <c r="AU20" s="28" t="e">
        <f>IF(ISNA(VLOOKUP($A20,#REF!,AU$2,FALSE))=TRUE,"-",VLOOKUP($A20,#REF!,AU$2,FALSE))</f>
        <v>#REF!</v>
      </c>
      <c r="AV20" s="28" t="e">
        <f>IF(ISNA(VLOOKUP($A20,#REF!,AV$2,FALSE))=TRUE,"-",VLOOKUP($A20,#REF!,AV$2,FALSE))</f>
        <v>#REF!</v>
      </c>
      <c r="AW20" s="28" t="e">
        <f>IF(ISNA(VLOOKUP($A20,#REF!,AW$2,FALSE))=TRUE,"-",VLOOKUP($A20,#REF!,AW$2,FALSE))</f>
        <v>#REF!</v>
      </c>
      <c r="AX20" s="31" t="e">
        <f>IF(ISNA(VLOOKUP($A20,#REF!,AX$2,FALSE))=TRUE,"-",VLOOKUP($A20,#REF!,AX$2,FALSE))</f>
        <v>#REF!</v>
      </c>
      <c r="AY20" s="31" t="e">
        <f>IF(ISNA(VLOOKUP($A20,#REF!,AY$2,FALSE))=TRUE,"-",VLOOKUP($A20,#REF!,AY$2,FALSE))</f>
        <v>#REF!</v>
      </c>
      <c r="AZ20" s="31">
        <v>2.8745156587773924E-4</v>
      </c>
      <c r="BA20" s="33">
        <v>4.4562580612766864E-4</v>
      </c>
      <c r="BB20" s="28" t="e">
        <f>IF(ISNA(VLOOKUP($A20,#REF!,BB$2,FALSE))=TRUE,"-",VLOOKUP($A20,#REF!,BB$2,FALSE))</f>
        <v>#REF!</v>
      </c>
      <c r="BC20" s="28" t="e">
        <f>IF(ISNA(VLOOKUP($A20,#REF!,BC$2,FALSE))=TRUE,"-",VLOOKUP($A20,#REF!,BC$2,FALSE))</f>
        <v>#REF!</v>
      </c>
      <c r="BD20" s="28" t="e">
        <f>IF(ISNA(VLOOKUP($A20,#REF!,BD$2,FALSE))=TRUE,"-",VLOOKUP($A20,#REF!,BD$2,FALSE))</f>
        <v>#REF!</v>
      </c>
      <c r="BE20" s="28" t="e">
        <f>IF(ISNA(VLOOKUP($A20,#REF!,BE$2,FALSE))=TRUE,"-",VLOOKUP($A20,#REF!,BE$2,FALSE))</f>
        <v>#REF!</v>
      </c>
      <c r="BF20" s="31" t="e">
        <f>IF(ISNA(VLOOKUP($A20,#REF!,BF$2,FALSE))=TRUE,"-",VLOOKUP($A20,#REF!,BF$2,FALSE))</f>
        <v>#REF!</v>
      </c>
      <c r="BG20" s="31" t="e">
        <f>IF(ISNA(VLOOKUP($A20,#REF!,BG$2,FALSE))=TRUE,"-",VLOOKUP($A20,#REF!,BG$2,FALSE))</f>
        <v>#REF!</v>
      </c>
      <c r="BH20" s="31">
        <v>3.0505064133964162E-4</v>
      </c>
      <c r="BI20" s="33">
        <v>3.4206487935152031E-4</v>
      </c>
      <c r="BJ20" s="28" t="e">
        <f>IF(ISNA(VLOOKUP($A20,#REF!,BJ$2,FALSE))=TRUE,"-",VLOOKUP($A20,#REF!,BJ$2,FALSE))</f>
        <v>#REF!</v>
      </c>
      <c r="BK20" s="28" t="e">
        <f>IF(ISNA(VLOOKUP($A20,#REF!,BK$2,FALSE))=TRUE,"-",VLOOKUP($A20,#REF!,BK$2,FALSE))</f>
        <v>#REF!</v>
      </c>
      <c r="BL20" s="28" t="e">
        <f>IF(ISNA(VLOOKUP($A20,#REF!,BL$2,FALSE))=TRUE,"-",VLOOKUP($A20,#REF!,BL$2,FALSE))</f>
        <v>#REF!</v>
      </c>
      <c r="BM20" s="28" t="e">
        <f>IF(ISNA(VLOOKUP($A20,#REF!,BM$2,FALSE))=TRUE,"-",VLOOKUP($A20,#REF!,BM$2,FALSE))</f>
        <v>#REF!</v>
      </c>
      <c r="BN20" s="31" t="e">
        <f>IF(ISNA(VLOOKUP($A20,#REF!,BN$2,FALSE))=TRUE,"-",VLOOKUP($A20,#REF!,BN$2,FALSE))</f>
        <v>#REF!</v>
      </c>
      <c r="BO20" s="31" t="e">
        <f>IF(ISNA(VLOOKUP($A20,#REF!,BO$2,FALSE))=TRUE,"-",VLOOKUP($A20,#REF!,BO$2,FALSE))</f>
        <v>#REF!</v>
      </c>
      <c r="BP20" s="31" t="e">
        <f>IF(ISNA(VLOOKUP($A20,#REF!,BP$2,FALSE))=TRUE,"-",VLOOKUP($A20,#REF!,BP$2,FALSE))</f>
        <v>#REF!</v>
      </c>
      <c r="BQ20" s="33" t="e">
        <f>IF(ISNA(VLOOKUP($A20,#REF!,BQ$2,FALSE))=TRUE,"-",VLOOKUP($A20,#REF!,BQ$2,FALSE))</f>
        <v>#REF!</v>
      </c>
      <c r="BR20" s="28" t="e">
        <f t="shared" si="0"/>
        <v>#REF!</v>
      </c>
      <c r="BS20" s="28" t="e">
        <f t="shared" si="0"/>
        <v>#REF!</v>
      </c>
      <c r="BT20" s="28" t="e">
        <f t="shared" si="0"/>
        <v>#REF!</v>
      </c>
      <c r="BU20" s="28" t="e">
        <f t="shared" si="4"/>
        <v>#REF!</v>
      </c>
      <c r="BV20" s="31" t="e">
        <f t="shared" si="1"/>
        <v>#REF!</v>
      </c>
      <c r="BW20" s="31" t="e">
        <f t="shared" si="1"/>
        <v>#REF!</v>
      </c>
      <c r="BX20" s="31">
        <f t="shared" si="2"/>
        <v>1.6777785273680288E-3</v>
      </c>
      <c r="BY20" s="33">
        <f t="shared" si="3"/>
        <v>1.7322918660737543E-3</v>
      </c>
    </row>
    <row r="21" spans="1:77" x14ac:dyDescent="0.25">
      <c r="A21" s="24" t="s">
        <v>145</v>
      </c>
      <c r="B21" s="22" t="s">
        <v>9</v>
      </c>
      <c r="C21" s="23"/>
      <c r="D21" s="23"/>
      <c r="E21" s="30" t="e">
        <f>IF(ISNA(VLOOKUP($A21,#REF!,E$2,FALSE))=TRUE,"-",VLOOKUP($A21,#REF!,E$2,FALSE))</f>
        <v>#REF!</v>
      </c>
      <c r="F21" s="28" t="e">
        <f>IF(ISNA(VLOOKUP($A21,#REF!,F$2,FALSE))=TRUE,"-",VLOOKUP($A21,#REF!,F$2,FALSE))</f>
        <v>#REF!</v>
      </c>
      <c r="G21" s="28" t="e">
        <f>IF(ISNA(VLOOKUP($A21,#REF!,G$2,FALSE))=TRUE,"-",VLOOKUP($A21,#REF!,G$2,FALSE))</f>
        <v>#REF!</v>
      </c>
      <c r="H21" s="28" t="e">
        <f>IF(ISNA(VLOOKUP($A21,#REF!,H$2,FALSE))=TRUE,"-",VLOOKUP($A21,#REF!,H$2,FALSE))</f>
        <v>#REF!</v>
      </c>
      <c r="I21" s="28" t="e">
        <f>IF(ISNA(VLOOKUP($A21,#REF!,I$2,FALSE))=TRUE,"-",VLOOKUP($A21,#REF!,I$2,FALSE))</f>
        <v>#REF!</v>
      </c>
      <c r="J21" s="31" t="e">
        <f>IF(ISNA(VLOOKUP($A21,#REF!,J$2,FALSE))=TRUE,"-",VLOOKUP($A21,#REF!,J$2,FALSE))</f>
        <v>#REF!</v>
      </c>
      <c r="K21" s="31" t="e">
        <f>IF(ISNA(VLOOKUP($A21,#REF!,K$2,FALSE))=TRUE,"-",VLOOKUP($A21,#REF!,K$2,FALSE))</f>
        <v>#REF!</v>
      </c>
      <c r="L21" s="31">
        <v>0.9982354061620623</v>
      </c>
      <c r="M21" s="33">
        <v>0.99828040473220814</v>
      </c>
      <c r="N21" s="28" t="e">
        <f>IF(ISNA(VLOOKUP($A21,#REF!,N$2,FALSE))=TRUE,"-",VLOOKUP($A21,#REF!,N$2,FALSE))</f>
        <v>#REF!</v>
      </c>
      <c r="O21" s="28" t="e">
        <f>IF(ISNA(VLOOKUP($A21,#REF!,O$2,FALSE))=TRUE,"-",VLOOKUP($A21,#REF!,O$2,FALSE))</f>
        <v>#REF!</v>
      </c>
      <c r="P21" s="28" t="e">
        <f>IF(ISNA(VLOOKUP($A21,#REF!,P$2,FALSE))=TRUE,"-",VLOOKUP($A21,#REF!,P$2,FALSE))</f>
        <v>#REF!</v>
      </c>
      <c r="Q21" s="28" t="e">
        <f>IF(ISNA(VLOOKUP($A21,#REF!,Q$2,FALSE))=TRUE,"-",VLOOKUP($A21,#REF!,Q$2,FALSE))</f>
        <v>#REF!</v>
      </c>
      <c r="R21" s="31" t="e">
        <f>IF(ISNA(VLOOKUP($A21,#REF!,R$2,FALSE))=TRUE,"-",VLOOKUP($A21,#REF!,R$2,FALSE))</f>
        <v>#REF!</v>
      </c>
      <c r="S21" s="31" t="e">
        <f>IF(ISNA(VLOOKUP($A21,#REF!,S$2,FALSE))=TRUE,"-",VLOOKUP($A21,#REF!,S$2,FALSE))</f>
        <v>#REF!</v>
      </c>
      <c r="T21" s="31">
        <v>2.4078979051288225E-4</v>
      </c>
      <c r="U21" s="33">
        <v>1.5867509981770813E-4</v>
      </c>
      <c r="V21" s="28" t="e">
        <f>IF(ISNA(VLOOKUP($A21,#REF!,V$2,FALSE))=TRUE,"-",VLOOKUP($A21,#REF!,V$2,FALSE))</f>
        <v>#REF!</v>
      </c>
      <c r="W21" s="28" t="e">
        <f>IF(ISNA(VLOOKUP($A21,#REF!,W$2,FALSE))=TRUE,"-",VLOOKUP($A21,#REF!,W$2,FALSE))</f>
        <v>#REF!</v>
      </c>
      <c r="X21" s="28" t="e">
        <f>IF(ISNA(VLOOKUP($A21,#REF!,X$2,FALSE))=TRUE,"-",VLOOKUP($A21,#REF!,X$2,FALSE))</f>
        <v>#REF!</v>
      </c>
      <c r="Y21" s="28" t="e">
        <f>IF(ISNA(VLOOKUP($A21,#REF!,Y$2,FALSE))=TRUE,"-",VLOOKUP($A21,#REF!,Y$2,FALSE))</f>
        <v>#REF!</v>
      </c>
      <c r="Z21" s="31" t="e">
        <f>IF(ISNA(VLOOKUP($A21,#REF!,Z$2,FALSE))=TRUE,"-",VLOOKUP($A21,#REF!,Z$2,FALSE))</f>
        <v>#REF!</v>
      </c>
      <c r="AA21" s="31" t="e">
        <f>IF(ISNA(VLOOKUP($A21,#REF!,AA$2,FALSE))=TRUE,"-",VLOOKUP($A21,#REF!,AA$2,FALSE))</f>
        <v>#REF!</v>
      </c>
      <c r="AB21" s="31">
        <v>5.3908162055122896E-4</v>
      </c>
      <c r="AC21" s="33">
        <v>4.7971541805353626E-4</v>
      </c>
      <c r="AD21" s="28" t="e">
        <f>IF(ISNA(VLOOKUP($A21,#REF!,AD$2,FALSE))=TRUE,"-",VLOOKUP($A21,#REF!,AD$2,FALSE))</f>
        <v>#REF!</v>
      </c>
      <c r="AE21" s="28" t="e">
        <f>IF(ISNA(VLOOKUP($A21,#REF!,AE$2,FALSE))=TRUE,"-",VLOOKUP($A21,#REF!,AE$2,FALSE))</f>
        <v>#REF!</v>
      </c>
      <c r="AF21" s="28" t="e">
        <f>IF(ISNA(VLOOKUP($A21,#REF!,AF$2,FALSE))=TRUE,"-",VLOOKUP($A21,#REF!,AF$2,FALSE))</f>
        <v>#REF!</v>
      </c>
      <c r="AG21" s="28" t="e">
        <f>IF(ISNA(VLOOKUP($A21,#REF!,AG$2,FALSE))=TRUE,"-",VLOOKUP($A21,#REF!,AG$2,FALSE))</f>
        <v>#REF!</v>
      </c>
      <c r="AH21" s="31" t="e">
        <f>IF(ISNA(VLOOKUP($A21,#REF!,AH$2,FALSE))=TRUE,"-",VLOOKUP($A21,#REF!,AH$2,FALSE))</f>
        <v>#REF!</v>
      </c>
      <c r="AI21" s="31" t="e">
        <f>IF(ISNA(VLOOKUP($A21,#REF!,AI$2,FALSE))=TRUE,"-",VLOOKUP($A21,#REF!,AI$2,FALSE))</f>
        <v>#REF!</v>
      </c>
      <c r="AJ21" s="31">
        <v>3.5938774703415263E-5</v>
      </c>
      <c r="AK21" s="33">
        <v>4.7971541805353626E-5</v>
      </c>
      <c r="AL21" s="28" t="e">
        <f>IF(ISNA(VLOOKUP($A21,#REF!,AL$2,FALSE))=TRUE,"-",VLOOKUP($A21,#REF!,AL$2,FALSE))</f>
        <v>#REF!</v>
      </c>
      <c r="AM21" s="28" t="e">
        <f>IF(ISNA(VLOOKUP($A21,#REF!,AM$2,FALSE))=TRUE,"-",VLOOKUP($A21,#REF!,AM$2,FALSE))</f>
        <v>#REF!</v>
      </c>
      <c r="AN21" s="28" t="e">
        <f>IF(ISNA(VLOOKUP($A21,#REF!,AN$2,FALSE))=TRUE,"-",VLOOKUP($A21,#REF!,AN$2,FALSE))</f>
        <v>#REF!</v>
      </c>
      <c r="AO21" s="28" t="e">
        <f>IF(ISNA(VLOOKUP($A21,#REF!,AO$2,FALSE))=TRUE,"-",VLOOKUP($A21,#REF!,AO$2,FALSE))</f>
        <v>#REF!</v>
      </c>
      <c r="AP21" s="31" t="e">
        <f>IF(ISNA(VLOOKUP($A21,#REF!,AP$2,FALSE))=TRUE,"-",VLOOKUP($A21,#REF!,AP$2,FALSE))</f>
        <v>#REF!</v>
      </c>
      <c r="AQ21" s="31" t="e">
        <f>IF(ISNA(VLOOKUP($A21,#REF!,AQ$2,FALSE))=TRUE,"-",VLOOKUP($A21,#REF!,AQ$2,FALSE))</f>
        <v>#REF!</v>
      </c>
      <c r="AR21" s="31">
        <v>8.2659181817855106E-5</v>
      </c>
      <c r="AS21" s="33">
        <v>9.9633202211119065E-5</v>
      </c>
      <c r="AT21" s="28" t="e">
        <f>IF(ISNA(VLOOKUP($A21,#REF!,AT$2,FALSE))=TRUE,"-",VLOOKUP($A21,#REF!,AT$2,FALSE))</f>
        <v>#REF!</v>
      </c>
      <c r="AU21" s="28" t="e">
        <f>IF(ISNA(VLOOKUP($A21,#REF!,AU$2,FALSE))=TRUE,"-",VLOOKUP($A21,#REF!,AU$2,FALSE))</f>
        <v>#REF!</v>
      </c>
      <c r="AV21" s="28" t="e">
        <f>IF(ISNA(VLOOKUP($A21,#REF!,AV$2,FALSE))=TRUE,"-",VLOOKUP($A21,#REF!,AV$2,FALSE))</f>
        <v>#REF!</v>
      </c>
      <c r="AW21" s="28" t="e">
        <f>IF(ISNA(VLOOKUP($A21,#REF!,AW$2,FALSE))=TRUE,"-",VLOOKUP($A21,#REF!,AW$2,FALSE))</f>
        <v>#REF!</v>
      </c>
      <c r="AX21" s="31" t="e">
        <f>IF(ISNA(VLOOKUP($A21,#REF!,AX$2,FALSE))=TRUE,"-",VLOOKUP($A21,#REF!,AX$2,FALSE))</f>
        <v>#REF!</v>
      </c>
      <c r="AY21" s="31" t="e">
        <f>IF(ISNA(VLOOKUP($A21,#REF!,AY$2,FALSE))=TRUE,"-",VLOOKUP($A21,#REF!,AY$2,FALSE))</f>
        <v>#REF!</v>
      </c>
      <c r="AZ21" s="31">
        <v>1.2578571146195343E-4</v>
      </c>
      <c r="BA21" s="33">
        <v>1.512948626168845E-4</v>
      </c>
      <c r="BB21" s="28" t="e">
        <f>IF(ISNA(VLOOKUP($A21,#REF!,BB$2,FALSE))=TRUE,"-",VLOOKUP($A21,#REF!,BB$2,FALSE))</f>
        <v>#REF!</v>
      </c>
      <c r="BC21" s="28" t="e">
        <f>IF(ISNA(VLOOKUP($A21,#REF!,BC$2,FALSE))=TRUE,"-",VLOOKUP($A21,#REF!,BC$2,FALSE))</f>
        <v>#REF!</v>
      </c>
      <c r="BD21" s="28" t="e">
        <f>IF(ISNA(VLOOKUP($A21,#REF!,BD$2,FALSE))=TRUE,"-",VLOOKUP($A21,#REF!,BD$2,FALSE))</f>
        <v>#REF!</v>
      </c>
      <c r="BE21" s="28" t="e">
        <f>IF(ISNA(VLOOKUP($A21,#REF!,BE$2,FALSE))=TRUE,"-",VLOOKUP($A21,#REF!,BE$2,FALSE))</f>
        <v>#REF!</v>
      </c>
      <c r="BF21" s="31" t="e">
        <f>IF(ISNA(VLOOKUP($A21,#REF!,BF$2,FALSE))=TRUE,"-",VLOOKUP($A21,#REF!,BF$2,FALSE))</f>
        <v>#REF!</v>
      </c>
      <c r="BG21" s="31" t="e">
        <f>IF(ISNA(VLOOKUP($A21,#REF!,BG$2,FALSE))=TRUE,"-",VLOOKUP($A21,#REF!,BG$2,FALSE))</f>
        <v>#REF!</v>
      </c>
      <c r="BH21" s="31">
        <v>3.2344897233073735E-4</v>
      </c>
      <c r="BI21" s="33">
        <v>1.8819604862100269E-4</v>
      </c>
      <c r="BJ21" s="28" t="e">
        <f>IF(ISNA(VLOOKUP($A21,#REF!,BJ$2,FALSE))=TRUE,"-",VLOOKUP($A21,#REF!,BJ$2,FALSE))</f>
        <v>#REF!</v>
      </c>
      <c r="BK21" s="28" t="e">
        <f>IF(ISNA(VLOOKUP($A21,#REF!,BK$2,FALSE))=TRUE,"-",VLOOKUP($A21,#REF!,BK$2,FALSE))</f>
        <v>#REF!</v>
      </c>
      <c r="BL21" s="28" t="e">
        <f>IF(ISNA(VLOOKUP($A21,#REF!,BL$2,FALSE))=TRUE,"-",VLOOKUP($A21,#REF!,BL$2,FALSE))</f>
        <v>#REF!</v>
      </c>
      <c r="BM21" s="28" t="e">
        <f>IF(ISNA(VLOOKUP($A21,#REF!,BM$2,FALSE))=TRUE,"-",VLOOKUP($A21,#REF!,BM$2,FALSE))</f>
        <v>#REF!</v>
      </c>
      <c r="BN21" s="31" t="e">
        <f>IF(ISNA(VLOOKUP($A21,#REF!,BN$2,FALSE))=TRUE,"-",VLOOKUP($A21,#REF!,BN$2,FALSE))</f>
        <v>#REF!</v>
      </c>
      <c r="BO21" s="31" t="e">
        <f>IF(ISNA(VLOOKUP($A21,#REF!,BO$2,FALSE))=TRUE,"-",VLOOKUP($A21,#REF!,BO$2,FALSE))</f>
        <v>#REF!</v>
      </c>
      <c r="BP21" s="31" t="e">
        <f>IF(ISNA(VLOOKUP($A21,#REF!,BP$2,FALSE))=TRUE,"-",VLOOKUP($A21,#REF!,BP$2,FALSE))</f>
        <v>#REF!</v>
      </c>
      <c r="BQ21" s="33" t="e">
        <f>IF(ISNA(VLOOKUP($A21,#REF!,BQ$2,FALSE))=TRUE,"-",VLOOKUP($A21,#REF!,BQ$2,FALSE))</f>
        <v>#REF!</v>
      </c>
      <c r="BR21" s="28" t="e">
        <f t="shared" si="0"/>
        <v>#REF!</v>
      </c>
      <c r="BS21" s="28" t="e">
        <f t="shared" si="0"/>
        <v>#REF!</v>
      </c>
      <c r="BT21" s="28" t="e">
        <f t="shared" si="0"/>
        <v>#REF!</v>
      </c>
      <c r="BU21" s="28" t="e">
        <f t="shared" si="4"/>
        <v>#REF!</v>
      </c>
      <c r="BV21" s="31" t="e">
        <f t="shared" si="1"/>
        <v>#REF!</v>
      </c>
      <c r="BW21" s="31" t="e">
        <f t="shared" si="1"/>
        <v>#REF!</v>
      </c>
      <c r="BX21" s="31">
        <f t="shared" si="2"/>
        <v>1.3477040513780723E-3</v>
      </c>
      <c r="BY21" s="33">
        <f t="shared" si="3"/>
        <v>1.1254861731256041E-3</v>
      </c>
    </row>
    <row r="22" spans="1:77" ht="15.75" thickBot="1" x14ac:dyDescent="0.3">
      <c r="A22" s="24" t="s">
        <v>146</v>
      </c>
      <c r="B22" s="214" t="s">
        <v>10</v>
      </c>
      <c r="C22" s="215"/>
      <c r="D22" s="215"/>
      <c r="E22" s="226" t="e">
        <f>IF(ISNA(VLOOKUP($A22,#REF!,E$2,FALSE))=TRUE,"-",VLOOKUP($A22,#REF!,E$2,FALSE))</f>
        <v>#REF!</v>
      </c>
      <c r="F22" s="217" t="e">
        <f>IF(ISNA(VLOOKUP($A22,#REF!,F$2,FALSE))=TRUE,"-",VLOOKUP($A22,#REF!,F$2,FALSE))</f>
        <v>#REF!</v>
      </c>
      <c r="G22" s="217" t="e">
        <f>IF(ISNA(VLOOKUP($A22,#REF!,G$2,FALSE))=TRUE,"-",VLOOKUP($A22,#REF!,G$2,FALSE))</f>
        <v>#REF!</v>
      </c>
      <c r="H22" s="217" t="e">
        <f>IF(ISNA(VLOOKUP($A22,#REF!,H$2,FALSE))=TRUE,"-",VLOOKUP($A22,#REF!,H$2,FALSE))</f>
        <v>#REF!</v>
      </c>
      <c r="I22" s="217" t="e">
        <f>IF(ISNA(VLOOKUP($A22,#REF!,I$2,FALSE))=TRUE,"-",VLOOKUP($A22,#REF!,I$2,FALSE))</f>
        <v>#REF!</v>
      </c>
      <c r="J22" s="268" t="e">
        <f>IF(ISNA(VLOOKUP($A22,#REF!,J$2,FALSE))=TRUE,"-",VLOOKUP($A22,#REF!,J$2,FALSE))</f>
        <v>#REF!</v>
      </c>
      <c r="K22" s="268" t="e">
        <f>IF(ISNA(VLOOKUP($A22,#REF!,K$2,FALSE))=TRUE,"-",VLOOKUP($A22,#REF!,K$2,FALSE))</f>
        <v>#REF!</v>
      </c>
      <c r="L22" s="268">
        <v>0.99635206457621861</v>
      </c>
      <c r="M22" s="269">
        <v>0.99520726477760024</v>
      </c>
      <c r="N22" s="217" t="e">
        <f>IF(ISNA(VLOOKUP($A22,#REF!,N$2,FALSE))=TRUE,"-",VLOOKUP($A22,#REF!,N$2,FALSE))</f>
        <v>#REF!</v>
      </c>
      <c r="O22" s="217" t="e">
        <f>IF(ISNA(VLOOKUP($A22,#REF!,O$2,FALSE))=TRUE,"-",VLOOKUP($A22,#REF!,O$2,FALSE))</f>
        <v>#REF!</v>
      </c>
      <c r="P22" s="217" t="e">
        <f>IF(ISNA(VLOOKUP($A22,#REF!,P$2,FALSE))=TRUE,"-",VLOOKUP($A22,#REF!,P$2,FALSE))</f>
        <v>#REF!</v>
      </c>
      <c r="Q22" s="217" t="e">
        <f>IF(ISNA(VLOOKUP($A22,#REF!,Q$2,FALSE))=TRUE,"-",VLOOKUP($A22,#REF!,Q$2,FALSE))</f>
        <v>#REF!</v>
      </c>
      <c r="R22" s="268" t="e">
        <f>IF(ISNA(VLOOKUP($A22,#REF!,R$2,FALSE))=TRUE,"-",VLOOKUP($A22,#REF!,R$2,FALSE))</f>
        <v>#REF!</v>
      </c>
      <c r="S22" s="268" t="e">
        <f>IF(ISNA(VLOOKUP($A22,#REF!,S$2,FALSE))=TRUE,"-",VLOOKUP($A22,#REF!,S$2,FALSE))</f>
        <v>#REF!</v>
      </c>
      <c r="T22" s="268">
        <v>2.3284694194349582E-4</v>
      </c>
      <c r="U22" s="269">
        <v>1.6816614815437652E-4</v>
      </c>
      <c r="V22" s="217" t="e">
        <f>IF(ISNA(VLOOKUP($A22,#REF!,V$2,FALSE))=TRUE,"-",VLOOKUP($A22,#REF!,V$2,FALSE))</f>
        <v>#REF!</v>
      </c>
      <c r="W22" s="217" t="e">
        <f>IF(ISNA(VLOOKUP($A22,#REF!,W$2,FALSE))=TRUE,"-",VLOOKUP($A22,#REF!,W$2,FALSE))</f>
        <v>#REF!</v>
      </c>
      <c r="X22" s="217" t="e">
        <f>IF(ISNA(VLOOKUP($A22,#REF!,X$2,FALSE))=TRUE,"-",VLOOKUP($A22,#REF!,X$2,FALSE))</f>
        <v>#REF!</v>
      </c>
      <c r="Y22" s="217" t="e">
        <f>IF(ISNA(VLOOKUP($A22,#REF!,Y$2,FALSE))=TRUE,"-",VLOOKUP($A22,#REF!,Y$2,FALSE))</f>
        <v>#REF!</v>
      </c>
      <c r="Z22" s="268" t="e">
        <f>IF(ISNA(VLOOKUP($A22,#REF!,Z$2,FALSE))=TRUE,"-",VLOOKUP($A22,#REF!,Z$2,FALSE))</f>
        <v>#REF!</v>
      </c>
      <c r="AA22" s="268" t="e">
        <f>IF(ISNA(VLOOKUP($A22,#REF!,AA$2,FALSE))=TRUE,"-",VLOOKUP($A22,#REF!,AA$2,FALSE))</f>
        <v>#REF!</v>
      </c>
      <c r="AB22" s="268">
        <v>9.3138776777398327E-4</v>
      </c>
      <c r="AC22" s="269">
        <v>6.7266459261750608E-4</v>
      </c>
      <c r="AD22" s="217" t="e">
        <f>IF(ISNA(VLOOKUP($A22,#REF!,AD$2,FALSE))=TRUE,"-",VLOOKUP($A22,#REF!,AD$2,FALSE))</f>
        <v>#REF!</v>
      </c>
      <c r="AE22" s="217" t="e">
        <f>IF(ISNA(VLOOKUP($A22,#REF!,AE$2,FALSE))=TRUE,"-",VLOOKUP($A22,#REF!,AE$2,FALSE))</f>
        <v>#REF!</v>
      </c>
      <c r="AF22" s="217" t="e">
        <f>IF(ISNA(VLOOKUP($A22,#REF!,AF$2,FALSE))=TRUE,"-",VLOOKUP($A22,#REF!,AF$2,FALSE))</f>
        <v>#REF!</v>
      </c>
      <c r="AG22" s="217" t="e">
        <f>IF(ISNA(VLOOKUP($A22,#REF!,AG$2,FALSE))=TRUE,"-",VLOOKUP($A22,#REF!,AG$2,FALSE))</f>
        <v>#REF!</v>
      </c>
      <c r="AH22" s="268" t="e">
        <f>IF(ISNA(VLOOKUP($A22,#REF!,AH$2,FALSE))=TRUE,"-",VLOOKUP($A22,#REF!,AH$2,FALSE))</f>
        <v>#REF!</v>
      </c>
      <c r="AI22" s="268" t="e">
        <f>IF(ISNA(VLOOKUP($A22,#REF!,AI$2,FALSE))=TRUE,"-",VLOOKUP($A22,#REF!,AI$2,FALSE))</f>
        <v>#REF!</v>
      </c>
      <c r="AJ22" s="268">
        <v>0</v>
      </c>
      <c r="AK22" s="269">
        <v>1.6816614815437652E-4</v>
      </c>
      <c r="AL22" s="217" t="e">
        <f>IF(ISNA(VLOOKUP($A22,#REF!,AL$2,FALSE))=TRUE,"-",VLOOKUP($A22,#REF!,AL$2,FALSE))</f>
        <v>#REF!</v>
      </c>
      <c r="AM22" s="217" t="e">
        <f>IF(ISNA(VLOOKUP($A22,#REF!,AM$2,FALSE))=TRUE,"-",VLOOKUP($A22,#REF!,AM$2,FALSE))</f>
        <v>#REF!</v>
      </c>
      <c r="AN22" s="217" t="e">
        <f>IF(ISNA(VLOOKUP($A22,#REF!,AN$2,FALSE))=TRUE,"-",VLOOKUP($A22,#REF!,AN$2,FALSE))</f>
        <v>#REF!</v>
      </c>
      <c r="AO22" s="217" t="e">
        <f>IF(ISNA(VLOOKUP($A22,#REF!,AO$2,FALSE))=TRUE,"-",VLOOKUP($A22,#REF!,AO$2,FALSE))</f>
        <v>#REF!</v>
      </c>
      <c r="AP22" s="268" t="e">
        <f>IF(ISNA(VLOOKUP($A22,#REF!,AP$2,FALSE))=TRUE,"-",VLOOKUP($A22,#REF!,AP$2,FALSE))</f>
        <v>#REF!</v>
      </c>
      <c r="AQ22" s="268" t="e">
        <f>IF(ISNA(VLOOKUP($A22,#REF!,AQ$2,FALSE))=TRUE,"-",VLOOKUP($A22,#REF!,AQ$2,FALSE))</f>
        <v>#REF!</v>
      </c>
      <c r="AR22" s="268">
        <v>2.3284694194349582E-4</v>
      </c>
      <c r="AS22" s="269">
        <v>8.4083074077188259E-5</v>
      </c>
      <c r="AT22" s="217" t="e">
        <f>IF(ISNA(VLOOKUP($A22,#REF!,AT$2,FALSE))=TRUE,"-",VLOOKUP($A22,#REF!,AT$2,FALSE))</f>
        <v>#REF!</v>
      </c>
      <c r="AU22" s="217" t="e">
        <f>IF(ISNA(VLOOKUP($A22,#REF!,AU$2,FALSE))=TRUE,"-",VLOOKUP($A22,#REF!,AU$2,FALSE))</f>
        <v>#REF!</v>
      </c>
      <c r="AV22" s="217" t="e">
        <f>IF(ISNA(VLOOKUP($A22,#REF!,AV$2,FALSE))=TRUE,"-",VLOOKUP($A22,#REF!,AV$2,FALSE))</f>
        <v>#REF!</v>
      </c>
      <c r="AW22" s="217" t="e">
        <f>IF(ISNA(VLOOKUP($A22,#REF!,AW$2,FALSE))=TRUE,"-",VLOOKUP($A22,#REF!,AW$2,FALSE))</f>
        <v>#REF!</v>
      </c>
      <c r="AX22" s="268" t="e">
        <f>IF(ISNA(VLOOKUP($A22,#REF!,AX$2,FALSE))=TRUE,"-",VLOOKUP($A22,#REF!,AX$2,FALSE))</f>
        <v>#REF!</v>
      </c>
      <c r="AY22" s="268" t="e">
        <f>IF(ISNA(VLOOKUP($A22,#REF!,AY$2,FALSE))=TRUE,"-",VLOOKUP($A22,#REF!,AY$2,FALSE))</f>
        <v>#REF!</v>
      </c>
      <c r="AZ22" s="268">
        <v>3.1046258925799441E-4</v>
      </c>
      <c r="BA22" s="269">
        <v>2.5224922223156476E-4</v>
      </c>
      <c r="BB22" s="217" t="e">
        <f>IF(ISNA(VLOOKUP($A22,#REF!,BB$2,FALSE))=TRUE,"-",VLOOKUP($A22,#REF!,BB$2,FALSE))</f>
        <v>#REF!</v>
      </c>
      <c r="BC22" s="217" t="e">
        <f>IF(ISNA(VLOOKUP($A22,#REF!,BC$2,FALSE))=TRUE,"-",VLOOKUP($A22,#REF!,BC$2,FALSE))</f>
        <v>#REF!</v>
      </c>
      <c r="BD22" s="217" t="e">
        <f>IF(ISNA(VLOOKUP($A22,#REF!,BD$2,FALSE))=TRUE,"-",VLOOKUP($A22,#REF!,BD$2,FALSE))</f>
        <v>#REF!</v>
      </c>
      <c r="BE22" s="217" t="e">
        <f>IF(ISNA(VLOOKUP($A22,#REF!,BE$2,FALSE))=TRUE,"-",VLOOKUP($A22,#REF!,BE$2,FALSE))</f>
        <v>#REF!</v>
      </c>
      <c r="BF22" s="268" t="e">
        <f>IF(ISNA(VLOOKUP($A22,#REF!,BF$2,FALSE))=TRUE,"-",VLOOKUP($A22,#REF!,BF$2,FALSE))</f>
        <v>#REF!</v>
      </c>
      <c r="BG22" s="268" t="e">
        <f>IF(ISNA(VLOOKUP($A22,#REF!,BG$2,FALSE))=TRUE,"-",VLOOKUP($A22,#REF!,BG$2,FALSE))</f>
        <v>#REF!</v>
      </c>
      <c r="BH22" s="268">
        <v>4.6569388388699164E-4</v>
      </c>
      <c r="BI22" s="269">
        <v>3.3633229630875304E-4</v>
      </c>
      <c r="BJ22" s="217" t="e">
        <f>IF(ISNA(VLOOKUP($A22,#REF!,BJ$2,FALSE))=TRUE,"-",VLOOKUP($A22,#REF!,BJ$2,FALSE))</f>
        <v>#REF!</v>
      </c>
      <c r="BK22" s="217" t="e">
        <f>IF(ISNA(VLOOKUP($A22,#REF!,BK$2,FALSE))=TRUE,"-",VLOOKUP($A22,#REF!,BK$2,FALSE))</f>
        <v>#REF!</v>
      </c>
      <c r="BL22" s="217" t="e">
        <f>IF(ISNA(VLOOKUP($A22,#REF!,BL$2,FALSE))=TRUE,"-",VLOOKUP($A22,#REF!,BL$2,FALSE))</f>
        <v>#REF!</v>
      </c>
      <c r="BM22" s="217" t="e">
        <f>IF(ISNA(VLOOKUP($A22,#REF!,BM$2,FALSE))=TRUE,"-",VLOOKUP($A22,#REF!,BM$2,FALSE))</f>
        <v>#REF!</v>
      </c>
      <c r="BN22" s="268" t="e">
        <f>IF(ISNA(VLOOKUP($A22,#REF!,BN$2,FALSE))=TRUE,"-",VLOOKUP($A22,#REF!,BN$2,FALSE))</f>
        <v>#REF!</v>
      </c>
      <c r="BO22" s="268" t="e">
        <f>IF(ISNA(VLOOKUP($A22,#REF!,BO$2,FALSE))=TRUE,"-",VLOOKUP($A22,#REF!,BO$2,FALSE))</f>
        <v>#REF!</v>
      </c>
      <c r="BP22" s="268" t="e">
        <f>IF(ISNA(VLOOKUP($A22,#REF!,BP$2,FALSE))=TRUE,"-",VLOOKUP($A22,#REF!,BP$2,FALSE))</f>
        <v>#REF!</v>
      </c>
      <c r="BQ22" s="269" t="e">
        <f>IF(ISNA(VLOOKUP($A22,#REF!,BQ$2,FALSE))=TRUE,"-",VLOOKUP($A22,#REF!,BQ$2,FALSE))</f>
        <v>#REF!</v>
      </c>
      <c r="BR22" s="217" t="e">
        <f t="shared" si="0"/>
        <v>#REF!</v>
      </c>
      <c r="BS22" s="217" t="e">
        <f t="shared" si="0"/>
        <v>#REF!</v>
      </c>
      <c r="BT22" s="217" t="e">
        <f t="shared" si="0"/>
        <v>#REF!</v>
      </c>
      <c r="BU22" s="217" t="e">
        <f t="shared" si="4"/>
        <v>#REF!</v>
      </c>
      <c r="BV22" s="268" t="e">
        <f t="shared" si="1"/>
        <v>#REF!</v>
      </c>
      <c r="BW22" s="268" t="e">
        <f t="shared" si="1"/>
        <v>#REF!</v>
      </c>
      <c r="BX22" s="268">
        <f t="shared" si="2"/>
        <v>2.1732381248059608E-3</v>
      </c>
      <c r="BY22" s="269">
        <f t="shared" si="3"/>
        <v>1.681661481543765E-3</v>
      </c>
    </row>
    <row r="23" spans="1:77" ht="16.5" thickBot="1" x14ac:dyDescent="0.3">
      <c r="A23" s="54"/>
      <c r="B23" s="594" t="s">
        <v>11</v>
      </c>
      <c r="C23" s="594"/>
      <c r="D23" s="594"/>
      <c r="E23" s="60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</row>
    <row r="24" spans="1:77" ht="15.75" thickBot="1" x14ac:dyDescent="0.3">
      <c r="A24" s="139" t="s">
        <v>11</v>
      </c>
      <c r="B24" s="232" t="s">
        <v>165</v>
      </c>
      <c r="C24" s="43"/>
      <c r="D24" s="43"/>
      <c r="E24" s="266" t="e">
        <f>IF(ISNA(VLOOKUP($A24,#REF!,E$2,FALSE))=TRUE,"-",VLOOKUP($A24,#REF!,E$2,FALSE))</f>
        <v>#REF!</v>
      </c>
      <c r="F24" s="100" t="e">
        <f>IF(ISNA(VLOOKUP($A24,#REF!,F$2,FALSE))=TRUE,"-",VLOOKUP($A24,#REF!,F$2,FALSE))</f>
        <v>#REF!</v>
      </c>
      <c r="G24" s="100" t="e">
        <f>IF(ISNA(VLOOKUP($A24,#REF!,G$2,FALSE))=TRUE,"-",VLOOKUP($A24,#REF!,G$2,FALSE))</f>
        <v>#REF!</v>
      </c>
      <c r="H24" s="100" t="e">
        <f>IF(ISNA(VLOOKUP($A24,#REF!,H$2,FALSE))=TRUE,"-",VLOOKUP($A24,#REF!,H$2,FALSE))</f>
        <v>#REF!</v>
      </c>
      <c r="I24" s="100" t="e">
        <f>IF(ISNA(VLOOKUP($A24,#REF!,I$2,FALSE))=TRUE,"-",VLOOKUP($A24,#REF!,I$2,FALSE))</f>
        <v>#REF!</v>
      </c>
      <c r="J24" s="117" t="e">
        <f>IF(ISNA(VLOOKUP($A24,#REF!,J$2,FALSE))=TRUE,"-",VLOOKUP($A24,#REF!,J$2,FALSE))</f>
        <v>#REF!</v>
      </c>
      <c r="K24" s="117" t="e">
        <f>IF(ISNA(VLOOKUP($A24,#REF!,K$2,FALSE))=TRUE,"-",VLOOKUP($A24,#REF!,K$2,FALSE))</f>
        <v>#REF!</v>
      </c>
      <c r="L24" s="117">
        <v>0.99789946481436909</v>
      </c>
      <c r="M24" s="119">
        <v>0.99785103447464341</v>
      </c>
      <c r="N24" s="100" t="e">
        <f>IF(ISNA(VLOOKUP($A24,#REF!,N$2,FALSE))=TRUE,"-",VLOOKUP($A24,#REF!,N$2,FALSE))</f>
        <v>#REF!</v>
      </c>
      <c r="O24" s="100" t="e">
        <f>IF(ISNA(VLOOKUP($A24,#REF!,O$2,FALSE))=TRUE,"-",VLOOKUP($A24,#REF!,O$2,FALSE))</f>
        <v>#REF!</v>
      </c>
      <c r="P24" s="100" t="e">
        <f>IF(ISNA(VLOOKUP($A24,#REF!,P$2,FALSE))=TRUE,"-",VLOOKUP($A24,#REF!,P$2,FALSE))</f>
        <v>#REF!</v>
      </c>
      <c r="Q24" s="100" t="e">
        <f>IF(ISNA(VLOOKUP($A24,#REF!,Q$2,FALSE))=TRUE,"-",VLOOKUP($A24,#REF!,Q$2,FALSE))</f>
        <v>#REF!</v>
      </c>
      <c r="R24" s="117" t="e">
        <f>IF(ISNA(VLOOKUP($A24,#REF!,R$2,FALSE))=TRUE,"-",VLOOKUP($A24,#REF!,R$2,FALSE))</f>
        <v>#REF!</v>
      </c>
      <c r="S24" s="117" t="e">
        <f>IF(ISNA(VLOOKUP($A24,#REF!,S$2,FALSE))=TRUE,"-",VLOOKUP($A24,#REF!,S$2,FALSE))</f>
        <v>#REF!</v>
      </c>
      <c r="T24" s="117">
        <v>4.4592955084965194E-4</v>
      </c>
      <c r="U24" s="119">
        <v>2.9822228628751128E-4</v>
      </c>
      <c r="V24" s="100" t="e">
        <f>IF(ISNA(VLOOKUP($A24,#REF!,V$2,FALSE))=TRUE,"-",VLOOKUP($A24,#REF!,V$2,FALSE))</f>
        <v>#REF!</v>
      </c>
      <c r="W24" s="100" t="e">
        <f>IF(ISNA(VLOOKUP($A24,#REF!,W$2,FALSE))=TRUE,"-",VLOOKUP($A24,#REF!,W$2,FALSE))</f>
        <v>#REF!</v>
      </c>
      <c r="X24" s="100" t="e">
        <f>IF(ISNA(VLOOKUP($A24,#REF!,X$2,FALSE))=TRUE,"-",VLOOKUP($A24,#REF!,X$2,FALSE))</f>
        <v>#REF!</v>
      </c>
      <c r="Y24" s="100" t="e">
        <f>IF(ISNA(VLOOKUP($A24,#REF!,Y$2,FALSE))=TRUE,"-",VLOOKUP($A24,#REF!,Y$2,FALSE))</f>
        <v>#REF!</v>
      </c>
      <c r="Z24" s="117" t="e">
        <f>IF(ISNA(VLOOKUP($A24,#REF!,Z$2,FALSE))=TRUE,"-",VLOOKUP($A24,#REF!,Z$2,FALSE))</f>
        <v>#REF!</v>
      </c>
      <c r="AA24" s="117" t="e">
        <f>IF(ISNA(VLOOKUP($A24,#REF!,AA$2,FALSE))=TRUE,"-",VLOOKUP($A24,#REF!,AA$2,FALSE))</f>
        <v>#REF!</v>
      </c>
      <c r="AB24" s="117">
        <v>6.3012547075214391E-4</v>
      </c>
      <c r="AC24" s="119">
        <v>6.137274917556798E-4</v>
      </c>
      <c r="AD24" s="100" t="e">
        <f>IF(ISNA(VLOOKUP($A24,#REF!,AD$2,FALSE))=TRUE,"-",VLOOKUP($A24,#REF!,AD$2,FALSE))</f>
        <v>#REF!</v>
      </c>
      <c r="AE24" s="100" t="e">
        <f>IF(ISNA(VLOOKUP($A24,#REF!,AE$2,FALSE))=TRUE,"-",VLOOKUP($A24,#REF!,AE$2,FALSE))</f>
        <v>#REF!</v>
      </c>
      <c r="AF24" s="100" t="e">
        <f>IF(ISNA(VLOOKUP($A24,#REF!,AF$2,FALSE))=TRUE,"-",VLOOKUP($A24,#REF!,AF$2,FALSE))</f>
        <v>#REF!</v>
      </c>
      <c r="AG24" s="100" t="e">
        <f>IF(ISNA(VLOOKUP($A24,#REF!,AG$2,FALSE))=TRUE,"-",VLOOKUP($A24,#REF!,AG$2,FALSE))</f>
        <v>#REF!</v>
      </c>
      <c r="AH24" s="117" t="e">
        <f>IF(ISNA(VLOOKUP($A24,#REF!,AH$2,FALSE))=TRUE,"-",VLOOKUP($A24,#REF!,AH$2,FALSE))</f>
        <v>#REF!</v>
      </c>
      <c r="AI24" s="117" t="e">
        <f>IF(ISNA(VLOOKUP($A24,#REF!,AI$2,FALSE))=TRUE,"-",VLOOKUP($A24,#REF!,AI$2,FALSE))</f>
        <v>#REF!</v>
      </c>
      <c r="AJ24" s="117">
        <v>9.7886974576752867E-5</v>
      </c>
      <c r="AK24" s="119">
        <v>8.7885482642065599E-5</v>
      </c>
      <c r="AL24" s="100" t="e">
        <f>IF(ISNA(VLOOKUP($A24,#REF!,AL$2,FALSE))=TRUE,"-",VLOOKUP($A24,#REF!,AL$2,FALSE))</f>
        <v>#REF!</v>
      </c>
      <c r="AM24" s="100" t="e">
        <f>IF(ISNA(VLOOKUP($A24,#REF!,AM$2,FALSE))=TRUE,"-",VLOOKUP($A24,#REF!,AM$2,FALSE))</f>
        <v>#REF!</v>
      </c>
      <c r="AN24" s="100" t="e">
        <f>IF(ISNA(VLOOKUP($A24,#REF!,AN$2,FALSE))=TRUE,"-",VLOOKUP($A24,#REF!,AN$2,FALSE))</f>
        <v>#REF!</v>
      </c>
      <c r="AO24" s="100" t="e">
        <f>IF(ISNA(VLOOKUP($A24,#REF!,AO$2,FALSE))=TRUE,"-",VLOOKUP($A24,#REF!,AO$2,FALSE))</f>
        <v>#REF!</v>
      </c>
      <c r="AP24" s="117" t="e">
        <f>IF(ISNA(VLOOKUP($A24,#REF!,AP$2,FALSE))=TRUE,"-",VLOOKUP($A24,#REF!,AP$2,FALSE))</f>
        <v>#REF!</v>
      </c>
      <c r="AQ24" s="117" t="e">
        <f>IF(ISNA(VLOOKUP($A24,#REF!,AQ$2,FALSE))=TRUE,"-",VLOOKUP($A24,#REF!,AQ$2,FALSE))</f>
        <v>#REF!</v>
      </c>
      <c r="AR24" s="117">
        <v>1.3121766484482282E-4</v>
      </c>
      <c r="AS24" s="119">
        <v>1.434114570309857E-4</v>
      </c>
      <c r="AT24" s="100" t="e">
        <f>IF(ISNA(VLOOKUP($A24,#REF!,AT$2,FALSE))=TRUE,"-",VLOOKUP($A24,#REF!,AT$2,FALSE))</f>
        <v>#REF!</v>
      </c>
      <c r="AU24" s="100" t="e">
        <f>IF(ISNA(VLOOKUP($A24,#REF!,AU$2,FALSE))=TRUE,"-",VLOOKUP($A24,#REF!,AU$2,FALSE))</f>
        <v>#REF!</v>
      </c>
      <c r="AV24" s="100" t="e">
        <f>IF(ISNA(VLOOKUP($A24,#REF!,AV$2,FALSE))=TRUE,"-",VLOOKUP($A24,#REF!,AV$2,FALSE))</f>
        <v>#REF!</v>
      </c>
      <c r="AW24" s="100" t="e">
        <f>IF(ISNA(VLOOKUP($A24,#REF!,AW$2,FALSE))=TRUE,"-",VLOOKUP($A24,#REF!,AW$2,FALSE))</f>
        <v>#REF!</v>
      </c>
      <c r="AX24" s="117" t="e">
        <f>IF(ISNA(VLOOKUP($A24,#REF!,AX$2,FALSE))=TRUE,"-",VLOOKUP($A24,#REF!,AX$2,FALSE))</f>
        <v>#REF!</v>
      </c>
      <c r="AY24" s="117" t="e">
        <f>IF(ISNA(VLOOKUP($A24,#REF!,AY$2,FALSE))=TRUE,"-",VLOOKUP($A24,#REF!,AY$2,FALSE))</f>
        <v>#REF!</v>
      </c>
      <c r="AZ24" s="117">
        <v>1.5016353089193629E-4</v>
      </c>
      <c r="BA24" s="119">
        <v>1.9673110131173679E-4</v>
      </c>
      <c r="BB24" s="100" t="e">
        <f>IF(ISNA(VLOOKUP($A24,#REF!,BB$2,FALSE))=TRUE,"-",VLOOKUP($A24,#REF!,BB$2,FALSE))</f>
        <v>#REF!</v>
      </c>
      <c r="BC24" s="100" t="e">
        <f>IF(ISNA(VLOOKUP($A24,#REF!,BC$2,FALSE))=TRUE,"-",VLOOKUP($A24,#REF!,BC$2,FALSE))</f>
        <v>#REF!</v>
      </c>
      <c r="BD24" s="100" t="e">
        <f>IF(ISNA(VLOOKUP($A24,#REF!,BD$2,FALSE))=TRUE,"-",VLOOKUP($A24,#REF!,BD$2,FALSE))</f>
        <v>#REF!</v>
      </c>
      <c r="BE24" s="100" t="e">
        <f>IF(ISNA(VLOOKUP($A24,#REF!,BE$2,FALSE))=TRUE,"-",VLOOKUP($A24,#REF!,BE$2,FALSE))</f>
        <v>#REF!</v>
      </c>
      <c r="BF24" s="117" t="e">
        <f>IF(ISNA(VLOOKUP($A24,#REF!,BF$2,FALSE))=TRUE,"-",VLOOKUP($A24,#REF!,BF$2,FALSE))</f>
        <v>#REF!</v>
      </c>
      <c r="BG24" s="117" t="e">
        <f>IF(ISNA(VLOOKUP($A24,#REF!,BG$2,FALSE))=TRUE,"-",VLOOKUP($A24,#REF!,BG$2,FALSE))</f>
        <v>#REF!</v>
      </c>
      <c r="BH24" s="117">
        <v>2.8524053882043036E-4</v>
      </c>
      <c r="BI24" s="119">
        <v>3.0042861639568031E-4</v>
      </c>
      <c r="BJ24" s="100" t="e">
        <f>IF(ISNA(VLOOKUP($A24,#REF!,BJ$2,FALSE))=TRUE,"-",VLOOKUP($A24,#REF!,BJ$2,FALSE))</f>
        <v>#REF!</v>
      </c>
      <c r="BK24" s="100" t="e">
        <f>IF(ISNA(VLOOKUP($A24,#REF!,BK$2,FALSE))=TRUE,"-",VLOOKUP($A24,#REF!,BK$2,FALSE))</f>
        <v>#REF!</v>
      </c>
      <c r="BL24" s="100" t="e">
        <f>IF(ISNA(VLOOKUP($A24,#REF!,BL$2,FALSE))=TRUE,"-",VLOOKUP($A24,#REF!,BL$2,FALSE))</f>
        <v>#REF!</v>
      </c>
      <c r="BM24" s="100" t="e">
        <f>IF(ISNA(VLOOKUP($A24,#REF!,BM$2,FALSE))=TRUE,"-",VLOOKUP($A24,#REF!,BM$2,FALSE))</f>
        <v>#REF!</v>
      </c>
      <c r="BN24" s="117" t="e">
        <f>IF(ISNA(VLOOKUP($A24,#REF!,BN$2,FALSE))=TRUE,"-",VLOOKUP($A24,#REF!,BN$2,FALSE))</f>
        <v>#REF!</v>
      </c>
      <c r="BO24" s="117" t="e">
        <f>IF(ISNA(VLOOKUP($A24,#REF!,BO$2,FALSE))=TRUE,"-",VLOOKUP($A24,#REF!,BO$2,FALSE))</f>
        <v>#REF!</v>
      </c>
      <c r="BP24" s="117" t="e">
        <f>IF(ISNA(VLOOKUP($A24,#REF!,BP$2,FALSE))=TRUE,"-",VLOOKUP($A24,#REF!,BP$2,FALSE))</f>
        <v>#REF!</v>
      </c>
      <c r="BQ24" s="119" t="e">
        <f>IF(ISNA(VLOOKUP($A24,#REF!,BQ$2,FALSE))=TRUE,"-",VLOOKUP($A24,#REF!,BQ$2,FALSE))</f>
        <v>#REF!</v>
      </c>
      <c r="BR24" s="100" t="e">
        <f t="shared" ref="BR24:BR26" si="5">N24+V24+AD24+AL24+AT24+BB24</f>
        <v>#REF!</v>
      </c>
      <c r="BS24" s="100" t="e">
        <f t="shared" ref="BS24:BS26" si="6">O24+W24+AE24+AM24+AU24+BC24</f>
        <v>#REF!</v>
      </c>
      <c r="BT24" s="100" t="e">
        <f t="shared" ref="BT24:BT26" si="7">P24+X24+AF24+AN24+AV24+BD24</f>
        <v>#REF!</v>
      </c>
      <c r="BU24" s="531" t="e">
        <f t="shared" ref="BU24:BU26" si="8">Q24+Y24+AG24+AO24+AW24+BE24</f>
        <v>#REF!</v>
      </c>
      <c r="BV24" s="532" t="e">
        <f t="shared" ref="BV24:BW26" si="9">R24+Z24+AH24+AP24+AX24+BF24</f>
        <v>#REF!</v>
      </c>
      <c r="BW24" s="532" t="e">
        <f t="shared" si="9"/>
        <v>#REF!</v>
      </c>
      <c r="BX24" s="532">
        <f t="shared" ref="BX24:BX26" si="10">T24+AB24+AJ24+AR24+AZ24+BH24</f>
        <v>1.7405637307357381E-3</v>
      </c>
      <c r="BY24" s="533">
        <f t="shared" ref="BY24:BY26" si="11">U24+AC24+AK24+AS24+BA24+BI24</f>
        <v>1.6404064354236594E-3</v>
      </c>
    </row>
    <row r="25" spans="1:77" x14ac:dyDescent="0.25">
      <c r="A25" s="139" t="s">
        <v>131</v>
      </c>
      <c r="B25" s="622" t="s">
        <v>57</v>
      </c>
      <c r="C25" s="623"/>
      <c r="D25" s="623"/>
      <c r="E25" s="267" t="e">
        <f>IF(ISNA(VLOOKUP($A25,#REF!,E$2,FALSE))=TRUE,"-",VLOOKUP($A25,#REF!,E$2,FALSE))</f>
        <v>#REF!</v>
      </c>
      <c r="F25" s="97" t="e">
        <f>IF(ISNA(VLOOKUP($A25,#REF!,F$2,FALSE))=TRUE,"-",VLOOKUP($A25,#REF!,F$2,FALSE))</f>
        <v>#REF!</v>
      </c>
      <c r="G25" s="97" t="e">
        <f>IF(ISNA(VLOOKUP($A25,#REF!,G$2,FALSE))=TRUE,"-",VLOOKUP($A25,#REF!,G$2,FALSE))</f>
        <v>#REF!</v>
      </c>
      <c r="H25" s="97" t="e">
        <f>IF(ISNA(VLOOKUP($A25,#REF!,H$2,FALSE))=TRUE,"-",VLOOKUP($A25,#REF!,H$2,FALSE))</f>
        <v>#REF!</v>
      </c>
      <c r="I25" s="97" t="e">
        <f>IF(ISNA(VLOOKUP($A25,#REF!,I$2,FALSE))=TRUE,"-",VLOOKUP($A25,#REF!,I$2,FALSE))</f>
        <v>#REF!</v>
      </c>
      <c r="J25" s="114" t="e">
        <f>IF(ISNA(VLOOKUP($A25,#REF!,J$2,FALSE))=TRUE,"-",VLOOKUP($A25,#REF!,J$2,FALSE))</f>
        <v>#REF!</v>
      </c>
      <c r="K25" s="114" t="e">
        <f>IF(ISNA(VLOOKUP($A25,#REF!,K$2,FALSE))=TRUE,"-",VLOOKUP($A25,#REF!,K$2,FALSE))</f>
        <v>#REF!</v>
      </c>
      <c r="L25" s="114">
        <v>0.9961748846426276</v>
      </c>
      <c r="M25" s="115">
        <v>0.99594745070074875</v>
      </c>
      <c r="N25" s="97" t="e">
        <f>IF(ISNA(VLOOKUP($A25,#REF!,N$2,FALSE))=TRUE,"-",VLOOKUP($A25,#REF!,N$2,FALSE))</f>
        <v>#REF!</v>
      </c>
      <c r="O25" s="97" t="e">
        <f>IF(ISNA(VLOOKUP($A25,#REF!,O$2,FALSE))=TRUE,"-",VLOOKUP($A25,#REF!,O$2,FALSE))</f>
        <v>#REF!</v>
      </c>
      <c r="P25" s="97" t="e">
        <f>IF(ISNA(VLOOKUP($A25,#REF!,P$2,FALSE))=TRUE,"-",VLOOKUP($A25,#REF!,P$2,FALSE))</f>
        <v>#REF!</v>
      </c>
      <c r="Q25" s="97" t="e">
        <f>IF(ISNA(VLOOKUP($A25,#REF!,Q$2,FALSE))=TRUE,"-",VLOOKUP($A25,#REF!,Q$2,FALSE))</f>
        <v>#REF!</v>
      </c>
      <c r="R25" s="114" t="e">
        <f>IF(ISNA(VLOOKUP($A25,#REF!,R$2,FALSE))=TRUE,"-",VLOOKUP($A25,#REF!,R$2,FALSE))</f>
        <v>#REF!</v>
      </c>
      <c r="S25" s="114" t="e">
        <f>IF(ISNA(VLOOKUP($A25,#REF!,S$2,FALSE))=TRUE,"-",VLOOKUP($A25,#REF!,S$2,FALSE))</f>
        <v>#REF!</v>
      </c>
      <c r="T25" s="114">
        <v>1.1750688868781246E-3</v>
      </c>
      <c r="U25" s="115">
        <v>7.8549683223169957E-4</v>
      </c>
      <c r="V25" s="97" t="e">
        <f>IF(ISNA(VLOOKUP($A25,#REF!,V$2,FALSE))=TRUE,"-",VLOOKUP($A25,#REF!,V$2,FALSE))</f>
        <v>#REF!</v>
      </c>
      <c r="W25" s="97" t="e">
        <f>IF(ISNA(VLOOKUP($A25,#REF!,W$2,FALSE))=TRUE,"-",VLOOKUP($A25,#REF!,W$2,FALSE))</f>
        <v>#REF!</v>
      </c>
      <c r="X25" s="97" t="e">
        <f>IF(ISNA(VLOOKUP($A25,#REF!,X$2,FALSE))=TRUE,"-",VLOOKUP($A25,#REF!,X$2,FALSE))</f>
        <v>#REF!</v>
      </c>
      <c r="Y25" s="97" t="e">
        <f>IF(ISNA(VLOOKUP($A25,#REF!,Y$2,FALSE))=TRUE,"-",VLOOKUP($A25,#REF!,Y$2,FALSE))</f>
        <v>#REF!</v>
      </c>
      <c r="Z25" s="114" t="e">
        <f>IF(ISNA(VLOOKUP($A25,#REF!,Z$2,FALSE))=TRUE,"-",VLOOKUP($A25,#REF!,Z$2,FALSE))</f>
        <v>#REF!</v>
      </c>
      <c r="AA25" s="114" t="e">
        <f>IF(ISNA(VLOOKUP($A25,#REF!,AA$2,FALSE))=TRUE,"-",VLOOKUP($A25,#REF!,AA$2,FALSE))</f>
        <v>#REF!</v>
      </c>
      <c r="AB25" s="114">
        <v>1.1177484533718746E-3</v>
      </c>
      <c r="AC25" s="115">
        <v>1.1617893091248183E-3</v>
      </c>
      <c r="AD25" s="97" t="e">
        <f>IF(ISNA(VLOOKUP($A25,#REF!,AD$2,FALSE))=TRUE,"-",VLOOKUP($A25,#REF!,AD$2,FALSE))</f>
        <v>#REF!</v>
      </c>
      <c r="AE25" s="97" t="e">
        <f>IF(ISNA(VLOOKUP($A25,#REF!,AE$2,FALSE))=TRUE,"-",VLOOKUP($A25,#REF!,AE$2,FALSE))</f>
        <v>#REF!</v>
      </c>
      <c r="AF25" s="97" t="e">
        <f>IF(ISNA(VLOOKUP($A25,#REF!,AF$2,FALSE))=TRUE,"-",VLOOKUP($A25,#REF!,AF$2,FALSE))</f>
        <v>#REF!</v>
      </c>
      <c r="AG25" s="97" t="e">
        <f>IF(ISNA(VLOOKUP($A25,#REF!,AG$2,FALSE))=TRUE,"-",VLOOKUP($A25,#REF!,AG$2,FALSE))</f>
        <v>#REF!</v>
      </c>
      <c r="AH25" s="114" t="e">
        <f>IF(ISNA(VLOOKUP($A25,#REF!,AH$2,FALSE))=TRUE,"-",VLOOKUP($A25,#REF!,AH$2,FALSE))</f>
        <v>#REF!</v>
      </c>
      <c r="AI25" s="114" t="e">
        <f>IF(ISNA(VLOOKUP($A25,#REF!,AI$2,FALSE))=TRUE,"-",VLOOKUP($A25,#REF!,AI$2,FALSE))</f>
        <v>#REF!</v>
      </c>
      <c r="AJ25" s="114">
        <v>1.8936214640457582E-4</v>
      </c>
      <c r="AK25" s="115">
        <v>1.8759770713913497E-4</v>
      </c>
      <c r="AL25" s="97" t="e">
        <f>IF(ISNA(VLOOKUP($A25,#REF!,AL$2,FALSE))=TRUE,"-",VLOOKUP($A25,#REF!,AL$2,FALSE))</f>
        <v>#REF!</v>
      </c>
      <c r="AM25" s="97" t="e">
        <f>IF(ISNA(VLOOKUP($A25,#REF!,AM$2,FALSE))=TRUE,"-",VLOOKUP($A25,#REF!,AM$2,FALSE))</f>
        <v>#REF!</v>
      </c>
      <c r="AN25" s="97" t="e">
        <f>IF(ISNA(VLOOKUP($A25,#REF!,AN$2,FALSE))=TRUE,"-",VLOOKUP($A25,#REF!,AN$2,FALSE))</f>
        <v>#REF!</v>
      </c>
      <c r="AO25" s="97" t="e">
        <f>IF(ISNA(VLOOKUP($A25,#REF!,AO$2,FALSE))=TRUE,"-",VLOOKUP($A25,#REF!,AO$2,FALSE))</f>
        <v>#REF!</v>
      </c>
      <c r="AP25" s="114" t="e">
        <f>IF(ISNA(VLOOKUP($A25,#REF!,AP$2,FALSE))=TRUE,"-",VLOOKUP($A25,#REF!,AP$2,FALSE))</f>
        <v>#REF!</v>
      </c>
      <c r="AQ25" s="114" t="e">
        <f>IF(ISNA(VLOOKUP($A25,#REF!,AQ$2,FALSE))=TRUE,"-",VLOOKUP($A25,#REF!,AQ$2,FALSE))</f>
        <v>#REF!</v>
      </c>
      <c r="AR25" s="114">
        <v>3.2038028013314719E-4</v>
      </c>
      <c r="AS25" s="115">
        <v>3.5873947505553881E-4</v>
      </c>
      <c r="AT25" s="97" t="e">
        <f>IF(ISNA(VLOOKUP($A25,#REF!,AT$2,FALSE))=TRUE,"-",VLOOKUP($A25,#REF!,AT$2,FALSE))</f>
        <v>#REF!</v>
      </c>
      <c r="AU25" s="97" t="e">
        <f>IF(ISNA(VLOOKUP($A25,#REF!,AU$2,FALSE))=TRUE,"-",VLOOKUP($A25,#REF!,AU$2,FALSE))</f>
        <v>#REF!</v>
      </c>
      <c r="AV25" s="97" t="e">
        <f>IF(ISNA(VLOOKUP($A25,#REF!,AV$2,FALSE))=TRUE,"-",VLOOKUP($A25,#REF!,AV$2,FALSE))</f>
        <v>#REF!</v>
      </c>
      <c r="AW25" s="97" t="e">
        <f>IF(ISNA(VLOOKUP($A25,#REF!,AW$2,FALSE))=TRUE,"-",VLOOKUP($A25,#REF!,AW$2,FALSE))</f>
        <v>#REF!</v>
      </c>
      <c r="AX25" s="114" t="e">
        <f>IF(ISNA(VLOOKUP($A25,#REF!,AX$2,FALSE))=TRUE,"-",VLOOKUP($A25,#REF!,AX$2,FALSE))</f>
        <v>#REF!</v>
      </c>
      <c r="AY25" s="114" t="e">
        <f>IF(ISNA(VLOOKUP($A25,#REF!,AY$2,FALSE))=TRUE,"-",VLOOKUP($A25,#REF!,AY$2,FALSE))</f>
        <v>#REF!</v>
      </c>
      <c r="AZ25" s="114">
        <v>3.736063969603793E-4</v>
      </c>
      <c r="BA25" s="115">
        <v>5.0245467760072406E-4</v>
      </c>
      <c r="BB25" s="97" t="e">
        <f>IF(ISNA(VLOOKUP($A25,#REF!,BB$2,FALSE))=TRUE,"-",VLOOKUP($A25,#REF!,BB$2,FALSE))</f>
        <v>#REF!</v>
      </c>
      <c r="BC25" s="97" t="e">
        <f>IF(ISNA(VLOOKUP($A25,#REF!,BC$2,FALSE))=TRUE,"-",VLOOKUP($A25,#REF!,BC$2,FALSE))</f>
        <v>#REF!</v>
      </c>
      <c r="BD25" s="97" t="e">
        <f>IF(ISNA(VLOOKUP($A25,#REF!,BD$2,FALSE))=TRUE,"-",VLOOKUP($A25,#REF!,BD$2,FALSE))</f>
        <v>#REF!</v>
      </c>
      <c r="BE25" s="97" t="e">
        <f>IF(ISNA(VLOOKUP($A25,#REF!,BE$2,FALSE))=TRUE,"-",VLOOKUP($A25,#REF!,BE$2,FALSE))</f>
        <v>#REF!</v>
      </c>
      <c r="BF25" s="114" t="e">
        <f>IF(ISNA(VLOOKUP($A25,#REF!,BF$2,FALSE))=TRUE,"-",VLOOKUP($A25,#REF!,BF$2,FALSE))</f>
        <v>#REF!</v>
      </c>
      <c r="BG25" s="114" t="e">
        <f>IF(ISNA(VLOOKUP($A25,#REF!,BG$2,FALSE))=TRUE,"-",VLOOKUP($A25,#REF!,BG$2,FALSE))</f>
        <v>#REF!</v>
      </c>
      <c r="BH25" s="114">
        <v>6.7965656871696398E-4</v>
      </c>
      <c r="BI25" s="115">
        <v>7.5039082855653987E-4</v>
      </c>
      <c r="BJ25" s="97" t="e">
        <f>IF(ISNA(VLOOKUP($A25,#REF!,BJ$2,FALSE))=TRUE,"-",VLOOKUP($A25,#REF!,BJ$2,FALSE))</f>
        <v>#REF!</v>
      </c>
      <c r="BK25" s="97" t="e">
        <f>IF(ISNA(VLOOKUP($A25,#REF!,BK$2,FALSE))=TRUE,"-",VLOOKUP($A25,#REF!,BK$2,FALSE))</f>
        <v>#REF!</v>
      </c>
      <c r="BL25" s="97" t="e">
        <f>IF(ISNA(VLOOKUP($A25,#REF!,BL$2,FALSE))=TRUE,"-",VLOOKUP($A25,#REF!,BL$2,FALSE))</f>
        <v>#REF!</v>
      </c>
      <c r="BM25" s="97" t="e">
        <f>IF(ISNA(VLOOKUP($A25,#REF!,BM$2,FALSE))=TRUE,"-",VLOOKUP($A25,#REF!,BM$2,FALSE))</f>
        <v>#REF!</v>
      </c>
      <c r="BN25" s="114" t="e">
        <f>IF(ISNA(VLOOKUP($A25,#REF!,BN$2,FALSE))=TRUE,"-",VLOOKUP($A25,#REF!,BN$2,FALSE))</f>
        <v>#REF!</v>
      </c>
      <c r="BO25" s="114" t="e">
        <f>IF(ISNA(VLOOKUP($A25,#REF!,BO$2,FALSE))=TRUE,"-",VLOOKUP($A25,#REF!,BO$2,FALSE))</f>
        <v>#REF!</v>
      </c>
      <c r="BP25" s="114" t="e">
        <f>IF(ISNA(VLOOKUP($A25,#REF!,BP$2,FALSE))=TRUE,"-",VLOOKUP($A25,#REF!,BP$2,FALSE))</f>
        <v>#REF!</v>
      </c>
      <c r="BQ25" s="115" t="e">
        <f>IF(ISNA(VLOOKUP($A25,#REF!,BQ$2,FALSE))=TRUE,"-",VLOOKUP($A25,#REF!,BQ$2,FALSE))</f>
        <v>#REF!</v>
      </c>
      <c r="BR25" s="97" t="e">
        <f t="shared" si="5"/>
        <v>#REF!</v>
      </c>
      <c r="BS25" s="97" t="e">
        <f t="shared" si="6"/>
        <v>#REF!</v>
      </c>
      <c r="BT25" s="97" t="e">
        <f t="shared" si="7"/>
        <v>#REF!</v>
      </c>
      <c r="BU25" s="483" t="e">
        <f t="shared" si="8"/>
        <v>#REF!</v>
      </c>
      <c r="BV25" s="484" t="e">
        <f t="shared" si="9"/>
        <v>#REF!</v>
      </c>
      <c r="BW25" s="484" t="e">
        <f t="shared" si="9"/>
        <v>#REF!</v>
      </c>
      <c r="BX25" s="484">
        <f t="shared" si="10"/>
        <v>3.8558227324650652E-3</v>
      </c>
      <c r="BY25" s="485">
        <f t="shared" si="11"/>
        <v>3.7464688297084553E-3</v>
      </c>
    </row>
    <row r="26" spans="1:77" ht="15.75" thickBot="1" x14ac:dyDescent="0.3">
      <c r="A26" s="139" t="s">
        <v>132</v>
      </c>
      <c r="B26" s="601" t="s">
        <v>58</v>
      </c>
      <c r="C26" s="602"/>
      <c r="D26" s="602"/>
      <c r="E26" s="265" t="e">
        <f>IF(ISNA(VLOOKUP($A26,#REF!,E$2,FALSE))=TRUE,"-",VLOOKUP($A26,#REF!,E$2,FALSE))</f>
        <v>#REF!</v>
      </c>
      <c r="F26" s="99" t="e">
        <f>IF(ISNA(VLOOKUP($A26,#REF!,F$2,FALSE))=TRUE,"-",VLOOKUP($A26,#REF!,F$2,FALSE))</f>
        <v>#REF!</v>
      </c>
      <c r="G26" s="99" t="e">
        <f>IF(ISNA(VLOOKUP($A26,#REF!,G$2,FALSE))=TRUE,"-",VLOOKUP($A26,#REF!,G$2,FALSE))</f>
        <v>#REF!</v>
      </c>
      <c r="H26" s="99" t="e">
        <f>IF(ISNA(VLOOKUP($A26,#REF!,H$2,FALSE))=TRUE,"-",VLOOKUP($A26,#REF!,H$2,FALSE))</f>
        <v>#REF!</v>
      </c>
      <c r="I26" s="99" t="e">
        <f>IF(ISNA(VLOOKUP($A26,#REF!,I$2,FALSE))=TRUE,"-",VLOOKUP($A26,#REF!,I$2,FALSE))</f>
        <v>#REF!</v>
      </c>
      <c r="J26" s="118" t="e">
        <f>IF(ISNA(VLOOKUP($A26,#REF!,J$2,FALSE))=TRUE,"-",VLOOKUP($A26,#REF!,J$2,FALSE))</f>
        <v>#REF!</v>
      </c>
      <c r="K26" s="118" t="e">
        <f>IF(ISNA(VLOOKUP($A26,#REF!,K$2,FALSE))=TRUE,"-",VLOOKUP($A26,#REF!,K$2,FALSE))</f>
        <v>#REF!</v>
      </c>
      <c r="L26" s="118">
        <v>0.99879888664799688</v>
      </c>
      <c r="M26" s="116">
        <v>0.99881079006130236</v>
      </c>
      <c r="N26" s="99" t="e">
        <f>IF(ISNA(VLOOKUP($A26,#REF!,N$2,FALSE))=TRUE,"-",VLOOKUP($A26,#REF!,N$2,FALSE))</f>
        <v>#REF!</v>
      </c>
      <c r="O26" s="99" t="e">
        <f>IF(ISNA(VLOOKUP($A26,#REF!,O$2,FALSE))=TRUE,"-",VLOOKUP($A26,#REF!,O$2,FALSE))</f>
        <v>#REF!</v>
      </c>
      <c r="P26" s="99" t="e">
        <f>IF(ISNA(VLOOKUP($A26,#REF!,P$2,FALSE))=TRUE,"-",VLOOKUP($A26,#REF!,P$2,FALSE))</f>
        <v>#REF!</v>
      </c>
      <c r="Q26" s="99" t="e">
        <f>IF(ISNA(VLOOKUP($A26,#REF!,Q$2,FALSE))=TRUE,"-",VLOOKUP($A26,#REF!,Q$2,FALSE))</f>
        <v>#REF!</v>
      </c>
      <c r="R26" s="118" t="e">
        <f>IF(ISNA(VLOOKUP($A26,#REF!,R$2,FALSE))=TRUE,"-",VLOOKUP($A26,#REF!,R$2,FALSE))</f>
        <v>#REF!</v>
      </c>
      <c r="S26" s="118" t="e">
        <f>IF(ISNA(VLOOKUP($A26,#REF!,S$2,FALSE))=TRUE,"-",VLOOKUP($A26,#REF!,S$2,FALSE))</f>
        <v>#REF!</v>
      </c>
      <c r="T26" s="118">
        <v>6.5660863242835224E-5</v>
      </c>
      <c r="U26" s="116">
        <v>5.2546485663382789E-5</v>
      </c>
      <c r="V26" s="99" t="e">
        <f>IF(ISNA(VLOOKUP($A26,#REF!,V$2,FALSE))=TRUE,"-",VLOOKUP($A26,#REF!,V$2,FALSE))</f>
        <v>#REF!</v>
      </c>
      <c r="W26" s="99" t="e">
        <f>IF(ISNA(VLOOKUP($A26,#REF!,W$2,FALSE))=TRUE,"-",VLOOKUP($A26,#REF!,W$2,FALSE))</f>
        <v>#REF!</v>
      </c>
      <c r="X26" s="99" t="e">
        <f>IF(ISNA(VLOOKUP($A26,#REF!,X$2,FALSE))=TRUE,"-",VLOOKUP($A26,#REF!,X$2,FALSE))</f>
        <v>#REF!</v>
      </c>
      <c r="Y26" s="99" t="e">
        <f>IF(ISNA(VLOOKUP($A26,#REF!,Y$2,FALSE))=TRUE,"-",VLOOKUP($A26,#REF!,Y$2,FALSE))</f>
        <v>#REF!</v>
      </c>
      <c r="Z26" s="118" t="e">
        <f>IF(ISNA(VLOOKUP($A26,#REF!,Z$2,FALSE))=TRUE,"-",VLOOKUP($A26,#REF!,Z$2,FALSE))</f>
        <v>#REF!</v>
      </c>
      <c r="AA26" s="118" t="e">
        <f>IF(ISNA(VLOOKUP($A26,#REF!,AA$2,FALSE))=TRUE,"-",VLOOKUP($A26,#REF!,AA$2,FALSE))</f>
        <v>#REF!</v>
      </c>
      <c r="AB26" s="118">
        <v>3.7581502213785366E-4</v>
      </c>
      <c r="AC26" s="116">
        <v>3.3740375004908947E-4</v>
      </c>
      <c r="AD26" s="99" t="e">
        <f>IF(ISNA(VLOOKUP($A26,#REF!,AD$2,FALSE))=TRUE,"-",VLOOKUP($A26,#REF!,AD$2,FALSE))</f>
        <v>#REF!</v>
      </c>
      <c r="AE26" s="99" t="e">
        <f>IF(ISNA(VLOOKUP($A26,#REF!,AE$2,FALSE))=TRUE,"-",VLOOKUP($A26,#REF!,AE$2,FALSE))</f>
        <v>#REF!</v>
      </c>
      <c r="AF26" s="99" t="e">
        <f>IF(ISNA(VLOOKUP($A26,#REF!,AF$2,FALSE))=TRUE,"-",VLOOKUP($A26,#REF!,AF$2,FALSE))</f>
        <v>#REF!</v>
      </c>
      <c r="AG26" s="99" t="e">
        <f>IF(ISNA(VLOOKUP($A26,#REF!,AG$2,FALSE))=TRUE,"-",VLOOKUP($A26,#REF!,AG$2,FALSE))</f>
        <v>#REF!</v>
      </c>
      <c r="AH26" s="118" t="e">
        <f>IF(ISNA(VLOOKUP($A26,#REF!,AH$2,FALSE))=TRUE,"-",VLOOKUP($A26,#REF!,AH$2,FALSE))</f>
        <v>#REF!</v>
      </c>
      <c r="AI26" s="118" t="e">
        <f>IF(ISNA(VLOOKUP($A26,#REF!,AI$2,FALSE))=TRUE,"-",VLOOKUP($A26,#REF!,AI$2,FALSE))</f>
        <v>#REF!</v>
      </c>
      <c r="AJ26" s="118">
        <v>5.0179846705906595E-5</v>
      </c>
      <c r="AK26" s="116">
        <v>3.7612221316947677E-5</v>
      </c>
      <c r="AL26" s="99" t="e">
        <f>IF(ISNA(VLOOKUP($A26,#REF!,AL$2,FALSE))=TRUE,"-",VLOOKUP($A26,#REF!,AL$2,FALSE))</f>
        <v>#REF!</v>
      </c>
      <c r="AM26" s="99" t="e">
        <f>IF(ISNA(VLOOKUP($A26,#REF!,AM$2,FALSE))=TRUE,"-",VLOOKUP($A26,#REF!,AM$2,FALSE))</f>
        <v>#REF!</v>
      </c>
      <c r="AN26" s="99" t="e">
        <f>IF(ISNA(VLOOKUP($A26,#REF!,AN$2,FALSE))=TRUE,"-",VLOOKUP($A26,#REF!,AN$2,FALSE))</f>
        <v>#REF!</v>
      </c>
      <c r="AO26" s="99" t="e">
        <f>IF(ISNA(VLOOKUP($A26,#REF!,AO$2,FALSE))=TRUE,"-",VLOOKUP($A26,#REF!,AO$2,FALSE))</f>
        <v>#REF!</v>
      </c>
      <c r="AP26" s="118" t="e">
        <f>IF(ISNA(VLOOKUP($A26,#REF!,AP$2,FALSE))=TRUE,"-",VLOOKUP($A26,#REF!,AP$2,FALSE))</f>
        <v>#REF!</v>
      </c>
      <c r="AQ26" s="118" t="e">
        <f>IF(ISNA(VLOOKUP($A26,#REF!,AQ$2,FALSE))=TRUE,"-",VLOOKUP($A26,#REF!,AQ$2,FALSE))</f>
        <v>#REF!</v>
      </c>
      <c r="AR26" s="118">
        <v>3.2563517543194708E-5</v>
      </c>
      <c r="AS26" s="116">
        <v>3.4846616808348583E-5</v>
      </c>
      <c r="AT26" s="99" t="e">
        <f>IF(ISNA(VLOOKUP($A26,#REF!,AT$2,FALSE))=TRUE,"-",VLOOKUP($A26,#REF!,AT$2,FALSE))</f>
        <v>#REF!</v>
      </c>
      <c r="AU26" s="99" t="e">
        <f>IF(ISNA(VLOOKUP($A26,#REF!,AU$2,FALSE))=TRUE,"-",VLOOKUP($A26,#REF!,AU$2,FALSE))</f>
        <v>#REF!</v>
      </c>
      <c r="AV26" s="99" t="e">
        <f>IF(ISNA(VLOOKUP($A26,#REF!,AV$2,FALSE))=TRUE,"-",VLOOKUP($A26,#REF!,AV$2,FALSE))</f>
        <v>#REF!</v>
      </c>
      <c r="AW26" s="99" t="e">
        <f>IF(ISNA(VLOOKUP($A26,#REF!,AW$2,FALSE))=TRUE,"-",VLOOKUP($A26,#REF!,AW$2,FALSE))</f>
        <v>#REF!</v>
      </c>
      <c r="AX26" s="118" t="e">
        <f>IF(ISNA(VLOOKUP($A26,#REF!,AX$2,FALSE))=TRUE,"-",VLOOKUP($A26,#REF!,AX$2,FALSE))</f>
        <v>#REF!</v>
      </c>
      <c r="AY26" s="118" t="e">
        <f>IF(ISNA(VLOOKUP($A26,#REF!,AY$2,FALSE))=TRUE,"-",VLOOKUP($A26,#REF!,AY$2,FALSE))</f>
        <v>#REF!</v>
      </c>
      <c r="AZ26" s="118">
        <v>3.3631173856086337E-5</v>
      </c>
      <c r="BA26" s="116">
        <v>4.259030943242605E-5</v>
      </c>
      <c r="BB26" s="99" t="e">
        <f>IF(ISNA(VLOOKUP($A26,#REF!,BB$2,FALSE))=TRUE,"-",VLOOKUP($A26,#REF!,BB$2,FALSE))</f>
        <v>#REF!</v>
      </c>
      <c r="BC26" s="99" t="e">
        <f>IF(ISNA(VLOOKUP($A26,#REF!,BC$2,FALSE))=TRUE,"-",VLOOKUP($A26,#REF!,BC$2,FALSE))</f>
        <v>#REF!</v>
      </c>
      <c r="BD26" s="99" t="e">
        <f>IF(ISNA(VLOOKUP($A26,#REF!,BD$2,FALSE))=TRUE,"-",VLOOKUP($A26,#REF!,BD$2,FALSE))</f>
        <v>#REF!</v>
      </c>
      <c r="BE26" s="99" t="e">
        <f>IF(ISNA(VLOOKUP($A26,#REF!,BE$2,FALSE))=TRUE,"-",VLOOKUP($A26,#REF!,BE$2,FALSE))</f>
        <v>#REF!</v>
      </c>
      <c r="BF26" s="118" t="e">
        <f>IF(ISNA(VLOOKUP($A26,#REF!,BF$2,FALSE))=TRUE,"-",VLOOKUP($A26,#REF!,BF$2,FALSE))</f>
        <v>#REF!</v>
      </c>
      <c r="BG26" s="118" t="e">
        <f>IF(ISNA(VLOOKUP($A26,#REF!,BG$2,FALSE))=TRUE,"-",VLOOKUP($A26,#REF!,BG$2,FALSE))</f>
        <v>#REF!</v>
      </c>
      <c r="BH26" s="118">
        <v>7.9540395310426416E-5</v>
      </c>
      <c r="BI26" s="116">
        <v>7.3565079928735903E-5</v>
      </c>
      <c r="BJ26" s="99" t="e">
        <f>IF(ISNA(VLOOKUP($A26,#REF!,BJ$2,FALSE))=TRUE,"-",VLOOKUP($A26,#REF!,BJ$2,FALSE))</f>
        <v>#REF!</v>
      </c>
      <c r="BK26" s="99" t="e">
        <f>IF(ISNA(VLOOKUP($A26,#REF!,BK$2,FALSE))=TRUE,"-",VLOOKUP($A26,#REF!,BK$2,FALSE))</f>
        <v>#REF!</v>
      </c>
      <c r="BL26" s="99" t="e">
        <f>IF(ISNA(VLOOKUP($A26,#REF!,BL$2,FALSE))=TRUE,"-",VLOOKUP($A26,#REF!,BL$2,FALSE))</f>
        <v>#REF!</v>
      </c>
      <c r="BM26" s="99" t="e">
        <f>IF(ISNA(VLOOKUP($A26,#REF!,BM$2,FALSE))=TRUE,"-",VLOOKUP($A26,#REF!,BM$2,FALSE))</f>
        <v>#REF!</v>
      </c>
      <c r="BN26" s="118" t="e">
        <f>IF(ISNA(VLOOKUP($A26,#REF!,BN$2,FALSE))=TRUE,"-",VLOOKUP($A26,#REF!,BN$2,FALSE))</f>
        <v>#REF!</v>
      </c>
      <c r="BO26" s="118" t="e">
        <f>IF(ISNA(VLOOKUP($A26,#REF!,BO$2,FALSE))=TRUE,"-",VLOOKUP($A26,#REF!,BO$2,FALSE))</f>
        <v>#REF!</v>
      </c>
      <c r="BP26" s="118" t="e">
        <f>IF(ISNA(VLOOKUP($A26,#REF!,BP$2,FALSE))=TRUE,"-",VLOOKUP($A26,#REF!,BP$2,FALSE))</f>
        <v>#REF!</v>
      </c>
      <c r="BQ26" s="116" t="e">
        <f>IF(ISNA(VLOOKUP($A26,#REF!,BQ$2,FALSE))=TRUE,"-",VLOOKUP($A26,#REF!,BQ$2,FALSE))</f>
        <v>#REF!</v>
      </c>
      <c r="BR26" s="99" t="e">
        <f t="shared" si="5"/>
        <v>#REF!</v>
      </c>
      <c r="BS26" s="99" t="e">
        <f t="shared" si="6"/>
        <v>#REF!</v>
      </c>
      <c r="BT26" s="99" t="e">
        <f t="shared" si="7"/>
        <v>#REF!</v>
      </c>
      <c r="BU26" s="486" t="e">
        <f t="shared" si="8"/>
        <v>#REF!</v>
      </c>
      <c r="BV26" s="487" t="e">
        <f t="shared" si="9"/>
        <v>#REF!</v>
      </c>
      <c r="BW26" s="487" t="e">
        <f t="shared" si="9"/>
        <v>#REF!</v>
      </c>
      <c r="BX26" s="487">
        <f t="shared" si="10"/>
        <v>6.3739081879630294E-4</v>
      </c>
      <c r="BY26" s="488">
        <f t="shared" si="11"/>
        <v>5.7856446319893044E-4</v>
      </c>
    </row>
    <row r="27" spans="1:77" x14ac:dyDescent="0.25">
      <c r="A27" s="54"/>
      <c r="B27" s="52"/>
      <c r="C27" s="52"/>
      <c r="D27" s="52"/>
      <c r="E27" s="62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</row>
    <row r="28" spans="1:77" ht="16.5" thickBot="1" x14ac:dyDescent="0.3">
      <c r="A28" s="55"/>
      <c r="B28" s="594" t="s">
        <v>8</v>
      </c>
      <c r="C28" s="594"/>
      <c r="D28" s="594"/>
      <c r="E28" s="65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</row>
    <row r="29" spans="1:77" ht="15.75" thickBot="1" x14ac:dyDescent="0.3">
      <c r="A29" s="24" t="s">
        <v>141</v>
      </c>
      <c r="B29" s="44" t="s">
        <v>8</v>
      </c>
      <c r="C29" s="45"/>
      <c r="D29" s="45"/>
      <c r="E29" s="68" t="e">
        <f>IF(ISNA(VLOOKUP($A29,#REF!,E$2,FALSE))=TRUE,"-",VLOOKUP($A29,#REF!,E$2,FALSE))</f>
        <v>#REF!</v>
      </c>
      <c r="F29" s="104" t="e">
        <f>IF(ISNA(VLOOKUP($A29,#REF!,F$2,FALSE))=TRUE,"-",VLOOKUP($A29,#REF!,F$2,FALSE))</f>
        <v>#REF!</v>
      </c>
      <c r="G29" s="104" t="e">
        <f>IF(ISNA(VLOOKUP($A29,#REF!,G$2,FALSE))=TRUE,"-",VLOOKUP($A29,#REF!,G$2,FALSE))</f>
        <v>#REF!</v>
      </c>
      <c r="H29" s="104" t="e">
        <f>IF(ISNA(VLOOKUP($A29,#REF!,H$2,FALSE))=TRUE,"-",VLOOKUP($A29,#REF!,H$2,FALSE))</f>
        <v>#REF!</v>
      </c>
      <c r="I29" s="104" t="e">
        <f>IF(ISNA(VLOOKUP($A29,#REF!,I$2,FALSE))=TRUE,"-",VLOOKUP($A29,#REF!,I$2,FALSE))</f>
        <v>#REF!</v>
      </c>
      <c r="J29" s="120" t="e">
        <f>IF(ISNA(VLOOKUP($A29,#REF!,J$2,FALSE))=TRUE,"-",VLOOKUP($A29,#REF!,J$2,FALSE))</f>
        <v>#REF!</v>
      </c>
      <c r="K29" s="470" t="e">
        <f>IF(ISNA(VLOOKUP($A29,#REF!,K$2,FALSE))=TRUE,"-",VLOOKUP($A29,#REF!,K$2,FALSE))</f>
        <v>#REF!</v>
      </c>
      <c r="L29" s="471">
        <v>0.99778305621536023</v>
      </c>
      <c r="M29" s="125">
        <v>0.99737048854398824</v>
      </c>
      <c r="N29" s="104" t="e">
        <f>IF(ISNA(VLOOKUP($A29,#REF!,N$2,FALSE))=TRUE,"-",VLOOKUP($A29,#REF!,N$2,FALSE))</f>
        <v>#REF!</v>
      </c>
      <c r="O29" s="104" t="e">
        <f>IF(ISNA(VLOOKUP($A29,#REF!,O$2,FALSE))=TRUE,"-",VLOOKUP($A29,#REF!,O$2,FALSE))</f>
        <v>#REF!</v>
      </c>
      <c r="P29" s="104" t="e">
        <f>IF(ISNA(VLOOKUP($A29,#REF!,P$2,FALSE))=TRUE,"-",VLOOKUP($A29,#REF!,P$2,FALSE))</f>
        <v>#REF!</v>
      </c>
      <c r="Q29" s="104" t="e">
        <f>IF(ISNA(VLOOKUP($A29,#REF!,Q$2,FALSE))=TRUE,"-",VLOOKUP($A29,#REF!,Q$2,FALSE))</f>
        <v>#REF!</v>
      </c>
      <c r="R29" s="120" t="e">
        <f>IF(ISNA(VLOOKUP($A29,#REF!,R$2,FALSE))=TRUE,"-",VLOOKUP($A29,#REF!,R$2,FALSE))</f>
        <v>#REF!</v>
      </c>
      <c r="S29" s="470" t="e">
        <f>IF(ISNA(VLOOKUP($A29,#REF!,S$2,FALSE))=TRUE,"-",VLOOKUP($A29,#REF!,S$2,FALSE))</f>
        <v>#REF!</v>
      </c>
      <c r="T29" s="471">
        <v>1.2065000188515628E-3</v>
      </c>
      <c r="U29" s="125">
        <v>1.0341676153217143E-3</v>
      </c>
      <c r="V29" s="104" t="e">
        <f>IF(ISNA(VLOOKUP($A29,#REF!,V$2,FALSE))=TRUE,"-",VLOOKUP($A29,#REF!,V$2,FALSE))</f>
        <v>#REF!</v>
      </c>
      <c r="W29" s="104" t="e">
        <f>IF(ISNA(VLOOKUP($A29,#REF!,W$2,FALSE))=TRUE,"-",VLOOKUP($A29,#REF!,W$2,FALSE))</f>
        <v>#REF!</v>
      </c>
      <c r="X29" s="104" t="e">
        <f>IF(ISNA(VLOOKUP($A29,#REF!,X$2,FALSE))=TRUE,"-",VLOOKUP($A29,#REF!,X$2,FALSE))</f>
        <v>#REF!</v>
      </c>
      <c r="Y29" s="104" t="e">
        <f>IF(ISNA(VLOOKUP($A29,#REF!,Y$2,FALSE))=TRUE,"-",VLOOKUP($A29,#REF!,Y$2,FALSE))</f>
        <v>#REF!</v>
      </c>
      <c r="Z29" s="120" t="e">
        <f>IF(ISNA(VLOOKUP($A29,#REF!,Z$2,FALSE))=TRUE,"-",VLOOKUP($A29,#REF!,Z$2,FALSE))</f>
        <v>#REF!</v>
      </c>
      <c r="AA29" s="470" t="e">
        <f>IF(ISNA(VLOOKUP($A29,#REF!,AA$2,FALSE))=TRUE,"-",VLOOKUP($A29,#REF!,AA$2,FALSE))</f>
        <v>#REF!</v>
      </c>
      <c r="AB29" s="471">
        <v>7.3144063642875993E-4</v>
      </c>
      <c r="AC29" s="125">
        <v>8.0969712517436551E-4</v>
      </c>
      <c r="AD29" s="104" t="e">
        <f>IF(ISNA(VLOOKUP($A29,#REF!,AD$2,FALSE))=TRUE,"-",VLOOKUP($A29,#REF!,AD$2,FALSE))</f>
        <v>#REF!</v>
      </c>
      <c r="AE29" s="104" t="e">
        <f>IF(ISNA(VLOOKUP($A29,#REF!,AE$2,FALSE))=TRUE,"-",VLOOKUP($A29,#REF!,AE$2,FALSE))</f>
        <v>#REF!</v>
      </c>
      <c r="AF29" s="104" t="e">
        <f>IF(ISNA(VLOOKUP($A29,#REF!,AF$2,FALSE))=TRUE,"-",VLOOKUP($A29,#REF!,AF$2,FALSE))</f>
        <v>#REF!</v>
      </c>
      <c r="AG29" s="104" t="e">
        <f>IF(ISNA(VLOOKUP($A29,#REF!,AG$2,FALSE))=TRUE,"-",VLOOKUP($A29,#REF!,AG$2,FALSE))</f>
        <v>#REF!</v>
      </c>
      <c r="AH29" s="120" t="e">
        <f>IF(ISNA(VLOOKUP($A29,#REF!,AH$2,FALSE))=TRUE,"-",VLOOKUP($A29,#REF!,AH$2,FALSE))</f>
        <v>#REF!</v>
      </c>
      <c r="AI29" s="470" t="e">
        <f>IF(ISNA(VLOOKUP($A29,#REF!,AI$2,FALSE))=TRUE,"-",VLOOKUP($A29,#REF!,AI$2,FALSE))</f>
        <v>#REF!</v>
      </c>
      <c r="AJ29" s="471">
        <v>2.4884062888813483E-4</v>
      </c>
      <c r="AK29" s="125">
        <v>2.8058811268418606E-4</v>
      </c>
      <c r="AL29" s="104" t="e">
        <f>IF(ISNA(VLOOKUP($A29,#REF!,AL$2,FALSE))=TRUE,"-",VLOOKUP($A29,#REF!,AL$2,FALSE))</f>
        <v>#REF!</v>
      </c>
      <c r="AM29" s="104" t="e">
        <f>IF(ISNA(VLOOKUP($A29,#REF!,AM$2,FALSE))=TRUE,"-",VLOOKUP($A29,#REF!,AM$2,FALSE))</f>
        <v>#REF!</v>
      </c>
      <c r="AN29" s="104" t="e">
        <f>IF(ISNA(VLOOKUP($A29,#REF!,AN$2,FALSE))=TRUE,"-",VLOOKUP($A29,#REF!,AN$2,FALSE))</f>
        <v>#REF!</v>
      </c>
      <c r="AO29" s="104" t="e">
        <f>IF(ISNA(VLOOKUP($A29,#REF!,AO$2,FALSE))=TRUE,"-",VLOOKUP($A29,#REF!,AO$2,FALSE))</f>
        <v>#REF!</v>
      </c>
      <c r="AP29" s="120" t="e">
        <f>IF(ISNA(VLOOKUP($A29,#REF!,AP$2,FALSE))=TRUE,"-",VLOOKUP($A29,#REF!,AP$2,FALSE))</f>
        <v>#REF!</v>
      </c>
      <c r="AQ29" s="470" t="e">
        <f>IF(ISNA(VLOOKUP($A29,#REF!,AQ$2,FALSE))=TRUE,"-",VLOOKUP($A29,#REF!,AQ$2,FALSE))</f>
        <v>#REF!</v>
      </c>
      <c r="AR29" s="471">
        <v>2.0359687818120121E-4</v>
      </c>
      <c r="AS29" s="125">
        <v>2.8860491590373423E-4</v>
      </c>
      <c r="AT29" s="104" t="e">
        <f>IF(ISNA(VLOOKUP($A29,#REF!,AT$2,FALSE))=TRUE,"-",VLOOKUP($A29,#REF!,AT$2,FALSE))</f>
        <v>#REF!</v>
      </c>
      <c r="AU29" s="104" t="e">
        <f>IF(ISNA(VLOOKUP($A29,#REF!,AU$2,FALSE))=TRUE,"-",VLOOKUP($A29,#REF!,AU$2,FALSE))</f>
        <v>#REF!</v>
      </c>
      <c r="AV29" s="104" t="e">
        <f>IF(ISNA(VLOOKUP($A29,#REF!,AV$2,FALSE))=TRUE,"-",VLOOKUP($A29,#REF!,AV$2,FALSE))</f>
        <v>#REF!</v>
      </c>
      <c r="AW29" s="104" t="e">
        <f>IF(ISNA(VLOOKUP($A29,#REF!,AW$2,FALSE))=TRUE,"-",VLOOKUP($A29,#REF!,AW$2,FALSE))</f>
        <v>#REF!</v>
      </c>
      <c r="AX29" s="120" t="e">
        <f>IF(ISNA(VLOOKUP($A29,#REF!,AX$2,FALSE))=TRUE,"-",VLOOKUP($A29,#REF!,AX$2,FALSE))</f>
        <v>#REF!</v>
      </c>
      <c r="AY29" s="470" t="e">
        <f>IF(ISNA(VLOOKUP($A29,#REF!,AY$2,FALSE))=TRUE,"-",VLOOKUP($A29,#REF!,AY$2,FALSE))</f>
        <v>#REF!</v>
      </c>
      <c r="AZ29" s="471">
        <v>1.2065000188515628E-4</v>
      </c>
      <c r="BA29" s="125">
        <v>2.0843688370825248E-4</v>
      </c>
      <c r="BB29" s="104" t="e">
        <f>IF(ISNA(VLOOKUP($A29,#REF!,BB$2,FALSE))=TRUE,"-",VLOOKUP($A29,#REF!,BB$2,FALSE))</f>
        <v>#REF!</v>
      </c>
      <c r="BC29" s="104" t="e">
        <f>IF(ISNA(VLOOKUP($A29,#REF!,BC$2,FALSE))=TRUE,"-",VLOOKUP($A29,#REF!,BC$2,FALSE))</f>
        <v>#REF!</v>
      </c>
      <c r="BD29" s="104" t="e">
        <f>IF(ISNA(VLOOKUP($A29,#REF!,BD$2,FALSE))=TRUE,"-",VLOOKUP($A29,#REF!,BD$2,FALSE))</f>
        <v>#REF!</v>
      </c>
      <c r="BE29" s="104" t="e">
        <f>IF(ISNA(VLOOKUP($A29,#REF!,BE$2,FALSE))=TRUE,"-",VLOOKUP($A29,#REF!,BE$2,FALSE))</f>
        <v>#REF!</v>
      </c>
      <c r="BF29" s="120" t="e">
        <f>IF(ISNA(VLOOKUP($A29,#REF!,BF$2,FALSE))=TRUE,"-",VLOOKUP($A29,#REF!,BF$2,FALSE))</f>
        <v>#REF!</v>
      </c>
      <c r="BG29" s="470" t="e">
        <f>IF(ISNA(VLOOKUP($A29,#REF!,BG$2,FALSE))=TRUE,"-",VLOOKUP($A29,#REF!,BG$2,FALSE))</f>
        <v>#REF!</v>
      </c>
      <c r="BH29" s="471">
        <v>2.0359687818120121E-4</v>
      </c>
      <c r="BI29" s="125">
        <v>1.8438647404960798E-4</v>
      </c>
      <c r="BJ29" s="104" t="e">
        <f>IF(ISNA(VLOOKUP($A29,#REF!,BJ$2,FALSE))=TRUE,"-",VLOOKUP($A29,#REF!,BJ$2,FALSE))</f>
        <v>#REF!</v>
      </c>
      <c r="BK29" s="104" t="e">
        <f>IF(ISNA(VLOOKUP($A29,#REF!,BK$2,FALSE))=TRUE,"-",VLOOKUP($A29,#REF!,BK$2,FALSE))</f>
        <v>#REF!</v>
      </c>
      <c r="BL29" s="104" t="e">
        <f>IF(ISNA(VLOOKUP($A29,#REF!,BL$2,FALSE))=TRUE,"-",VLOOKUP($A29,#REF!,BL$2,FALSE))</f>
        <v>#REF!</v>
      </c>
      <c r="BM29" s="104" t="e">
        <f>IF(ISNA(VLOOKUP($A29,#REF!,BM$2,FALSE))=TRUE,"-",VLOOKUP($A29,#REF!,BM$2,FALSE))</f>
        <v>#REF!</v>
      </c>
      <c r="BN29" s="120" t="e">
        <f>IF(ISNA(VLOOKUP($A29,#REF!,BN$2,FALSE))=TRUE,"-",VLOOKUP($A29,#REF!,BN$2,FALSE))</f>
        <v>#REF!</v>
      </c>
      <c r="BO29" s="470" t="e">
        <f>IF(ISNA(VLOOKUP($A29,#REF!,BO$2,FALSE))=TRUE,"-",VLOOKUP($A29,#REF!,BO$2,FALSE))</f>
        <v>#REF!</v>
      </c>
      <c r="BP29" s="471" t="e">
        <f>IF(ISNA(VLOOKUP($A29,#REF!,BP$2,FALSE))=TRUE,"-",VLOOKUP($A29,#REF!,BP$2,FALSE))</f>
        <v>#REF!</v>
      </c>
      <c r="BQ29" s="125" t="e">
        <f>IF(ISNA(VLOOKUP($A29,#REF!,BQ$2,FALSE))=TRUE,"-",VLOOKUP($A29,#REF!,BQ$2,FALSE))</f>
        <v>#REF!</v>
      </c>
      <c r="BR29" s="104" t="e">
        <f t="shared" ref="BR29:BR31" si="12">N29+V29+AD29+AL29+AT29+BB29</f>
        <v>#REF!</v>
      </c>
      <c r="BS29" s="104" t="e">
        <f t="shared" ref="BS29:BS31" si="13">O29+W29+AE29+AM29+AU29+BC29</f>
        <v>#REF!</v>
      </c>
      <c r="BT29" s="489" t="e">
        <f t="shared" ref="BT29:BT31" si="14">P29+X29+AF29+AN29+AV29+BD29</f>
        <v>#REF!</v>
      </c>
      <c r="BU29" s="528" t="e">
        <f t="shared" ref="BU29:BU31" si="15">Q29+Y29+AG29+AO29+AW29+BE29</f>
        <v>#REF!</v>
      </c>
      <c r="BV29" s="529" t="e">
        <f t="shared" ref="BV29:BW31" si="16">R29+Z29+AH29+AP29+AX29+BF29</f>
        <v>#REF!</v>
      </c>
      <c r="BW29" s="529" t="e">
        <f t="shared" si="16"/>
        <v>#REF!</v>
      </c>
      <c r="BX29" s="529">
        <f t="shared" ref="BX29:BX31" si="17">T29+AB29+AJ29+AR29+AZ29+BH29</f>
        <v>2.7146250424160165E-3</v>
      </c>
      <c r="BY29" s="530">
        <f t="shared" ref="BY29:BY31" si="18">U29+AC29+AK29+AS29+BA29+BI29</f>
        <v>2.8058811268418609E-3</v>
      </c>
    </row>
    <row r="30" spans="1:77" x14ac:dyDescent="0.25">
      <c r="A30" s="139" t="s">
        <v>130</v>
      </c>
      <c r="B30" s="77" t="s">
        <v>59</v>
      </c>
      <c r="C30" s="78"/>
      <c r="D30" s="49"/>
      <c r="E30" s="101" t="e">
        <f>IF(ISNA(VLOOKUP($A30,#REF!,E$2,FALSE))=TRUE,"-",VLOOKUP($A30,#REF!,E$2,FALSE))</f>
        <v>#REF!</v>
      </c>
      <c r="F30" s="105" t="e">
        <f>IF(ISNA(VLOOKUP($A30,#REF!,F$2,FALSE))=TRUE,"-",VLOOKUP($A30,#REF!,F$2,FALSE))</f>
        <v>#REF!</v>
      </c>
      <c r="G30" s="105" t="e">
        <f>IF(ISNA(VLOOKUP($A30,#REF!,G$2,FALSE))=TRUE,"-",VLOOKUP($A30,#REF!,G$2,FALSE))</f>
        <v>#REF!</v>
      </c>
      <c r="H30" s="105" t="e">
        <f>IF(ISNA(VLOOKUP($A30,#REF!,H$2,FALSE))=TRUE,"-",VLOOKUP($A30,#REF!,H$2,FALSE))</f>
        <v>#REF!</v>
      </c>
      <c r="I30" s="105" t="e">
        <f>IF(ISNA(VLOOKUP($A30,#REF!,I$2,FALSE))=TRUE,"-",VLOOKUP($A30,#REF!,I$2,FALSE))</f>
        <v>#REF!</v>
      </c>
      <c r="J30" s="121" t="e">
        <f>IF(ISNA(VLOOKUP($A30,#REF!,J$2,FALSE))=TRUE,"-",VLOOKUP($A30,#REF!,J$2,FALSE))</f>
        <v>#REF!</v>
      </c>
      <c r="K30" s="472" t="e">
        <f>IF(ISNA(VLOOKUP($A30,#REF!,K$2,FALSE))=TRUE,"-",VLOOKUP($A30,#REF!,K$2,FALSE))</f>
        <v>#REF!</v>
      </c>
      <c r="L30" s="473">
        <v>0.9952698884447142</v>
      </c>
      <c r="M30" s="130">
        <v>0.9942635209035513</v>
      </c>
      <c r="N30" s="105" t="e">
        <f>IF(ISNA(VLOOKUP($A30,#REF!,N$2,FALSE))=TRUE,"-",VLOOKUP($A30,#REF!,N$2,FALSE))</f>
        <v>#REF!</v>
      </c>
      <c r="O30" s="105" t="e">
        <f>IF(ISNA(VLOOKUP($A30,#REF!,O$2,FALSE))=TRUE,"-",VLOOKUP($A30,#REF!,O$2,FALSE))</f>
        <v>#REF!</v>
      </c>
      <c r="P30" s="105" t="e">
        <f>IF(ISNA(VLOOKUP($A30,#REF!,P$2,FALSE))=TRUE,"-",VLOOKUP($A30,#REF!,P$2,FALSE))</f>
        <v>#REF!</v>
      </c>
      <c r="Q30" s="105" t="e">
        <f>IF(ISNA(VLOOKUP($A30,#REF!,Q$2,FALSE))=TRUE,"-",VLOOKUP($A30,#REF!,Q$2,FALSE))</f>
        <v>#REF!</v>
      </c>
      <c r="R30" s="121" t="e">
        <f>IF(ISNA(VLOOKUP($A30,#REF!,R$2,FALSE))=TRUE,"-",VLOOKUP($A30,#REF!,R$2,FALSE))</f>
        <v>#REF!</v>
      </c>
      <c r="S30" s="472" t="e">
        <f>IF(ISNA(VLOOKUP($A30,#REF!,S$2,FALSE))=TRUE,"-",VLOOKUP($A30,#REF!,S$2,FALSE))</f>
        <v>#REF!</v>
      </c>
      <c r="T30" s="473">
        <v>3.2022436635341885E-3</v>
      </c>
      <c r="U30" s="130">
        <v>2.3883395459922772E-3</v>
      </c>
      <c r="V30" s="105" t="e">
        <f>IF(ISNA(VLOOKUP($A30,#REF!,V$2,FALSE))=TRUE,"-",VLOOKUP($A30,#REF!,V$2,FALSE))</f>
        <v>#REF!</v>
      </c>
      <c r="W30" s="105" t="e">
        <f>IF(ISNA(VLOOKUP($A30,#REF!,W$2,FALSE))=TRUE,"-",VLOOKUP($A30,#REF!,W$2,FALSE))</f>
        <v>#REF!</v>
      </c>
      <c r="X30" s="105" t="e">
        <f>IF(ISNA(VLOOKUP($A30,#REF!,X$2,FALSE))=TRUE,"-",VLOOKUP($A30,#REF!,X$2,FALSE))</f>
        <v>#REF!</v>
      </c>
      <c r="Y30" s="105" t="e">
        <f>IF(ISNA(VLOOKUP($A30,#REF!,Y$2,FALSE))=TRUE,"-",VLOOKUP($A30,#REF!,Y$2,FALSE))</f>
        <v>#REF!</v>
      </c>
      <c r="Z30" s="121" t="e">
        <f>IF(ISNA(VLOOKUP($A30,#REF!,Z$2,FALSE))=TRUE,"-",VLOOKUP($A30,#REF!,Z$2,FALSE))</f>
        <v>#REF!</v>
      </c>
      <c r="AA30" s="472" t="e">
        <f>IF(ISNA(VLOOKUP($A30,#REF!,AA$2,FALSE))=TRUE,"-",VLOOKUP($A30,#REF!,AA$2,FALSE))</f>
        <v>#REF!</v>
      </c>
      <c r="AB30" s="473">
        <v>1.7580945603717115E-3</v>
      </c>
      <c r="AC30" s="130">
        <v>1.8303162875828664E-3</v>
      </c>
      <c r="AD30" s="105" t="e">
        <f>IF(ISNA(VLOOKUP($A30,#REF!,AD$2,FALSE))=TRUE,"-",VLOOKUP($A30,#REF!,AD$2,FALSE))</f>
        <v>#REF!</v>
      </c>
      <c r="AE30" s="105" t="e">
        <f>IF(ISNA(VLOOKUP($A30,#REF!,AE$2,FALSE))=TRUE,"-",VLOOKUP($A30,#REF!,AE$2,FALSE))</f>
        <v>#REF!</v>
      </c>
      <c r="AF30" s="105" t="e">
        <f>IF(ISNA(VLOOKUP($A30,#REF!,AF$2,FALSE))=TRUE,"-",VLOOKUP($A30,#REF!,AF$2,FALSE))</f>
        <v>#REF!</v>
      </c>
      <c r="AG30" s="105" t="e">
        <f>IF(ISNA(VLOOKUP($A30,#REF!,AG$2,FALSE))=TRUE,"-",VLOOKUP($A30,#REF!,AG$2,FALSE))</f>
        <v>#REF!</v>
      </c>
      <c r="AH30" s="121" t="e">
        <f>IF(ISNA(VLOOKUP($A30,#REF!,AH$2,FALSE))=TRUE,"-",VLOOKUP($A30,#REF!,AH$2,FALSE))</f>
        <v>#REF!</v>
      </c>
      <c r="AI30" s="472" t="e">
        <f>IF(ISNA(VLOOKUP($A30,#REF!,AI$2,FALSE))=TRUE,"-",VLOOKUP($A30,#REF!,AI$2,FALSE))</f>
        <v>#REF!</v>
      </c>
      <c r="AJ30" s="473">
        <v>6.4882061156575066E-4</v>
      </c>
      <c r="AK30" s="130">
        <v>7.5891163143679827E-4</v>
      </c>
      <c r="AL30" s="105" t="e">
        <f>IF(ISNA(VLOOKUP($A30,#REF!,AL$2,FALSE))=TRUE,"-",VLOOKUP($A30,#REF!,AL$2,FALSE))</f>
        <v>#REF!</v>
      </c>
      <c r="AM30" s="105" t="e">
        <f>IF(ISNA(VLOOKUP($A30,#REF!,AM$2,FALSE))=TRUE,"-",VLOOKUP($A30,#REF!,AM$2,FALSE))</f>
        <v>#REF!</v>
      </c>
      <c r="AN30" s="105" t="e">
        <f>IF(ISNA(VLOOKUP($A30,#REF!,AN$2,FALSE))=TRUE,"-",VLOOKUP($A30,#REF!,AN$2,FALSE))</f>
        <v>#REF!</v>
      </c>
      <c r="AO30" s="105" t="e">
        <f>IF(ISNA(VLOOKUP($A30,#REF!,AO$2,FALSE))=TRUE,"-",VLOOKUP($A30,#REF!,AO$2,FALSE))</f>
        <v>#REF!</v>
      </c>
      <c r="AP30" s="121" t="e">
        <f>IF(ISNA(VLOOKUP($A30,#REF!,AP$2,FALSE))=TRUE,"-",VLOOKUP($A30,#REF!,AP$2,FALSE))</f>
        <v>#REF!</v>
      </c>
      <c r="AQ30" s="472" t="e">
        <f>IF(ISNA(VLOOKUP($A30,#REF!,AQ$2,FALSE))=TRUE,"-",VLOOKUP($A30,#REF!,AQ$2,FALSE))</f>
        <v>#REF!</v>
      </c>
      <c r="AR30" s="473">
        <v>4.8138303438749241E-4</v>
      </c>
      <c r="AS30" s="130">
        <v>7.1426977076404548E-4</v>
      </c>
      <c r="AT30" s="105" t="e">
        <f>IF(ISNA(VLOOKUP($A30,#REF!,AT$2,FALSE))=TRUE,"-",VLOOKUP($A30,#REF!,AT$2,FALSE))</f>
        <v>#REF!</v>
      </c>
      <c r="AU30" s="105" t="e">
        <f>IF(ISNA(VLOOKUP($A30,#REF!,AU$2,FALSE))=TRUE,"-",VLOOKUP($A30,#REF!,AU$2,FALSE))</f>
        <v>#REF!</v>
      </c>
      <c r="AV30" s="105" t="e">
        <f>IF(ISNA(VLOOKUP($A30,#REF!,AV$2,FALSE))=TRUE,"-",VLOOKUP($A30,#REF!,AV$2,FALSE))</f>
        <v>#REF!</v>
      </c>
      <c r="AW30" s="105" t="e">
        <f>IF(ISNA(VLOOKUP($A30,#REF!,AW$2,FALSE))=TRUE,"-",VLOOKUP($A30,#REF!,AW$2,FALSE))</f>
        <v>#REF!</v>
      </c>
      <c r="AX30" s="121" t="e">
        <f>IF(ISNA(VLOOKUP($A30,#REF!,AX$2,FALSE))=TRUE,"-",VLOOKUP($A30,#REF!,AX$2,FALSE))</f>
        <v>#REF!</v>
      </c>
      <c r="AY30" s="472" t="e">
        <f>IF(ISNA(VLOOKUP($A30,#REF!,AY$2,FALSE))=TRUE,"-",VLOOKUP($A30,#REF!,AY$2,FALSE))</f>
        <v>#REF!</v>
      </c>
      <c r="AZ30" s="473">
        <v>2.9301576006195189E-4</v>
      </c>
      <c r="BA30" s="130">
        <v>5.5802325840941045E-4</v>
      </c>
      <c r="BB30" s="105" t="e">
        <f>IF(ISNA(VLOOKUP($A30,#REF!,BB$2,FALSE))=TRUE,"-",VLOOKUP($A30,#REF!,BB$2,FALSE))</f>
        <v>#REF!</v>
      </c>
      <c r="BC30" s="105" t="e">
        <f>IF(ISNA(VLOOKUP($A30,#REF!,BC$2,FALSE))=TRUE,"-",VLOOKUP($A30,#REF!,BC$2,FALSE))</f>
        <v>#REF!</v>
      </c>
      <c r="BD30" s="105" t="e">
        <f>IF(ISNA(VLOOKUP($A30,#REF!,BD$2,FALSE))=TRUE,"-",VLOOKUP($A30,#REF!,BD$2,FALSE))</f>
        <v>#REF!</v>
      </c>
      <c r="BE30" s="105" t="e">
        <f>IF(ISNA(VLOOKUP($A30,#REF!,BE$2,FALSE))=TRUE,"-",VLOOKUP($A30,#REF!,BE$2,FALSE))</f>
        <v>#REF!</v>
      </c>
      <c r="BF30" s="121" t="e">
        <f>IF(ISNA(VLOOKUP($A30,#REF!,BF$2,FALSE))=TRUE,"-",VLOOKUP($A30,#REF!,BF$2,FALSE))</f>
        <v>#REF!</v>
      </c>
      <c r="BG30" s="472" t="e">
        <f>IF(ISNA(VLOOKUP($A30,#REF!,BG$2,FALSE))=TRUE,"-",VLOOKUP($A30,#REF!,BG$2,FALSE))</f>
        <v>#REF!</v>
      </c>
      <c r="BH30" s="473">
        <v>5.6510182297662157E-4</v>
      </c>
      <c r="BI30" s="130">
        <v>4.9106046740028122E-4</v>
      </c>
      <c r="BJ30" s="105" t="e">
        <f>IF(ISNA(VLOOKUP($A30,#REF!,BJ$2,FALSE))=TRUE,"-",VLOOKUP($A30,#REF!,BJ$2,FALSE))</f>
        <v>#REF!</v>
      </c>
      <c r="BK30" s="105" t="e">
        <f>IF(ISNA(VLOOKUP($A30,#REF!,BK$2,FALSE))=TRUE,"-",VLOOKUP($A30,#REF!,BK$2,FALSE))</f>
        <v>#REF!</v>
      </c>
      <c r="BL30" s="105" t="e">
        <f>IF(ISNA(VLOOKUP($A30,#REF!,BL$2,FALSE))=TRUE,"-",VLOOKUP($A30,#REF!,BL$2,FALSE))</f>
        <v>#REF!</v>
      </c>
      <c r="BM30" s="105" t="e">
        <f>IF(ISNA(VLOOKUP($A30,#REF!,BM$2,FALSE))=TRUE,"-",VLOOKUP($A30,#REF!,BM$2,FALSE))</f>
        <v>#REF!</v>
      </c>
      <c r="BN30" s="121" t="e">
        <f>IF(ISNA(VLOOKUP($A30,#REF!,BN$2,FALSE))=TRUE,"-",VLOOKUP($A30,#REF!,BN$2,FALSE))</f>
        <v>#REF!</v>
      </c>
      <c r="BO30" s="472" t="e">
        <f>IF(ISNA(VLOOKUP($A30,#REF!,BO$2,FALSE))=TRUE,"-",VLOOKUP($A30,#REF!,BO$2,FALSE))</f>
        <v>#REF!</v>
      </c>
      <c r="BP30" s="473" t="e">
        <f>IF(ISNA(VLOOKUP($A30,#REF!,BP$2,FALSE))=TRUE,"-",VLOOKUP($A30,#REF!,BP$2,FALSE))</f>
        <v>#REF!</v>
      </c>
      <c r="BQ30" s="130" t="e">
        <f>IF(ISNA(VLOOKUP($A30,#REF!,BQ$2,FALSE))=TRUE,"-",VLOOKUP($A30,#REF!,BQ$2,FALSE))</f>
        <v>#REF!</v>
      </c>
      <c r="BR30" s="105" t="e">
        <f t="shared" si="12"/>
        <v>#REF!</v>
      </c>
      <c r="BS30" s="105" t="e">
        <f t="shared" si="13"/>
        <v>#REF!</v>
      </c>
      <c r="BT30" s="490" t="e">
        <f t="shared" si="14"/>
        <v>#REF!</v>
      </c>
      <c r="BU30" s="492" t="e">
        <f t="shared" si="15"/>
        <v>#REF!</v>
      </c>
      <c r="BV30" s="493" t="e">
        <f t="shared" si="16"/>
        <v>#REF!</v>
      </c>
      <c r="BW30" s="493" t="e">
        <f t="shared" si="16"/>
        <v>#REF!</v>
      </c>
      <c r="BX30" s="493">
        <f t="shared" si="17"/>
        <v>6.9486594528977161E-3</v>
      </c>
      <c r="BY30" s="494">
        <f t="shared" si="18"/>
        <v>6.7409209615856792E-3</v>
      </c>
    </row>
    <row r="31" spans="1:77" ht="15.75" thickBot="1" x14ac:dyDescent="0.3">
      <c r="A31" s="139" t="s">
        <v>12</v>
      </c>
      <c r="B31" s="79" t="s">
        <v>60</v>
      </c>
      <c r="C31" s="80"/>
      <c r="D31" s="50"/>
      <c r="E31" s="103" t="e">
        <f>IF(ISNA(VLOOKUP($A31,#REF!,E$2,FALSE))=TRUE,"-",VLOOKUP($A31,#REF!,E$2,FALSE))</f>
        <v>#REF!</v>
      </c>
      <c r="F31" s="107" t="e">
        <f>IF(ISNA(VLOOKUP($A31,#REF!,F$2,FALSE))=TRUE,"-",VLOOKUP($A31,#REF!,F$2,FALSE))</f>
        <v>#REF!</v>
      </c>
      <c r="G31" s="107" t="e">
        <f>IF(ISNA(VLOOKUP($A31,#REF!,G$2,FALSE))=TRUE,"-",VLOOKUP($A31,#REF!,G$2,FALSE))</f>
        <v>#REF!</v>
      </c>
      <c r="H31" s="107" t="e">
        <f>IF(ISNA(VLOOKUP($A31,#REF!,H$2,FALSE))=TRUE,"-",VLOOKUP($A31,#REF!,H$2,FALSE))</f>
        <v>#REF!</v>
      </c>
      <c r="I31" s="107" t="e">
        <f>IF(ISNA(VLOOKUP($A31,#REF!,I$2,FALSE))=TRUE,"-",VLOOKUP($A31,#REF!,I$2,FALSE))</f>
        <v>#REF!</v>
      </c>
      <c r="J31" s="129" t="e">
        <f>IF(ISNA(VLOOKUP($A31,#REF!,J$2,FALSE))=TRUE,"-",VLOOKUP($A31,#REF!,J$2,FALSE))</f>
        <v>#REF!</v>
      </c>
      <c r="K31" s="474" t="e">
        <f>IF(ISNA(VLOOKUP($A31,#REF!,K$2,FALSE))=TRUE,"-",VLOOKUP($A31,#REF!,K$2,FALSE))</f>
        <v>#REF!</v>
      </c>
      <c r="L31" s="475">
        <v>0.99919845348672731</v>
      </c>
      <c r="M31" s="131">
        <v>0.99911180054292759</v>
      </c>
      <c r="N31" s="107" t="e">
        <f>IF(ISNA(VLOOKUP($A31,#REF!,N$2,FALSE))=TRUE,"-",VLOOKUP($A31,#REF!,N$2,FALSE))</f>
        <v>#REF!</v>
      </c>
      <c r="O31" s="107" t="e">
        <f>IF(ISNA(VLOOKUP($A31,#REF!,O$2,FALSE))=TRUE,"-",VLOOKUP($A31,#REF!,O$2,FALSE))</f>
        <v>#REF!</v>
      </c>
      <c r="P31" s="107" t="e">
        <f>IF(ISNA(VLOOKUP($A31,#REF!,P$2,FALSE))=TRUE,"-",VLOOKUP($A31,#REF!,P$2,FALSE))</f>
        <v>#REF!</v>
      </c>
      <c r="Q31" s="107" t="e">
        <f>IF(ISNA(VLOOKUP($A31,#REF!,Q$2,FALSE))=TRUE,"-",VLOOKUP($A31,#REF!,Q$2,FALSE))</f>
        <v>#REF!</v>
      </c>
      <c r="R31" s="129" t="e">
        <f>IF(ISNA(VLOOKUP($A31,#REF!,R$2,FALSE))=TRUE,"-",VLOOKUP($A31,#REF!,R$2,FALSE))</f>
        <v>#REF!</v>
      </c>
      <c r="S31" s="474" t="e">
        <f>IF(ISNA(VLOOKUP($A31,#REF!,S$2,FALSE))=TRUE,"-",VLOOKUP($A31,#REF!,S$2,FALSE))</f>
        <v>#REF!</v>
      </c>
      <c r="T31" s="475">
        <v>8.2512141072186334E-5</v>
      </c>
      <c r="U31" s="131">
        <v>2.7521673317737721E-4</v>
      </c>
      <c r="V31" s="107" t="e">
        <f>IF(ISNA(VLOOKUP($A31,#REF!,V$2,FALSE))=TRUE,"-",VLOOKUP($A31,#REF!,V$2,FALSE))</f>
        <v>#REF!</v>
      </c>
      <c r="W31" s="107" t="e">
        <f>IF(ISNA(VLOOKUP($A31,#REF!,W$2,FALSE))=TRUE,"-",VLOOKUP($A31,#REF!,W$2,FALSE))</f>
        <v>#REF!</v>
      </c>
      <c r="X31" s="107" t="e">
        <f>IF(ISNA(VLOOKUP($A31,#REF!,X$2,FALSE))=TRUE,"-",VLOOKUP($A31,#REF!,X$2,FALSE))</f>
        <v>#REF!</v>
      </c>
      <c r="Y31" s="107" t="e">
        <f>IF(ISNA(VLOOKUP($A31,#REF!,Y$2,FALSE))=TRUE,"-",VLOOKUP($A31,#REF!,Y$2,FALSE))</f>
        <v>#REF!</v>
      </c>
      <c r="Z31" s="129" t="e">
        <f>IF(ISNA(VLOOKUP($A31,#REF!,Z$2,FALSE))=TRUE,"-",VLOOKUP($A31,#REF!,Z$2,FALSE))</f>
        <v>#REF!</v>
      </c>
      <c r="AA31" s="474" t="e">
        <f>IF(ISNA(VLOOKUP($A31,#REF!,AA$2,FALSE))=TRUE,"-",VLOOKUP($A31,#REF!,AA$2,FALSE))</f>
        <v>#REF!</v>
      </c>
      <c r="AB31" s="475">
        <v>1.5323683341977463E-4</v>
      </c>
      <c r="AC31" s="131">
        <v>2.376871786531894E-4</v>
      </c>
      <c r="AD31" s="107" t="e">
        <f>IF(ISNA(VLOOKUP($A31,#REF!,AD$2,FALSE))=TRUE,"-",VLOOKUP($A31,#REF!,AD$2,FALSE))</f>
        <v>#REF!</v>
      </c>
      <c r="AE31" s="107" t="e">
        <f>IF(ISNA(VLOOKUP($A31,#REF!,AE$2,FALSE))=TRUE,"-",VLOOKUP($A31,#REF!,AE$2,FALSE))</f>
        <v>#REF!</v>
      </c>
      <c r="AF31" s="107" t="e">
        <f>IF(ISNA(VLOOKUP($A31,#REF!,AF$2,FALSE))=TRUE,"-",VLOOKUP($A31,#REF!,AF$2,FALSE))</f>
        <v>#REF!</v>
      </c>
      <c r="AG31" s="107" t="e">
        <f>IF(ISNA(VLOOKUP($A31,#REF!,AG$2,FALSE))=TRUE,"-",VLOOKUP($A31,#REF!,AG$2,FALSE))</f>
        <v>#REF!</v>
      </c>
      <c r="AH31" s="129" t="e">
        <f>IF(ISNA(VLOOKUP($A31,#REF!,AH$2,FALSE))=TRUE,"-",VLOOKUP($A31,#REF!,AH$2,FALSE))</f>
        <v>#REF!</v>
      </c>
      <c r="AI31" s="474" t="e">
        <f>IF(ISNA(VLOOKUP($A31,#REF!,AI$2,FALSE))=TRUE,"-",VLOOKUP($A31,#REF!,AI$2,FALSE))</f>
        <v>#REF!</v>
      </c>
      <c r="AJ31" s="475">
        <v>2.3574897449196096E-5</v>
      </c>
      <c r="AK31" s="131">
        <v>1.2509851508062599E-5</v>
      </c>
      <c r="AL31" s="107" t="e">
        <f>IF(ISNA(VLOOKUP($A31,#REF!,AL$2,FALSE))=TRUE,"-",VLOOKUP($A31,#REF!,AL$2,FALSE))</f>
        <v>#REF!</v>
      </c>
      <c r="AM31" s="107" t="e">
        <f>IF(ISNA(VLOOKUP($A31,#REF!,AM$2,FALSE))=TRUE,"-",VLOOKUP($A31,#REF!,AM$2,FALSE))</f>
        <v>#REF!</v>
      </c>
      <c r="AN31" s="107" t="e">
        <f>IF(ISNA(VLOOKUP($A31,#REF!,AN$2,FALSE))=TRUE,"-",VLOOKUP($A31,#REF!,AN$2,FALSE))</f>
        <v>#REF!</v>
      </c>
      <c r="AO31" s="107" t="e">
        <f>IF(ISNA(VLOOKUP($A31,#REF!,AO$2,FALSE))=TRUE,"-",VLOOKUP($A31,#REF!,AO$2,FALSE))</f>
        <v>#REF!</v>
      </c>
      <c r="AP31" s="129" t="e">
        <f>IF(ISNA(VLOOKUP($A31,#REF!,AP$2,FALSE))=TRUE,"-",VLOOKUP($A31,#REF!,AP$2,FALSE))</f>
        <v>#REF!</v>
      </c>
      <c r="AQ31" s="474" t="e">
        <f>IF(ISNA(VLOOKUP($A31,#REF!,AQ$2,FALSE))=TRUE,"-",VLOOKUP($A31,#REF!,AQ$2,FALSE))</f>
        <v>#REF!</v>
      </c>
      <c r="AR31" s="475">
        <v>4.7149794898392191E-5</v>
      </c>
      <c r="AS31" s="131">
        <v>5.0039406032250397E-5</v>
      </c>
      <c r="AT31" s="107" t="e">
        <f>IF(ISNA(VLOOKUP($A31,#REF!,AT$2,FALSE))=TRUE,"-",VLOOKUP($A31,#REF!,AT$2,FALSE))</f>
        <v>#REF!</v>
      </c>
      <c r="AU31" s="107" t="e">
        <f>IF(ISNA(VLOOKUP($A31,#REF!,AU$2,FALSE))=TRUE,"-",VLOOKUP($A31,#REF!,AU$2,FALSE))</f>
        <v>#REF!</v>
      </c>
      <c r="AV31" s="107" t="e">
        <f>IF(ISNA(VLOOKUP($A31,#REF!,AV$2,FALSE))=TRUE,"-",VLOOKUP($A31,#REF!,AV$2,FALSE))</f>
        <v>#REF!</v>
      </c>
      <c r="AW31" s="107" t="e">
        <f>IF(ISNA(VLOOKUP($A31,#REF!,AW$2,FALSE))=TRUE,"-",VLOOKUP($A31,#REF!,AW$2,FALSE))</f>
        <v>#REF!</v>
      </c>
      <c r="AX31" s="129" t="e">
        <f>IF(ISNA(VLOOKUP($A31,#REF!,AX$2,FALSE))=TRUE,"-",VLOOKUP($A31,#REF!,AX$2,FALSE))</f>
        <v>#REF!</v>
      </c>
      <c r="AY31" s="474" t="e">
        <f>IF(ISNA(VLOOKUP($A31,#REF!,AY$2,FALSE))=TRUE,"-",VLOOKUP($A31,#REF!,AY$2,FALSE))</f>
        <v>#REF!</v>
      </c>
      <c r="AZ31" s="475">
        <v>2.3574897449196096E-5</v>
      </c>
      <c r="BA31" s="131">
        <v>1.2509851508062599E-5</v>
      </c>
      <c r="BB31" s="107" t="e">
        <f>IF(ISNA(VLOOKUP($A31,#REF!,BB$2,FALSE))=TRUE,"-",VLOOKUP($A31,#REF!,BB$2,FALSE))</f>
        <v>#REF!</v>
      </c>
      <c r="BC31" s="107" t="e">
        <f>IF(ISNA(VLOOKUP($A31,#REF!,BC$2,FALSE))=TRUE,"-",VLOOKUP($A31,#REF!,BC$2,FALSE))</f>
        <v>#REF!</v>
      </c>
      <c r="BD31" s="107" t="e">
        <f>IF(ISNA(VLOOKUP($A31,#REF!,BD$2,FALSE))=TRUE,"-",VLOOKUP($A31,#REF!,BD$2,FALSE))</f>
        <v>#REF!</v>
      </c>
      <c r="BE31" s="107" t="e">
        <f>IF(ISNA(VLOOKUP($A31,#REF!,BE$2,FALSE))=TRUE,"-",VLOOKUP($A31,#REF!,BE$2,FALSE))</f>
        <v>#REF!</v>
      </c>
      <c r="BF31" s="129" t="e">
        <f>IF(ISNA(VLOOKUP($A31,#REF!,BF$2,FALSE))=TRUE,"-",VLOOKUP($A31,#REF!,BF$2,FALSE))</f>
        <v>#REF!</v>
      </c>
      <c r="BG31" s="474" t="e">
        <f>IF(ISNA(VLOOKUP($A31,#REF!,BG$2,FALSE))=TRUE,"-",VLOOKUP($A31,#REF!,BG$2,FALSE))</f>
        <v>#REF!</v>
      </c>
      <c r="BH31" s="475">
        <v>0</v>
      </c>
      <c r="BI31" s="131">
        <v>1.2509851508062599E-5</v>
      </c>
      <c r="BJ31" s="107" t="e">
        <f>IF(ISNA(VLOOKUP($A31,#REF!,BJ$2,FALSE))=TRUE,"-",VLOOKUP($A31,#REF!,BJ$2,FALSE))</f>
        <v>#REF!</v>
      </c>
      <c r="BK31" s="107" t="e">
        <f>IF(ISNA(VLOOKUP($A31,#REF!,BK$2,FALSE))=TRUE,"-",VLOOKUP($A31,#REF!,BK$2,FALSE))</f>
        <v>#REF!</v>
      </c>
      <c r="BL31" s="107" t="e">
        <f>IF(ISNA(VLOOKUP($A31,#REF!,BL$2,FALSE))=TRUE,"-",VLOOKUP($A31,#REF!,BL$2,FALSE))</f>
        <v>#REF!</v>
      </c>
      <c r="BM31" s="107" t="e">
        <f>IF(ISNA(VLOOKUP($A31,#REF!,BM$2,FALSE))=TRUE,"-",VLOOKUP($A31,#REF!,BM$2,FALSE))</f>
        <v>#REF!</v>
      </c>
      <c r="BN31" s="129" t="e">
        <f>IF(ISNA(VLOOKUP($A31,#REF!,BN$2,FALSE))=TRUE,"-",VLOOKUP($A31,#REF!,BN$2,FALSE))</f>
        <v>#REF!</v>
      </c>
      <c r="BO31" s="474" t="e">
        <f>IF(ISNA(VLOOKUP($A31,#REF!,BO$2,FALSE))=TRUE,"-",VLOOKUP($A31,#REF!,BO$2,FALSE))</f>
        <v>#REF!</v>
      </c>
      <c r="BP31" s="475" t="e">
        <f>IF(ISNA(VLOOKUP($A31,#REF!,BP$2,FALSE))=TRUE,"-",VLOOKUP($A31,#REF!,BP$2,FALSE))</f>
        <v>#REF!</v>
      </c>
      <c r="BQ31" s="131" t="e">
        <f>IF(ISNA(VLOOKUP($A31,#REF!,BQ$2,FALSE))=TRUE,"-",VLOOKUP($A31,#REF!,BQ$2,FALSE))</f>
        <v>#REF!</v>
      </c>
      <c r="BR31" s="107" t="e">
        <f t="shared" si="12"/>
        <v>#REF!</v>
      </c>
      <c r="BS31" s="107" t="e">
        <f t="shared" si="13"/>
        <v>#REF!</v>
      </c>
      <c r="BT31" s="491" t="e">
        <f t="shared" si="14"/>
        <v>#REF!</v>
      </c>
      <c r="BU31" s="495" t="e">
        <f t="shared" si="15"/>
        <v>#REF!</v>
      </c>
      <c r="BV31" s="496" t="e">
        <f t="shared" si="16"/>
        <v>#REF!</v>
      </c>
      <c r="BW31" s="496" t="e">
        <f t="shared" si="16"/>
        <v>#REF!</v>
      </c>
      <c r="BX31" s="496">
        <f t="shared" si="17"/>
        <v>3.3004856428874539E-4</v>
      </c>
      <c r="BY31" s="497">
        <f t="shared" si="18"/>
        <v>6.0047287238700476E-4</v>
      </c>
    </row>
    <row r="32" spans="1:77" ht="15.75" thickBot="1" x14ac:dyDescent="0.3">
      <c r="A32" s="82"/>
      <c r="B32" s="53"/>
      <c r="C32" s="53"/>
      <c r="D32" s="53"/>
      <c r="E32" s="69"/>
      <c r="F32" s="70"/>
      <c r="G32" s="70"/>
      <c r="H32" s="70"/>
      <c r="I32" s="70"/>
      <c r="J32" s="88"/>
      <c r="K32" s="88"/>
      <c r="L32" s="88"/>
      <c r="M32" s="88"/>
      <c r="N32" s="70"/>
      <c r="O32" s="70"/>
      <c r="P32" s="70"/>
      <c r="Q32" s="70"/>
      <c r="R32" s="88"/>
      <c r="S32" s="88"/>
      <c r="T32" s="88"/>
      <c r="U32" s="88"/>
      <c r="V32" s="70"/>
      <c r="W32" s="70"/>
      <c r="X32" s="70"/>
      <c r="Y32" s="70"/>
      <c r="Z32" s="88"/>
      <c r="AA32" s="88"/>
      <c r="AB32" s="88"/>
      <c r="AC32" s="88"/>
      <c r="AD32" s="70"/>
      <c r="AE32" s="70"/>
      <c r="AF32" s="70"/>
      <c r="AG32" s="70"/>
      <c r="AH32" s="88"/>
      <c r="AI32" s="88"/>
      <c r="AJ32" s="88"/>
      <c r="AK32" s="88"/>
      <c r="AL32" s="70"/>
      <c r="AM32" s="70"/>
      <c r="AN32" s="70"/>
      <c r="AO32" s="70"/>
      <c r="AP32" s="88"/>
      <c r="AQ32" s="88"/>
      <c r="AR32" s="88"/>
      <c r="AS32" s="88"/>
      <c r="AT32" s="70"/>
      <c r="AU32" s="70"/>
      <c r="AV32" s="70"/>
      <c r="AW32" s="70"/>
      <c r="AX32" s="88"/>
      <c r="AY32" s="88"/>
      <c r="AZ32" s="88"/>
      <c r="BA32" s="88"/>
      <c r="BB32" s="70"/>
      <c r="BC32" s="70"/>
      <c r="BD32" s="70"/>
      <c r="BE32" s="70"/>
      <c r="BF32" s="88"/>
      <c r="BG32" s="88"/>
      <c r="BH32" s="88"/>
      <c r="BI32" s="88"/>
      <c r="BJ32" s="70"/>
      <c r="BK32" s="70"/>
      <c r="BL32" s="70"/>
      <c r="BM32" s="70"/>
      <c r="BN32" s="88"/>
      <c r="BO32" s="88"/>
      <c r="BP32" s="88"/>
      <c r="BQ32" s="88"/>
      <c r="BR32" s="70"/>
      <c r="BS32" s="70"/>
      <c r="BT32" s="70"/>
      <c r="BU32" s="70"/>
      <c r="BV32" s="88"/>
      <c r="BW32" s="88"/>
      <c r="BX32" s="88"/>
      <c r="BY32" s="88"/>
    </row>
    <row r="33" spans="1:78" x14ac:dyDescent="0.25">
      <c r="A33" s="139" t="s">
        <v>15</v>
      </c>
      <c r="B33" s="595" t="s">
        <v>15</v>
      </c>
      <c r="C33" s="596"/>
      <c r="D33" s="596"/>
      <c r="E33" s="101" t="e">
        <f>IF(ISNA(VLOOKUP($A33,#REF!,E$2,FALSE))=TRUE,"-",VLOOKUP($A33,#REF!,E$2,FALSE))</f>
        <v>#REF!</v>
      </c>
      <c r="F33" s="105" t="e">
        <f>IF(ISNA(VLOOKUP($A33,#REF!,F$2,FALSE))=TRUE,"-",VLOOKUP($A33,#REF!,F$2,FALSE))</f>
        <v>#REF!</v>
      </c>
      <c r="G33" s="105" t="e">
        <f>IF(ISNA(VLOOKUP($A33,#REF!,G$2,FALSE))=TRUE,"-",VLOOKUP($A33,#REF!,G$2,FALSE))</f>
        <v>#REF!</v>
      </c>
      <c r="H33" s="105" t="e">
        <f>IF(ISNA(VLOOKUP($A33,#REF!,H$2,FALSE))=TRUE,"-",VLOOKUP($A33,#REF!,H$2,FALSE))</f>
        <v>#REF!</v>
      </c>
      <c r="I33" s="105" t="e">
        <f>IF(ISNA(VLOOKUP($A33,#REF!,I$2,FALSE))=TRUE,"-",VLOOKUP($A33,#REF!,I$2,FALSE))</f>
        <v>#REF!</v>
      </c>
      <c r="J33" s="121" t="e">
        <f>IF(ISNA(VLOOKUP($A33,#REF!,J$2,FALSE))=TRUE,"-",VLOOKUP($A33,#REF!,J$2,FALSE))</f>
        <v>#REF!</v>
      </c>
      <c r="K33" s="472" t="e">
        <f>IF(ISNA(VLOOKUP($A33,#REF!,K$2,FALSE))=TRUE,"-",VLOOKUP($A33,#REF!,K$2,FALSE))</f>
        <v>#REF!</v>
      </c>
      <c r="L33" s="473">
        <v>0.99539242483404922</v>
      </c>
      <c r="M33" s="123">
        <v>0.99377411434584362</v>
      </c>
      <c r="N33" s="105" t="e">
        <f>IF(ISNA(VLOOKUP($A33,#REF!,N$2,FALSE))=TRUE,"-",VLOOKUP($A33,#REF!,N$2,FALSE))</f>
        <v>#REF!</v>
      </c>
      <c r="O33" s="105" t="e">
        <f>IF(ISNA(VLOOKUP($A33,#REF!,O$2,FALSE))=TRUE,"-",VLOOKUP($A33,#REF!,O$2,FALSE))</f>
        <v>#REF!</v>
      </c>
      <c r="P33" s="105" t="e">
        <f>IF(ISNA(VLOOKUP($A33,#REF!,P$2,FALSE))=TRUE,"-",VLOOKUP($A33,#REF!,P$2,FALSE))</f>
        <v>#REF!</v>
      </c>
      <c r="Q33" s="105" t="e">
        <f>IF(ISNA(VLOOKUP($A33,#REF!,Q$2,FALSE))=TRUE,"-",VLOOKUP($A33,#REF!,Q$2,FALSE))</f>
        <v>#REF!</v>
      </c>
      <c r="R33" s="121" t="e">
        <f>IF(ISNA(VLOOKUP($A33,#REF!,R$2,FALSE))=TRUE,"-",VLOOKUP($A33,#REF!,R$2,FALSE))</f>
        <v>#REF!</v>
      </c>
      <c r="S33" s="472" t="e">
        <f>IF(ISNA(VLOOKUP($A33,#REF!,S$2,FALSE))=TRUE,"-",VLOOKUP($A33,#REF!,S$2,FALSE))</f>
        <v>#REF!</v>
      </c>
      <c r="T33" s="473">
        <v>2.1085513471300272E-3</v>
      </c>
      <c r="U33" s="123">
        <v>1.2276394247632411E-3</v>
      </c>
      <c r="V33" s="105" t="e">
        <f>IF(ISNA(VLOOKUP($A33,#REF!,V$2,FALSE))=TRUE,"-",VLOOKUP($A33,#REF!,V$2,FALSE))</f>
        <v>#REF!</v>
      </c>
      <c r="W33" s="105" t="e">
        <f>IF(ISNA(VLOOKUP($A33,#REF!,W$2,FALSE))=TRUE,"-",VLOOKUP($A33,#REF!,W$2,FALSE))</f>
        <v>#REF!</v>
      </c>
      <c r="X33" s="105" t="e">
        <f>IF(ISNA(VLOOKUP($A33,#REF!,X$2,FALSE))=TRUE,"-",VLOOKUP($A33,#REF!,X$2,FALSE))</f>
        <v>#REF!</v>
      </c>
      <c r="Y33" s="105" t="e">
        <f>IF(ISNA(VLOOKUP($A33,#REF!,Y$2,FALSE))=TRUE,"-",VLOOKUP($A33,#REF!,Y$2,FALSE))</f>
        <v>#REF!</v>
      </c>
      <c r="Z33" s="121" t="e">
        <f>IF(ISNA(VLOOKUP($A33,#REF!,Z$2,FALSE))=TRUE,"-",VLOOKUP($A33,#REF!,Z$2,FALSE))</f>
        <v>#REF!</v>
      </c>
      <c r="AA33" s="472" t="e">
        <f>IF(ISNA(VLOOKUP($A33,#REF!,AA$2,FALSE))=TRUE,"-",VLOOKUP($A33,#REF!,AA$2,FALSE))</f>
        <v>#REF!</v>
      </c>
      <c r="AB33" s="473">
        <v>1.6399843811011324E-3</v>
      </c>
      <c r="AC33" s="123">
        <v>1.4907050157839355E-3</v>
      </c>
      <c r="AD33" s="105" t="e">
        <f>IF(ISNA(VLOOKUP($A33,#REF!,AD$2,FALSE))=TRUE,"-",VLOOKUP($A33,#REF!,AD$2,FALSE))</f>
        <v>#REF!</v>
      </c>
      <c r="AE33" s="105" t="e">
        <f>IF(ISNA(VLOOKUP($A33,#REF!,AE$2,FALSE))=TRUE,"-",VLOOKUP($A33,#REF!,AE$2,FALSE))</f>
        <v>#REF!</v>
      </c>
      <c r="AF33" s="105" t="e">
        <f>IF(ISNA(VLOOKUP($A33,#REF!,AF$2,FALSE))=TRUE,"-",VLOOKUP($A33,#REF!,AF$2,FALSE))</f>
        <v>#REF!</v>
      </c>
      <c r="AG33" s="105" t="e">
        <f>IF(ISNA(VLOOKUP($A33,#REF!,AG$2,FALSE))=TRUE,"-",VLOOKUP($A33,#REF!,AG$2,FALSE))</f>
        <v>#REF!</v>
      </c>
      <c r="AH33" s="121" t="e">
        <f>IF(ISNA(VLOOKUP($A33,#REF!,AH$2,FALSE))=TRUE,"-",VLOOKUP($A33,#REF!,AH$2,FALSE))</f>
        <v>#REF!</v>
      </c>
      <c r="AI33" s="472" t="e">
        <f>IF(ISNA(VLOOKUP($A33,#REF!,AI$2,FALSE))=TRUE,"-",VLOOKUP($A33,#REF!,AI$2,FALSE))</f>
        <v>#REF!</v>
      </c>
      <c r="AJ33" s="473">
        <v>0</v>
      </c>
      <c r="AK33" s="123">
        <v>1.052262364082778E-3</v>
      </c>
      <c r="AL33" s="105" t="e">
        <f>IF(ISNA(VLOOKUP($A33,#REF!,AL$2,FALSE))=TRUE,"-",VLOOKUP($A33,#REF!,AL$2,FALSE))</f>
        <v>#REF!</v>
      </c>
      <c r="AM33" s="105" t="e">
        <f>IF(ISNA(VLOOKUP($A33,#REF!,AM$2,FALSE))=TRUE,"-",VLOOKUP($A33,#REF!,AM$2,FALSE))</f>
        <v>#REF!</v>
      </c>
      <c r="AN33" s="105" t="e">
        <f>IF(ISNA(VLOOKUP($A33,#REF!,AN$2,FALSE))=TRUE,"-",VLOOKUP($A33,#REF!,AN$2,FALSE))</f>
        <v>#REF!</v>
      </c>
      <c r="AO33" s="105" t="e">
        <f>IF(ISNA(VLOOKUP($A33,#REF!,AO$2,FALSE))=TRUE,"-",VLOOKUP($A33,#REF!,AO$2,FALSE))</f>
        <v>#REF!</v>
      </c>
      <c r="AP33" s="121" t="e">
        <f>IF(ISNA(VLOOKUP($A33,#REF!,AP$2,FALSE))=TRUE,"-",VLOOKUP($A33,#REF!,AP$2,FALSE))</f>
        <v>#REF!</v>
      </c>
      <c r="AQ33" s="472" t="e">
        <f>IF(ISNA(VLOOKUP($A33,#REF!,AQ$2,FALSE))=TRUE,"-",VLOOKUP($A33,#REF!,AQ$2,FALSE))</f>
        <v>#REF!</v>
      </c>
      <c r="AR33" s="473">
        <v>7.0285044904334242E-4</v>
      </c>
      <c r="AS33" s="123">
        <v>7.0150824272185194E-4</v>
      </c>
      <c r="AT33" s="105" t="e">
        <f>IF(ISNA(VLOOKUP($A33,#REF!,AT$2,FALSE))=TRUE,"-",VLOOKUP($A33,#REF!,AT$2,FALSE))</f>
        <v>#REF!</v>
      </c>
      <c r="AU33" s="105" t="e">
        <f>IF(ISNA(VLOOKUP($A33,#REF!,AU$2,FALSE))=TRUE,"-",VLOOKUP($A33,#REF!,AU$2,FALSE))</f>
        <v>#REF!</v>
      </c>
      <c r="AV33" s="105" t="e">
        <f>IF(ISNA(VLOOKUP($A33,#REF!,AV$2,FALSE))=TRUE,"-",VLOOKUP($A33,#REF!,AV$2,FALSE))</f>
        <v>#REF!</v>
      </c>
      <c r="AW33" s="105" t="e">
        <f>IF(ISNA(VLOOKUP($A33,#REF!,AW$2,FALSE))=TRUE,"-",VLOOKUP($A33,#REF!,AW$2,FALSE))</f>
        <v>#REF!</v>
      </c>
      <c r="AX33" s="121" t="e">
        <f>IF(ISNA(VLOOKUP($A33,#REF!,AX$2,FALSE))=TRUE,"-",VLOOKUP($A33,#REF!,AX$2,FALSE))</f>
        <v>#REF!</v>
      </c>
      <c r="AY33" s="472" t="e">
        <f>IF(ISNA(VLOOKUP($A33,#REF!,AY$2,FALSE))=TRUE,"-",VLOOKUP($A33,#REF!,AY$2,FALSE))</f>
        <v>#REF!</v>
      </c>
      <c r="AZ33" s="473">
        <v>4.6856696602889497E-4</v>
      </c>
      <c r="BA33" s="123">
        <v>9.645738337425465E-4</v>
      </c>
      <c r="BB33" s="105" t="e">
        <f>IF(ISNA(VLOOKUP($A33,#REF!,BB$2,FALSE))=TRUE,"-",VLOOKUP($A33,#REF!,BB$2,FALSE))</f>
        <v>#REF!</v>
      </c>
      <c r="BC33" s="105" t="e">
        <f>IF(ISNA(VLOOKUP($A33,#REF!,BC$2,FALSE))=TRUE,"-",VLOOKUP($A33,#REF!,BC$2,FALSE))</f>
        <v>#REF!</v>
      </c>
      <c r="BD33" s="105" t="e">
        <f>IF(ISNA(VLOOKUP($A33,#REF!,BD$2,FALSE))=TRUE,"-",VLOOKUP($A33,#REF!,BD$2,FALSE))</f>
        <v>#REF!</v>
      </c>
      <c r="BE33" s="105" t="e">
        <f>IF(ISNA(VLOOKUP($A33,#REF!,BE$2,FALSE))=TRUE,"-",VLOOKUP($A33,#REF!,BE$2,FALSE))</f>
        <v>#REF!</v>
      </c>
      <c r="BF33" s="121" t="e">
        <f>IF(ISNA(VLOOKUP($A33,#REF!,BF$2,FALSE))=TRUE,"-",VLOOKUP($A33,#REF!,BF$2,FALSE))</f>
        <v>#REF!</v>
      </c>
      <c r="BG33" s="472" t="e">
        <f>IF(ISNA(VLOOKUP($A33,#REF!,BG$2,FALSE))=TRUE,"-",VLOOKUP($A33,#REF!,BG$2,FALSE))</f>
        <v>#REF!</v>
      </c>
      <c r="BH33" s="473">
        <v>1.2495119094103866E-3</v>
      </c>
      <c r="BI33" s="123">
        <v>8.7688530340231498E-4</v>
      </c>
      <c r="BJ33" s="105" t="e">
        <f>IF(ISNA(VLOOKUP($A33,#REF!,BJ$2,FALSE))=TRUE,"-",VLOOKUP($A33,#REF!,BJ$2,FALSE))</f>
        <v>#REF!</v>
      </c>
      <c r="BK33" s="105" t="e">
        <f>IF(ISNA(VLOOKUP($A33,#REF!,BK$2,FALSE))=TRUE,"-",VLOOKUP($A33,#REF!,BK$2,FALSE))</f>
        <v>#REF!</v>
      </c>
      <c r="BL33" s="105" t="e">
        <f>IF(ISNA(VLOOKUP($A33,#REF!,BL$2,FALSE))=TRUE,"-",VLOOKUP($A33,#REF!,BL$2,FALSE))</f>
        <v>#REF!</v>
      </c>
      <c r="BM33" s="105" t="e">
        <f>IF(ISNA(VLOOKUP($A33,#REF!,BM$2,FALSE))=TRUE,"-",VLOOKUP($A33,#REF!,BM$2,FALSE))</f>
        <v>#REF!</v>
      </c>
      <c r="BN33" s="121" t="e">
        <f>IF(ISNA(VLOOKUP($A33,#REF!,BN$2,FALSE))=TRUE,"-",VLOOKUP($A33,#REF!,BN$2,FALSE))</f>
        <v>#REF!</v>
      </c>
      <c r="BO33" s="472" t="e">
        <f>IF(ISNA(VLOOKUP($A33,#REF!,BO$2,FALSE))=TRUE,"-",VLOOKUP($A33,#REF!,BO$2,FALSE))</f>
        <v>#REF!</v>
      </c>
      <c r="BP33" s="473" t="e">
        <f>IF(ISNA(VLOOKUP($A33,#REF!,BP$2,FALSE))=TRUE,"-",VLOOKUP($A33,#REF!,BP$2,FALSE))</f>
        <v>#REF!</v>
      </c>
      <c r="BQ33" s="123" t="e">
        <f>IF(ISNA(VLOOKUP($A33,#REF!,BQ$2,FALSE))=TRUE,"-",VLOOKUP($A33,#REF!,BQ$2,FALSE))</f>
        <v>#REF!</v>
      </c>
      <c r="BR33" s="105" t="e">
        <f t="shared" ref="BR33:BR38" si="19">N33+V33+AD33+AL33+AT33+BB33</f>
        <v>#REF!</v>
      </c>
      <c r="BS33" s="105" t="e">
        <f t="shared" ref="BS33:BS38" si="20">O33+W33+AE33+AM33+AU33+BC33</f>
        <v>#REF!</v>
      </c>
      <c r="BT33" s="490" t="e">
        <f t="shared" ref="BT33:BT38" si="21">P33+X33+AF33+AN33+AV33+BD33</f>
        <v>#REF!</v>
      </c>
      <c r="BU33" s="499" t="e">
        <f t="shared" ref="BU33:BU38" si="22">Q33+Y33+AG33+AO33+AW33+BE33</f>
        <v>#REF!</v>
      </c>
      <c r="BV33" s="500" t="e">
        <f t="shared" ref="BV33:BW38" si="23">R33+Z33+AH33+AP33+AX33+BF33</f>
        <v>#REF!</v>
      </c>
      <c r="BW33" s="500" t="e">
        <f t="shared" si="23"/>
        <v>#REF!</v>
      </c>
      <c r="BX33" s="500">
        <f t="shared" ref="BX33:BX38" si="24">T33+AB33+AJ33+AR33+AZ33+BH33</f>
        <v>6.1694650527137828E-3</v>
      </c>
      <c r="BY33" s="501">
        <f t="shared" ref="BY33:BY38" si="25">U33+AC33+AK33+AS33+BA33+BI33</f>
        <v>6.3135741844966686E-3</v>
      </c>
    </row>
    <row r="34" spans="1:78" x14ac:dyDescent="0.25">
      <c r="A34" s="139" t="s">
        <v>127</v>
      </c>
      <c r="B34" s="597" t="s">
        <v>223</v>
      </c>
      <c r="C34" s="598"/>
      <c r="D34" s="598"/>
      <c r="E34" s="102" t="e">
        <f>IF(ISNA(VLOOKUP($A34,#REF!,E$2,FALSE))=TRUE,"-",VLOOKUP($A34,#REF!,E$2,FALSE))</f>
        <v>#REF!</v>
      </c>
      <c r="F34" s="106" t="e">
        <f>IF(ISNA(VLOOKUP($A34,#REF!,F$2,FALSE))=TRUE,"-",VLOOKUP($A34,#REF!,F$2,FALSE))</f>
        <v>#REF!</v>
      </c>
      <c r="G34" s="106" t="e">
        <f>IF(ISNA(VLOOKUP($A34,#REF!,G$2,FALSE))=TRUE,"-",VLOOKUP($A34,#REF!,G$2,FALSE))</f>
        <v>#REF!</v>
      </c>
      <c r="H34" s="106" t="e">
        <f>IF(ISNA(VLOOKUP($A34,#REF!,H$2,FALSE))=TRUE,"-",VLOOKUP($A34,#REF!,H$2,FALSE))</f>
        <v>#REF!</v>
      </c>
      <c r="I34" s="106" t="e">
        <f>IF(ISNA(VLOOKUP($A34,#REF!,I$2,FALSE))=TRUE,"-",VLOOKUP($A34,#REF!,I$2,FALSE))</f>
        <v>#REF!</v>
      </c>
      <c r="J34" s="122" t="e">
        <f>IF(ISNA(VLOOKUP($A34,#REF!,J$2,FALSE))=TRUE,"-",VLOOKUP($A34,#REF!,J$2,FALSE))</f>
        <v>#REF!</v>
      </c>
      <c r="K34" s="476" t="e">
        <f>IF(ISNA(VLOOKUP($A34,#REF!,K$2,FALSE))=TRUE,"-",VLOOKUP($A34,#REF!,K$2,FALSE))</f>
        <v>#REF!</v>
      </c>
      <c r="L34" s="477">
        <v>0.99518182861076054</v>
      </c>
      <c r="M34" s="124">
        <v>0.9940525752349233</v>
      </c>
      <c r="N34" s="106" t="e">
        <f>IF(ISNA(VLOOKUP($A34,#REF!,N$2,FALSE))=TRUE,"-",VLOOKUP($A34,#REF!,N$2,FALSE))</f>
        <v>#REF!</v>
      </c>
      <c r="O34" s="106" t="e">
        <f>IF(ISNA(VLOOKUP($A34,#REF!,O$2,FALSE))=TRUE,"-",VLOOKUP($A34,#REF!,O$2,FALSE))</f>
        <v>#REF!</v>
      </c>
      <c r="P34" s="106" t="e">
        <f>IF(ISNA(VLOOKUP($A34,#REF!,P$2,FALSE))=TRUE,"-",VLOOKUP($A34,#REF!,P$2,FALSE))</f>
        <v>#REF!</v>
      </c>
      <c r="Q34" s="106" t="e">
        <f>IF(ISNA(VLOOKUP($A34,#REF!,Q$2,FALSE))=TRUE,"-",VLOOKUP($A34,#REF!,Q$2,FALSE))</f>
        <v>#REF!</v>
      </c>
      <c r="R34" s="122" t="e">
        <f>IF(ISNA(VLOOKUP($A34,#REF!,R$2,FALSE))=TRUE,"-",VLOOKUP($A34,#REF!,R$2,FALSE))</f>
        <v>#REF!</v>
      </c>
      <c r="S34" s="476" t="e">
        <f>IF(ISNA(VLOOKUP($A34,#REF!,S$2,FALSE))=TRUE,"-",VLOOKUP($A34,#REF!,S$2,FALSE))</f>
        <v>#REF!</v>
      </c>
      <c r="T34" s="477">
        <v>4.4740162900080305E-3</v>
      </c>
      <c r="U34" s="124">
        <v>3.409856865310654E-3</v>
      </c>
      <c r="V34" s="106" t="e">
        <f>IF(ISNA(VLOOKUP($A34,#REF!,V$2,FALSE))=TRUE,"-",VLOOKUP($A34,#REF!,V$2,FALSE))</f>
        <v>#REF!</v>
      </c>
      <c r="W34" s="106" t="e">
        <f>IF(ISNA(VLOOKUP($A34,#REF!,W$2,FALSE))=TRUE,"-",VLOOKUP($A34,#REF!,W$2,FALSE))</f>
        <v>#REF!</v>
      </c>
      <c r="X34" s="106" t="e">
        <f>IF(ISNA(VLOOKUP($A34,#REF!,X$2,FALSE))=TRUE,"-",VLOOKUP($A34,#REF!,X$2,FALSE))</f>
        <v>#REF!</v>
      </c>
      <c r="Y34" s="106" t="e">
        <f>IF(ISNA(VLOOKUP($A34,#REF!,Y$2,FALSE))=TRUE,"-",VLOOKUP($A34,#REF!,Y$2,FALSE))</f>
        <v>#REF!</v>
      </c>
      <c r="Z34" s="122" t="e">
        <f>IF(ISNA(VLOOKUP($A34,#REF!,Z$2,FALSE))=TRUE,"-",VLOOKUP($A34,#REF!,Z$2,FALSE))</f>
        <v>#REF!</v>
      </c>
      <c r="AA34" s="476" t="e">
        <f>IF(ISNA(VLOOKUP($A34,#REF!,AA$2,FALSE))=TRUE,"-",VLOOKUP($A34,#REF!,AA$2,FALSE))</f>
        <v>#REF!</v>
      </c>
      <c r="AB34" s="477">
        <v>2.3326067836794005E-3</v>
      </c>
      <c r="AC34" s="124">
        <v>2.4186194044645334E-3</v>
      </c>
      <c r="AD34" s="106" t="e">
        <f>IF(ISNA(VLOOKUP($A34,#REF!,AD$2,FALSE))=TRUE,"-",VLOOKUP($A34,#REF!,AD$2,FALSE))</f>
        <v>#REF!</v>
      </c>
      <c r="AE34" s="106" t="e">
        <f>IF(ISNA(VLOOKUP($A34,#REF!,AE$2,FALSE))=TRUE,"-",VLOOKUP($A34,#REF!,AE$2,FALSE))</f>
        <v>#REF!</v>
      </c>
      <c r="AF34" s="106" t="e">
        <f>IF(ISNA(VLOOKUP($A34,#REF!,AF$2,FALSE))=TRUE,"-",VLOOKUP($A34,#REF!,AF$2,FALSE))</f>
        <v>#REF!</v>
      </c>
      <c r="AG34" s="106" t="e">
        <f>IF(ISNA(VLOOKUP($A34,#REF!,AG$2,FALSE))=TRUE,"-",VLOOKUP($A34,#REF!,AG$2,FALSE))</f>
        <v>#REF!</v>
      </c>
      <c r="AH34" s="122" t="e">
        <f>IF(ISNA(VLOOKUP($A34,#REF!,AH$2,FALSE))=TRUE,"-",VLOOKUP($A34,#REF!,AH$2,FALSE))</f>
        <v>#REF!</v>
      </c>
      <c r="AI34" s="476" t="e">
        <f>IF(ISNA(VLOOKUP($A34,#REF!,AI$2,FALSE))=TRUE,"-",VLOOKUP($A34,#REF!,AI$2,FALSE))</f>
        <v>#REF!</v>
      </c>
      <c r="AJ34" s="477">
        <v>1.5295782188061641E-4</v>
      </c>
      <c r="AK34" s="124">
        <v>1.1894849530153443E-4</v>
      </c>
      <c r="AL34" s="106" t="e">
        <f>IF(ISNA(VLOOKUP($A34,#REF!,AL$2,FALSE))=TRUE,"-",VLOOKUP($A34,#REF!,AL$2,FALSE))</f>
        <v>#REF!</v>
      </c>
      <c r="AM34" s="106" t="e">
        <f>IF(ISNA(VLOOKUP($A34,#REF!,AM$2,FALSE))=TRUE,"-",VLOOKUP($A34,#REF!,AM$2,FALSE))</f>
        <v>#REF!</v>
      </c>
      <c r="AN34" s="106" t="e">
        <f>IF(ISNA(VLOOKUP($A34,#REF!,AN$2,FALSE))=TRUE,"-",VLOOKUP($A34,#REF!,AN$2,FALSE))</f>
        <v>#REF!</v>
      </c>
      <c r="AO34" s="106" t="e">
        <f>IF(ISNA(VLOOKUP($A34,#REF!,AO$2,FALSE))=TRUE,"-",VLOOKUP($A34,#REF!,AO$2,FALSE))</f>
        <v>#REF!</v>
      </c>
      <c r="AP34" s="122" t="e">
        <f>IF(ISNA(VLOOKUP($A34,#REF!,AP$2,FALSE))=TRUE,"-",VLOOKUP($A34,#REF!,AP$2,FALSE))</f>
        <v>#REF!</v>
      </c>
      <c r="AQ34" s="476" t="e">
        <f>IF(ISNA(VLOOKUP($A34,#REF!,AQ$2,FALSE))=TRUE,"-",VLOOKUP($A34,#REF!,AQ$2,FALSE))</f>
        <v>#REF!</v>
      </c>
      <c r="AR34" s="477">
        <v>5.353523765821575E-4</v>
      </c>
      <c r="AS34" s="124">
        <v>9.5158796241227547E-4</v>
      </c>
      <c r="AT34" s="106" t="e">
        <f>IF(ISNA(VLOOKUP($A34,#REF!,AT$2,FALSE))=TRUE,"-",VLOOKUP($A34,#REF!,AT$2,FALSE))</f>
        <v>#REF!</v>
      </c>
      <c r="AU34" s="106" t="e">
        <f>IF(ISNA(VLOOKUP($A34,#REF!,AU$2,FALSE))=TRUE,"-",VLOOKUP($A34,#REF!,AU$2,FALSE))</f>
        <v>#REF!</v>
      </c>
      <c r="AV34" s="106" t="e">
        <f>IF(ISNA(VLOOKUP($A34,#REF!,AV$2,FALSE))=TRUE,"-",VLOOKUP($A34,#REF!,AV$2,FALSE))</f>
        <v>#REF!</v>
      </c>
      <c r="AW34" s="106" t="e">
        <f>IF(ISNA(VLOOKUP($A34,#REF!,AW$2,FALSE))=TRUE,"-",VLOOKUP($A34,#REF!,AW$2,FALSE))</f>
        <v>#REF!</v>
      </c>
      <c r="AX34" s="122" t="e">
        <f>IF(ISNA(VLOOKUP($A34,#REF!,AX$2,FALSE))=TRUE,"-",VLOOKUP($A34,#REF!,AX$2,FALSE))</f>
        <v>#REF!</v>
      </c>
      <c r="AY34" s="476" t="e">
        <f>IF(ISNA(VLOOKUP($A34,#REF!,AY$2,FALSE))=TRUE,"-",VLOOKUP($A34,#REF!,AY$2,FALSE))</f>
        <v>#REF!</v>
      </c>
      <c r="AZ34" s="477">
        <v>3.0591564376123283E-4</v>
      </c>
      <c r="BA34" s="124">
        <v>4.7579398120613773E-4</v>
      </c>
      <c r="BB34" s="106" t="e">
        <f>IF(ISNA(VLOOKUP($A34,#REF!,BB$2,FALSE))=TRUE,"-",VLOOKUP($A34,#REF!,BB$2,FALSE))</f>
        <v>#REF!</v>
      </c>
      <c r="BC34" s="106" t="e">
        <f>IF(ISNA(VLOOKUP($A34,#REF!,BC$2,FALSE))=TRUE,"-",VLOOKUP($A34,#REF!,BC$2,FALSE))</f>
        <v>#REF!</v>
      </c>
      <c r="BD34" s="106" t="e">
        <f>IF(ISNA(VLOOKUP($A34,#REF!,BD$2,FALSE))=TRUE,"-",VLOOKUP($A34,#REF!,BD$2,FALSE))</f>
        <v>#REF!</v>
      </c>
      <c r="BE34" s="106" t="e">
        <f>IF(ISNA(VLOOKUP($A34,#REF!,BE$2,FALSE))=TRUE,"-",VLOOKUP($A34,#REF!,BE$2,FALSE))</f>
        <v>#REF!</v>
      </c>
      <c r="BF34" s="122" t="e">
        <f>IF(ISNA(VLOOKUP($A34,#REF!,BF$2,FALSE))=TRUE,"-",VLOOKUP($A34,#REF!,BF$2,FALSE))</f>
        <v>#REF!</v>
      </c>
      <c r="BG34" s="476" t="e">
        <f>IF(ISNA(VLOOKUP($A34,#REF!,BG$2,FALSE))=TRUE,"-",VLOOKUP($A34,#REF!,BG$2,FALSE))</f>
        <v>#REF!</v>
      </c>
      <c r="BH34" s="477">
        <v>3.8239455470154103E-4</v>
      </c>
      <c r="BI34" s="124">
        <v>3.964949843384481E-4</v>
      </c>
      <c r="BJ34" s="106" t="e">
        <f>IF(ISNA(VLOOKUP($A34,#REF!,BJ$2,FALSE))=TRUE,"-",VLOOKUP($A34,#REF!,BJ$2,FALSE))</f>
        <v>#REF!</v>
      </c>
      <c r="BK34" s="106" t="e">
        <f>IF(ISNA(VLOOKUP($A34,#REF!,BK$2,FALSE))=TRUE,"-",VLOOKUP($A34,#REF!,BK$2,FALSE))</f>
        <v>#REF!</v>
      </c>
      <c r="BL34" s="106" t="e">
        <f>IF(ISNA(VLOOKUP($A34,#REF!,BL$2,FALSE))=TRUE,"-",VLOOKUP($A34,#REF!,BL$2,FALSE))</f>
        <v>#REF!</v>
      </c>
      <c r="BM34" s="106" t="e">
        <f>IF(ISNA(VLOOKUP($A34,#REF!,BM$2,FALSE))=TRUE,"-",VLOOKUP($A34,#REF!,BM$2,FALSE))</f>
        <v>#REF!</v>
      </c>
      <c r="BN34" s="122" t="e">
        <f>IF(ISNA(VLOOKUP($A34,#REF!,BN$2,FALSE))=TRUE,"-",VLOOKUP($A34,#REF!,BN$2,FALSE))</f>
        <v>#REF!</v>
      </c>
      <c r="BO34" s="476" t="e">
        <f>IF(ISNA(VLOOKUP($A34,#REF!,BO$2,FALSE))=TRUE,"-",VLOOKUP($A34,#REF!,BO$2,FALSE))</f>
        <v>#REF!</v>
      </c>
      <c r="BP34" s="477" t="e">
        <f>IF(ISNA(VLOOKUP($A34,#REF!,BP$2,FALSE))=TRUE,"-",VLOOKUP($A34,#REF!,BP$2,FALSE))</f>
        <v>#REF!</v>
      </c>
      <c r="BQ34" s="124" t="e">
        <f>IF(ISNA(VLOOKUP($A34,#REF!,BQ$2,FALSE))=TRUE,"-",VLOOKUP($A34,#REF!,BQ$2,FALSE))</f>
        <v>#REF!</v>
      </c>
      <c r="BR34" s="106" t="e">
        <f t="shared" si="19"/>
        <v>#REF!</v>
      </c>
      <c r="BS34" s="106" t="e">
        <f t="shared" si="20"/>
        <v>#REF!</v>
      </c>
      <c r="BT34" s="498" t="e">
        <f t="shared" si="21"/>
        <v>#REF!</v>
      </c>
      <c r="BU34" s="492" t="e">
        <f t="shared" si="22"/>
        <v>#REF!</v>
      </c>
      <c r="BV34" s="493" t="e">
        <f t="shared" si="23"/>
        <v>#REF!</v>
      </c>
      <c r="BW34" s="493" t="e">
        <f t="shared" si="23"/>
        <v>#REF!</v>
      </c>
      <c r="BX34" s="493">
        <f t="shared" si="24"/>
        <v>8.1832434706129772E-3</v>
      </c>
      <c r="BY34" s="494">
        <f t="shared" si="25"/>
        <v>7.7713016930335832E-3</v>
      </c>
    </row>
    <row r="35" spans="1:78" x14ac:dyDescent="0.25">
      <c r="A35" s="139" t="s">
        <v>128</v>
      </c>
      <c r="B35" s="597" t="s">
        <v>61</v>
      </c>
      <c r="C35" s="598"/>
      <c r="D35" s="598"/>
      <c r="E35" s="102" t="e">
        <f>IF(ISNA(VLOOKUP($A35,#REF!,E$2,FALSE))=TRUE,"-",VLOOKUP($A35,#REF!,E$2,FALSE))</f>
        <v>#REF!</v>
      </c>
      <c r="F35" s="106" t="e">
        <f>IF(ISNA(VLOOKUP($A35,#REF!,F$2,FALSE))=TRUE,"-",VLOOKUP($A35,#REF!,F$2,FALSE))</f>
        <v>#REF!</v>
      </c>
      <c r="G35" s="106" t="e">
        <f>IF(ISNA(VLOOKUP($A35,#REF!,G$2,FALSE))=TRUE,"-",VLOOKUP($A35,#REF!,G$2,FALSE))</f>
        <v>#REF!</v>
      </c>
      <c r="H35" s="106" t="e">
        <f>IF(ISNA(VLOOKUP($A35,#REF!,H$2,FALSE))=TRUE,"-",VLOOKUP($A35,#REF!,H$2,FALSE))</f>
        <v>#REF!</v>
      </c>
      <c r="I35" s="106" t="e">
        <f>IF(ISNA(VLOOKUP($A35,#REF!,I$2,FALSE))=TRUE,"-",VLOOKUP($A35,#REF!,I$2,FALSE))</f>
        <v>#REF!</v>
      </c>
      <c r="J35" s="122" t="e">
        <f>IF(ISNA(VLOOKUP($A35,#REF!,J$2,FALSE))=TRUE,"-",VLOOKUP($A35,#REF!,J$2,FALSE))</f>
        <v>#REF!</v>
      </c>
      <c r="K35" s="476" t="e">
        <f>IF(ISNA(VLOOKUP($A35,#REF!,K$2,FALSE))=TRUE,"-",VLOOKUP($A35,#REF!,K$2,FALSE))</f>
        <v>#REF!</v>
      </c>
      <c r="L35" s="477">
        <v>0</v>
      </c>
      <c r="M35" s="124">
        <v>0</v>
      </c>
      <c r="N35" s="106" t="e">
        <f>IF(ISNA(VLOOKUP($A35,#REF!,N$2,FALSE))=TRUE,"-",VLOOKUP($A35,#REF!,N$2,FALSE))</f>
        <v>#REF!</v>
      </c>
      <c r="O35" s="106" t="e">
        <f>IF(ISNA(VLOOKUP($A35,#REF!,O$2,FALSE))=TRUE,"-",VLOOKUP($A35,#REF!,O$2,FALSE))</f>
        <v>#REF!</v>
      </c>
      <c r="P35" s="106" t="e">
        <f>IF(ISNA(VLOOKUP($A35,#REF!,P$2,FALSE))=TRUE,"-",VLOOKUP($A35,#REF!,P$2,FALSE))</f>
        <v>#REF!</v>
      </c>
      <c r="Q35" s="106" t="e">
        <f>IF(ISNA(VLOOKUP($A35,#REF!,Q$2,FALSE))=TRUE,"-",VLOOKUP($A35,#REF!,Q$2,FALSE))</f>
        <v>#REF!</v>
      </c>
      <c r="R35" s="122" t="e">
        <f>IF(ISNA(VLOOKUP($A35,#REF!,R$2,FALSE))=TRUE,"-",VLOOKUP($A35,#REF!,R$2,FALSE))</f>
        <v>#REF!</v>
      </c>
      <c r="S35" s="476" t="e">
        <f>IF(ISNA(VLOOKUP($A35,#REF!,S$2,FALSE))=TRUE,"-",VLOOKUP($A35,#REF!,S$2,FALSE))</f>
        <v>#REF!</v>
      </c>
      <c r="T35" s="477">
        <v>0</v>
      </c>
      <c r="U35" s="124">
        <v>0</v>
      </c>
      <c r="V35" s="106" t="e">
        <f>IF(ISNA(VLOOKUP($A35,#REF!,V$2,FALSE))=TRUE,"-",VLOOKUP($A35,#REF!,V$2,FALSE))</f>
        <v>#REF!</v>
      </c>
      <c r="W35" s="106" t="e">
        <f>IF(ISNA(VLOOKUP($A35,#REF!,W$2,FALSE))=TRUE,"-",VLOOKUP($A35,#REF!,W$2,FALSE))</f>
        <v>#REF!</v>
      </c>
      <c r="X35" s="106" t="e">
        <f>IF(ISNA(VLOOKUP($A35,#REF!,X$2,FALSE))=TRUE,"-",VLOOKUP($A35,#REF!,X$2,FALSE))</f>
        <v>#REF!</v>
      </c>
      <c r="Y35" s="106" t="e">
        <f>IF(ISNA(VLOOKUP($A35,#REF!,Y$2,FALSE))=TRUE,"-",VLOOKUP($A35,#REF!,Y$2,FALSE))</f>
        <v>#REF!</v>
      </c>
      <c r="Z35" s="122" t="e">
        <f>IF(ISNA(VLOOKUP($A35,#REF!,Z$2,FALSE))=TRUE,"-",VLOOKUP($A35,#REF!,Z$2,FALSE))</f>
        <v>#REF!</v>
      </c>
      <c r="AA35" s="476" t="e">
        <f>IF(ISNA(VLOOKUP($A35,#REF!,AA$2,FALSE))=TRUE,"-",VLOOKUP($A35,#REF!,AA$2,FALSE))</f>
        <v>#REF!</v>
      </c>
      <c r="AB35" s="477">
        <v>0</v>
      </c>
      <c r="AC35" s="124">
        <v>0</v>
      </c>
      <c r="AD35" s="106" t="e">
        <f>IF(ISNA(VLOOKUP($A35,#REF!,AD$2,FALSE))=TRUE,"-",VLOOKUP($A35,#REF!,AD$2,FALSE))</f>
        <v>#REF!</v>
      </c>
      <c r="AE35" s="106" t="e">
        <f>IF(ISNA(VLOOKUP($A35,#REF!,AE$2,FALSE))=TRUE,"-",VLOOKUP($A35,#REF!,AE$2,FALSE))</f>
        <v>#REF!</v>
      </c>
      <c r="AF35" s="106" t="e">
        <f>IF(ISNA(VLOOKUP($A35,#REF!,AF$2,FALSE))=TRUE,"-",VLOOKUP($A35,#REF!,AF$2,FALSE))</f>
        <v>#REF!</v>
      </c>
      <c r="AG35" s="106" t="e">
        <f>IF(ISNA(VLOOKUP($A35,#REF!,AG$2,FALSE))=TRUE,"-",VLOOKUP($A35,#REF!,AG$2,FALSE))</f>
        <v>#REF!</v>
      </c>
      <c r="AH35" s="122" t="e">
        <f>IF(ISNA(VLOOKUP($A35,#REF!,AH$2,FALSE))=TRUE,"-",VLOOKUP($A35,#REF!,AH$2,FALSE))</f>
        <v>#REF!</v>
      </c>
      <c r="AI35" s="476" t="e">
        <f>IF(ISNA(VLOOKUP($A35,#REF!,AI$2,FALSE))=TRUE,"-",VLOOKUP($A35,#REF!,AI$2,FALSE))</f>
        <v>#REF!</v>
      </c>
      <c r="AJ35" s="477">
        <v>0</v>
      </c>
      <c r="AK35" s="124">
        <v>0</v>
      </c>
      <c r="AL35" s="106" t="e">
        <f>IF(ISNA(VLOOKUP($A35,#REF!,AL$2,FALSE))=TRUE,"-",VLOOKUP($A35,#REF!,AL$2,FALSE))</f>
        <v>#REF!</v>
      </c>
      <c r="AM35" s="106" t="e">
        <f>IF(ISNA(VLOOKUP($A35,#REF!,AM$2,FALSE))=TRUE,"-",VLOOKUP($A35,#REF!,AM$2,FALSE))</f>
        <v>#REF!</v>
      </c>
      <c r="AN35" s="106" t="e">
        <f>IF(ISNA(VLOOKUP($A35,#REF!,AN$2,FALSE))=TRUE,"-",VLOOKUP($A35,#REF!,AN$2,FALSE))</f>
        <v>#REF!</v>
      </c>
      <c r="AO35" s="106" t="e">
        <f>IF(ISNA(VLOOKUP($A35,#REF!,AO$2,FALSE))=TRUE,"-",VLOOKUP($A35,#REF!,AO$2,FALSE))</f>
        <v>#REF!</v>
      </c>
      <c r="AP35" s="122" t="e">
        <f>IF(ISNA(VLOOKUP($A35,#REF!,AP$2,FALSE))=TRUE,"-",VLOOKUP($A35,#REF!,AP$2,FALSE))</f>
        <v>#REF!</v>
      </c>
      <c r="AQ35" s="476" t="e">
        <f>IF(ISNA(VLOOKUP($A35,#REF!,AQ$2,FALSE))=TRUE,"-",VLOOKUP($A35,#REF!,AQ$2,FALSE))</f>
        <v>#REF!</v>
      </c>
      <c r="AR35" s="477">
        <v>0</v>
      </c>
      <c r="AS35" s="124">
        <v>0</v>
      </c>
      <c r="AT35" s="106" t="e">
        <f>IF(ISNA(VLOOKUP($A35,#REF!,AT$2,FALSE))=TRUE,"-",VLOOKUP($A35,#REF!,AT$2,FALSE))</f>
        <v>#REF!</v>
      </c>
      <c r="AU35" s="106" t="e">
        <f>IF(ISNA(VLOOKUP($A35,#REF!,AU$2,FALSE))=TRUE,"-",VLOOKUP($A35,#REF!,AU$2,FALSE))</f>
        <v>#REF!</v>
      </c>
      <c r="AV35" s="106" t="e">
        <f>IF(ISNA(VLOOKUP($A35,#REF!,AV$2,FALSE))=TRUE,"-",VLOOKUP($A35,#REF!,AV$2,FALSE))</f>
        <v>#REF!</v>
      </c>
      <c r="AW35" s="106" t="e">
        <f>IF(ISNA(VLOOKUP($A35,#REF!,AW$2,FALSE))=TRUE,"-",VLOOKUP($A35,#REF!,AW$2,FALSE))</f>
        <v>#REF!</v>
      </c>
      <c r="AX35" s="122" t="e">
        <f>IF(ISNA(VLOOKUP($A35,#REF!,AX$2,FALSE))=TRUE,"-",VLOOKUP($A35,#REF!,AX$2,FALSE))</f>
        <v>#REF!</v>
      </c>
      <c r="AY35" s="476" t="e">
        <f>IF(ISNA(VLOOKUP($A35,#REF!,AY$2,FALSE))=TRUE,"-",VLOOKUP($A35,#REF!,AY$2,FALSE))</f>
        <v>#REF!</v>
      </c>
      <c r="AZ35" s="477">
        <v>0</v>
      </c>
      <c r="BA35" s="124">
        <v>0</v>
      </c>
      <c r="BB35" s="106" t="e">
        <f>IF(ISNA(VLOOKUP($A35,#REF!,BB$2,FALSE))=TRUE,"-",VLOOKUP($A35,#REF!,BB$2,FALSE))</f>
        <v>#REF!</v>
      </c>
      <c r="BC35" s="106" t="e">
        <f>IF(ISNA(VLOOKUP($A35,#REF!,BC$2,FALSE))=TRUE,"-",VLOOKUP($A35,#REF!,BC$2,FALSE))</f>
        <v>#REF!</v>
      </c>
      <c r="BD35" s="106" t="e">
        <f>IF(ISNA(VLOOKUP($A35,#REF!,BD$2,FALSE))=TRUE,"-",VLOOKUP($A35,#REF!,BD$2,FALSE))</f>
        <v>#REF!</v>
      </c>
      <c r="BE35" s="106" t="e">
        <f>IF(ISNA(VLOOKUP($A35,#REF!,BE$2,FALSE))=TRUE,"-",VLOOKUP($A35,#REF!,BE$2,FALSE))</f>
        <v>#REF!</v>
      </c>
      <c r="BF35" s="122" t="e">
        <f>IF(ISNA(VLOOKUP($A35,#REF!,BF$2,FALSE))=TRUE,"-",VLOOKUP($A35,#REF!,BF$2,FALSE))</f>
        <v>#REF!</v>
      </c>
      <c r="BG35" s="476" t="e">
        <f>IF(ISNA(VLOOKUP($A35,#REF!,BG$2,FALSE))=TRUE,"-",VLOOKUP($A35,#REF!,BG$2,FALSE))</f>
        <v>#REF!</v>
      </c>
      <c r="BH35" s="477">
        <v>0</v>
      </c>
      <c r="BI35" s="124">
        <v>0</v>
      </c>
      <c r="BJ35" s="106" t="e">
        <f>IF(ISNA(VLOOKUP($A35,#REF!,BJ$2,FALSE))=TRUE,"-",VLOOKUP($A35,#REF!,BJ$2,FALSE))</f>
        <v>#REF!</v>
      </c>
      <c r="BK35" s="106" t="e">
        <f>IF(ISNA(VLOOKUP($A35,#REF!,BK$2,FALSE))=TRUE,"-",VLOOKUP($A35,#REF!,BK$2,FALSE))</f>
        <v>#REF!</v>
      </c>
      <c r="BL35" s="106" t="e">
        <f>IF(ISNA(VLOOKUP($A35,#REF!,BL$2,FALSE))=TRUE,"-",VLOOKUP($A35,#REF!,BL$2,FALSE))</f>
        <v>#REF!</v>
      </c>
      <c r="BM35" s="106" t="e">
        <f>IF(ISNA(VLOOKUP($A35,#REF!,BM$2,FALSE))=TRUE,"-",VLOOKUP($A35,#REF!,BM$2,FALSE))</f>
        <v>#REF!</v>
      </c>
      <c r="BN35" s="122" t="e">
        <f>IF(ISNA(VLOOKUP($A35,#REF!,BN$2,FALSE))=TRUE,"-",VLOOKUP($A35,#REF!,BN$2,FALSE))</f>
        <v>#REF!</v>
      </c>
      <c r="BO35" s="476" t="e">
        <f>IF(ISNA(VLOOKUP($A35,#REF!,BO$2,FALSE))=TRUE,"-",VLOOKUP($A35,#REF!,BO$2,FALSE))</f>
        <v>#REF!</v>
      </c>
      <c r="BP35" s="477" t="e">
        <f>IF(ISNA(VLOOKUP($A35,#REF!,BP$2,FALSE))=TRUE,"-",VLOOKUP($A35,#REF!,BP$2,FALSE))</f>
        <v>#REF!</v>
      </c>
      <c r="BQ35" s="124" t="e">
        <f>IF(ISNA(VLOOKUP($A35,#REF!,BQ$2,FALSE))=TRUE,"-",VLOOKUP($A35,#REF!,BQ$2,FALSE))</f>
        <v>#REF!</v>
      </c>
      <c r="BR35" s="106" t="e">
        <f t="shared" si="19"/>
        <v>#REF!</v>
      </c>
      <c r="BS35" s="106" t="e">
        <f t="shared" si="20"/>
        <v>#REF!</v>
      </c>
      <c r="BT35" s="498" t="e">
        <f t="shared" si="21"/>
        <v>#REF!</v>
      </c>
      <c r="BU35" s="492" t="e">
        <f t="shared" si="22"/>
        <v>#REF!</v>
      </c>
      <c r="BV35" s="493" t="e">
        <f t="shared" si="23"/>
        <v>#REF!</v>
      </c>
      <c r="BW35" s="493" t="e">
        <f t="shared" si="23"/>
        <v>#REF!</v>
      </c>
      <c r="BX35" s="493">
        <f t="shared" si="24"/>
        <v>0</v>
      </c>
      <c r="BY35" s="494">
        <f t="shared" si="25"/>
        <v>0</v>
      </c>
    </row>
    <row r="36" spans="1:78" x14ac:dyDescent="0.25">
      <c r="A36" s="139" t="s">
        <v>129</v>
      </c>
      <c r="B36" s="597" t="s">
        <v>16</v>
      </c>
      <c r="C36" s="598"/>
      <c r="D36" s="598"/>
      <c r="E36" s="102" t="e">
        <f>IF(ISNA(VLOOKUP($A36,#REF!,E$2,FALSE))=TRUE,"-",VLOOKUP($A36,#REF!,E$2,FALSE))</f>
        <v>#REF!</v>
      </c>
      <c r="F36" s="106" t="e">
        <f>IF(ISNA(VLOOKUP($A36,#REF!,F$2,FALSE))=TRUE,"-",VLOOKUP($A36,#REF!,F$2,FALSE))</f>
        <v>#REF!</v>
      </c>
      <c r="G36" s="106" t="e">
        <f>IF(ISNA(VLOOKUP($A36,#REF!,G$2,FALSE))=TRUE,"-",VLOOKUP($A36,#REF!,G$2,FALSE))</f>
        <v>#REF!</v>
      </c>
      <c r="H36" s="106" t="e">
        <f>IF(ISNA(VLOOKUP($A36,#REF!,H$2,FALSE))=TRUE,"-",VLOOKUP($A36,#REF!,H$2,FALSE))</f>
        <v>#REF!</v>
      </c>
      <c r="I36" s="106" t="e">
        <f>IF(ISNA(VLOOKUP($A36,#REF!,I$2,FALSE))=TRUE,"-",VLOOKUP($A36,#REF!,I$2,FALSE))</f>
        <v>#REF!</v>
      </c>
      <c r="J36" s="122" t="e">
        <f>IF(ISNA(VLOOKUP($A36,#REF!,J$2,FALSE))=TRUE,"-",VLOOKUP($A36,#REF!,J$2,FALSE))</f>
        <v>#REF!</v>
      </c>
      <c r="K36" s="476" t="e">
        <f>IF(ISNA(VLOOKUP($A36,#REF!,K$2,FALSE))=TRUE,"-",VLOOKUP($A36,#REF!,K$2,FALSE))</f>
        <v>#REF!</v>
      </c>
      <c r="L36" s="477">
        <v>0.99654775604142698</v>
      </c>
      <c r="M36" s="124">
        <v>0.99479843953185954</v>
      </c>
      <c r="N36" s="106" t="e">
        <f>IF(ISNA(VLOOKUP($A36,#REF!,N$2,FALSE))=TRUE,"-",VLOOKUP($A36,#REF!,N$2,FALSE))</f>
        <v>#REF!</v>
      </c>
      <c r="O36" s="106" t="e">
        <f>IF(ISNA(VLOOKUP($A36,#REF!,O$2,FALSE))=TRUE,"-",VLOOKUP($A36,#REF!,O$2,FALSE))</f>
        <v>#REF!</v>
      </c>
      <c r="P36" s="106" t="e">
        <f>IF(ISNA(VLOOKUP($A36,#REF!,P$2,FALSE))=TRUE,"-",VLOOKUP($A36,#REF!,P$2,FALSE))</f>
        <v>#REF!</v>
      </c>
      <c r="Q36" s="106" t="e">
        <f>IF(ISNA(VLOOKUP($A36,#REF!,Q$2,FALSE))=TRUE,"-",VLOOKUP($A36,#REF!,Q$2,FALSE))</f>
        <v>#REF!</v>
      </c>
      <c r="R36" s="122" t="e">
        <f>IF(ISNA(VLOOKUP($A36,#REF!,R$2,FALSE))=TRUE,"-",VLOOKUP($A36,#REF!,R$2,FALSE))</f>
        <v>#REF!</v>
      </c>
      <c r="S36" s="476" t="e">
        <f>IF(ISNA(VLOOKUP($A36,#REF!,S$2,FALSE))=TRUE,"-",VLOOKUP($A36,#REF!,S$2,FALSE))</f>
        <v>#REF!</v>
      </c>
      <c r="T36" s="477">
        <v>1.1507479861910242E-3</v>
      </c>
      <c r="U36" s="124">
        <v>0</v>
      </c>
      <c r="V36" s="106" t="e">
        <f>IF(ISNA(VLOOKUP($A36,#REF!,V$2,FALSE))=TRUE,"-",VLOOKUP($A36,#REF!,V$2,FALSE))</f>
        <v>#REF!</v>
      </c>
      <c r="W36" s="106" t="e">
        <f>IF(ISNA(VLOOKUP($A36,#REF!,W$2,FALSE))=TRUE,"-",VLOOKUP($A36,#REF!,W$2,FALSE))</f>
        <v>#REF!</v>
      </c>
      <c r="X36" s="106" t="e">
        <f>IF(ISNA(VLOOKUP($A36,#REF!,X$2,FALSE))=TRUE,"-",VLOOKUP($A36,#REF!,X$2,FALSE))</f>
        <v>#REF!</v>
      </c>
      <c r="Y36" s="106" t="e">
        <f>IF(ISNA(VLOOKUP($A36,#REF!,Y$2,FALSE))=TRUE,"-",VLOOKUP($A36,#REF!,Y$2,FALSE))</f>
        <v>#REF!</v>
      </c>
      <c r="Z36" s="122" t="e">
        <f>IF(ISNA(VLOOKUP($A36,#REF!,Z$2,FALSE))=TRUE,"-",VLOOKUP($A36,#REF!,Z$2,FALSE))</f>
        <v>#REF!</v>
      </c>
      <c r="AA36" s="476" t="e">
        <f>IF(ISNA(VLOOKUP($A36,#REF!,AA$2,FALSE))=TRUE,"-",VLOOKUP($A36,#REF!,AA$2,FALSE))</f>
        <v>#REF!</v>
      </c>
      <c r="AB36" s="477">
        <v>0</v>
      </c>
      <c r="AC36" s="124">
        <v>1.3003901170351106E-3</v>
      </c>
      <c r="AD36" s="106" t="e">
        <f>IF(ISNA(VLOOKUP($A36,#REF!,AD$2,FALSE))=TRUE,"-",VLOOKUP($A36,#REF!,AD$2,FALSE))</f>
        <v>#REF!</v>
      </c>
      <c r="AE36" s="106" t="e">
        <f>IF(ISNA(VLOOKUP($A36,#REF!,AE$2,FALSE))=TRUE,"-",VLOOKUP($A36,#REF!,AE$2,FALSE))</f>
        <v>#REF!</v>
      </c>
      <c r="AF36" s="106" t="e">
        <f>IF(ISNA(VLOOKUP($A36,#REF!,AF$2,FALSE))=TRUE,"-",VLOOKUP($A36,#REF!,AF$2,FALSE))</f>
        <v>#REF!</v>
      </c>
      <c r="AG36" s="106" t="e">
        <f>IF(ISNA(VLOOKUP($A36,#REF!,AG$2,FALSE))=TRUE,"-",VLOOKUP($A36,#REF!,AG$2,FALSE))</f>
        <v>#REF!</v>
      </c>
      <c r="AH36" s="122" t="e">
        <f>IF(ISNA(VLOOKUP($A36,#REF!,AH$2,FALSE))=TRUE,"-",VLOOKUP($A36,#REF!,AH$2,FALSE))</f>
        <v>#REF!</v>
      </c>
      <c r="AI36" s="476" t="e">
        <f>IF(ISNA(VLOOKUP($A36,#REF!,AI$2,FALSE))=TRUE,"-",VLOOKUP($A36,#REF!,AI$2,FALSE))</f>
        <v>#REF!</v>
      </c>
      <c r="AJ36" s="477">
        <v>0</v>
      </c>
      <c r="AK36" s="124">
        <v>0</v>
      </c>
      <c r="AL36" s="106" t="e">
        <f>IF(ISNA(VLOOKUP($A36,#REF!,AL$2,FALSE))=TRUE,"-",VLOOKUP($A36,#REF!,AL$2,FALSE))</f>
        <v>#REF!</v>
      </c>
      <c r="AM36" s="106" t="e">
        <f>IF(ISNA(VLOOKUP($A36,#REF!,AM$2,FALSE))=TRUE,"-",VLOOKUP($A36,#REF!,AM$2,FALSE))</f>
        <v>#REF!</v>
      </c>
      <c r="AN36" s="106" t="e">
        <f>IF(ISNA(VLOOKUP($A36,#REF!,AN$2,FALSE))=TRUE,"-",VLOOKUP($A36,#REF!,AN$2,FALSE))</f>
        <v>#REF!</v>
      </c>
      <c r="AO36" s="106" t="e">
        <f>IF(ISNA(VLOOKUP($A36,#REF!,AO$2,FALSE))=TRUE,"-",VLOOKUP($A36,#REF!,AO$2,FALSE))</f>
        <v>#REF!</v>
      </c>
      <c r="AP36" s="122" t="e">
        <f>IF(ISNA(VLOOKUP($A36,#REF!,AP$2,FALSE))=TRUE,"-",VLOOKUP($A36,#REF!,AP$2,FALSE))</f>
        <v>#REF!</v>
      </c>
      <c r="AQ36" s="476" t="e">
        <f>IF(ISNA(VLOOKUP($A36,#REF!,AQ$2,FALSE))=TRUE,"-",VLOOKUP($A36,#REF!,AQ$2,FALSE))</f>
        <v>#REF!</v>
      </c>
      <c r="AR36" s="477">
        <v>0</v>
      </c>
      <c r="AS36" s="124">
        <v>0</v>
      </c>
      <c r="AT36" s="106" t="e">
        <f>IF(ISNA(VLOOKUP($A36,#REF!,AT$2,FALSE))=TRUE,"-",VLOOKUP($A36,#REF!,AT$2,FALSE))</f>
        <v>#REF!</v>
      </c>
      <c r="AU36" s="106" t="e">
        <f>IF(ISNA(VLOOKUP($A36,#REF!,AU$2,FALSE))=TRUE,"-",VLOOKUP($A36,#REF!,AU$2,FALSE))</f>
        <v>#REF!</v>
      </c>
      <c r="AV36" s="106" t="e">
        <f>IF(ISNA(VLOOKUP($A36,#REF!,AV$2,FALSE))=TRUE,"-",VLOOKUP($A36,#REF!,AV$2,FALSE))</f>
        <v>#REF!</v>
      </c>
      <c r="AW36" s="106" t="e">
        <f>IF(ISNA(VLOOKUP($A36,#REF!,AW$2,FALSE))=TRUE,"-",VLOOKUP($A36,#REF!,AW$2,FALSE))</f>
        <v>#REF!</v>
      </c>
      <c r="AX36" s="122" t="e">
        <f>IF(ISNA(VLOOKUP($A36,#REF!,AX$2,FALSE))=TRUE,"-",VLOOKUP($A36,#REF!,AX$2,FALSE))</f>
        <v>#REF!</v>
      </c>
      <c r="AY36" s="476" t="e">
        <f>IF(ISNA(VLOOKUP($A36,#REF!,AY$2,FALSE))=TRUE,"-",VLOOKUP($A36,#REF!,AY$2,FALSE))</f>
        <v>#REF!</v>
      </c>
      <c r="AZ36" s="477">
        <v>0</v>
      </c>
      <c r="BA36" s="124">
        <v>0</v>
      </c>
      <c r="BB36" s="106" t="e">
        <f>IF(ISNA(VLOOKUP($A36,#REF!,BB$2,FALSE))=TRUE,"-",VLOOKUP($A36,#REF!,BB$2,FALSE))</f>
        <v>#REF!</v>
      </c>
      <c r="BC36" s="106" t="e">
        <f>IF(ISNA(VLOOKUP($A36,#REF!,BC$2,FALSE))=TRUE,"-",VLOOKUP($A36,#REF!,BC$2,FALSE))</f>
        <v>#REF!</v>
      </c>
      <c r="BD36" s="106" t="e">
        <f>IF(ISNA(VLOOKUP($A36,#REF!,BD$2,FALSE))=TRUE,"-",VLOOKUP($A36,#REF!,BD$2,FALSE))</f>
        <v>#REF!</v>
      </c>
      <c r="BE36" s="106" t="e">
        <f>IF(ISNA(VLOOKUP($A36,#REF!,BE$2,FALSE))=TRUE,"-",VLOOKUP($A36,#REF!,BE$2,FALSE))</f>
        <v>#REF!</v>
      </c>
      <c r="BF36" s="122" t="e">
        <f>IF(ISNA(VLOOKUP($A36,#REF!,BF$2,FALSE))=TRUE,"-",VLOOKUP($A36,#REF!,BF$2,FALSE))</f>
        <v>#REF!</v>
      </c>
      <c r="BG36" s="476" t="e">
        <f>IF(ISNA(VLOOKUP($A36,#REF!,BG$2,FALSE))=TRUE,"-",VLOOKUP($A36,#REF!,BG$2,FALSE))</f>
        <v>#REF!</v>
      </c>
      <c r="BH36" s="477">
        <v>0</v>
      </c>
      <c r="BI36" s="124">
        <v>0</v>
      </c>
      <c r="BJ36" s="106" t="e">
        <f>IF(ISNA(VLOOKUP($A36,#REF!,BJ$2,FALSE))=TRUE,"-",VLOOKUP($A36,#REF!,BJ$2,FALSE))</f>
        <v>#REF!</v>
      </c>
      <c r="BK36" s="106" t="e">
        <f>IF(ISNA(VLOOKUP($A36,#REF!,BK$2,FALSE))=TRUE,"-",VLOOKUP($A36,#REF!,BK$2,FALSE))</f>
        <v>#REF!</v>
      </c>
      <c r="BL36" s="106" t="e">
        <f>IF(ISNA(VLOOKUP($A36,#REF!,BL$2,FALSE))=TRUE,"-",VLOOKUP($A36,#REF!,BL$2,FALSE))</f>
        <v>#REF!</v>
      </c>
      <c r="BM36" s="106" t="e">
        <f>IF(ISNA(VLOOKUP($A36,#REF!,BM$2,FALSE))=TRUE,"-",VLOOKUP($A36,#REF!,BM$2,FALSE))</f>
        <v>#REF!</v>
      </c>
      <c r="BN36" s="122" t="e">
        <f>IF(ISNA(VLOOKUP($A36,#REF!,BN$2,FALSE))=TRUE,"-",VLOOKUP($A36,#REF!,BN$2,FALSE))</f>
        <v>#REF!</v>
      </c>
      <c r="BO36" s="476" t="e">
        <f>IF(ISNA(VLOOKUP($A36,#REF!,BO$2,FALSE))=TRUE,"-",VLOOKUP($A36,#REF!,BO$2,FALSE))</f>
        <v>#REF!</v>
      </c>
      <c r="BP36" s="477" t="e">
        <f>IF(ISNA(VLOOKUP($A36,#REF!,BP$2,FALSE))=TRUE,"-",VLOOKUP($A36,#REF!,BP$2,FALSE))</f>
        <v>#REF!</v>
      </c>
      <c r="BQ36" s="124" t="e">
        <f>IF(ISNA(VLOOKUP($A36,#REF!,BQ$2,FALSE))=TRUE,"-",VLOOKUP($A36,#REF!,BQ$2,FALSE))</f>
        <v>#REF!</v>
      </c>
      <c r="BR36" s="106" t="e">
        <f t="shared" si="19"/>
        <v>#REF!</v>
      </c>
      <c r="BS36" s="106" t="e">
        <f t="shared" si="20"/>
        <v>#REF!</v>
      </c>
      <c r="BT36" s="498" t="e">
        <f t="shared" si="21"/>
        <v>#REF!</v>
      </c>
      <c r="BU36" s="492" t="e">
        <f t="shared" si="22"/>
        <v>#REF!</v>
      </c>
      <c r="BV36" s="493" t="e">
        <f t="shared" si="23"/>
        <v>#REF!</v>
      </c>
      <c r="BW36" s="493" t="e">
        <f t="shared" si="23"/>
        <v>#REF!</v>
      </c>
      <c r="BX36" s="493">
        <f t="shared" si="24"/>
        <v>1.1507479861910242E-3</v>
      </c>
      <c r="BY36" s="494">
        <f t="shared" si="25"/>
        <v>1.3003901170351106E-3</v>
      </c>
    </row>
    <row r="37" spans="1:78" x14ac:dyDescent="0.25">
      <c r="A37" s="139" t="s">
        <v>133</v>
      </c>
      <c r="B37" s="234" t="s">
        <v>13</v>
      </c>
      <c r="C37" s="235"/>
      <c r="D37" s="235"/>
      <c r="E37" s="102" t="e">
        <f>IF(ISNA(VLOOKUP($A37,#REF!,E$2,FALSE))=TRUE,"-",VLOOKUP($A37,#REF!,E$2,FALSE))</f>
        <v>#REF!</v>
      </c>
      <c r="F37" s="106" t="e">
        <f>IF(ISNA(VLOOKUP($A37,#REF!,F$2,FALSE))=TRUE,"-",VLOOKUP($A37,#REF!,F$2,FALSE))</f>
        <v>#REF!</v>
      </c>
      <c r="G37" s="106" t="e">
        <f>IF(ISNA(VLOOKUP($A37,#REF!,G$2,FALSE))=TRUE,"-",VLOOKUP($A37,#REF!,G$2,FALSE))</f>
        <v>#REF!</v>
      </c>
      <c r="H37" s="106" t="e">
        <f>IF(ISNA(VLOOKUP($A37,#REF!,H$2,FALSE))=TRUE,"-",VLOOKUP($A37,#REF!,H$2,FALSE))</f>
        <v>#REF!</v>
      </c>
      <c r="I37" s="106" t="e">
        <f>IF(ISNA(VLOOKUP($A37,#REF!,I$2,FALSE))=TRUE,"-",VLOOKUP($A37,#REF!,I$2,FALSE))</f>
        <v>#REF!</v>
      </c>
      <c r="J37" s="122" t="e">
        <f>IF(ISNA(VLOOKUP($A37,#REF!,J$2,FALSE))=TRUE,"-",VLOOKUP($A37,#REF!,J$2,FALSE))</f>
        <v>#REF!</v>
      </c>
      <c r="K37" s="476" t="e">
        <f>IF(ISNA(VLOOKUP($A37,#REF!,K$2,FALSE))=TRUE,"-",VLOOKUP($A37,#REF!,K$2,FALSE))</f>
        <v>#REF!</v>
      </c>
      <c r="L37" s="477">
        <v>0.99522252954488311</v>
      </c>
      <c r="M37" s="124">
        <v>0.99567976238693123</v>
      </c>
      <c r="N37" s="106" t="e">
        <f>IF(ISNA(VLOOKUP($A37,#REF!,N$2,FALSE))=TRUE,"-",VLOOKUP($A37,#REF!,N$2,FALSE))</f>
        <v>#REF!</v>
      </c>
      <c r="O37" s="106" t="e">
        <f>IF(ISNA(VLOOKUP($A37,#REF!,O$2,FALSE))=TRUE,"-",VLOOKUP($A37,#REF!,O$2,FALSE))</f>
        <v>#REF!</v>
      </c>
      <c r="P37" s="106" t="e">
        <f>IF(ISNA(VLOOKUP($A37,#REF!,P$2,FALSE))=TRUE,"-",VLOOKUP($A37,#REF!,P$2,FALSE))</f>
        <v>#REF!</v>
      </c>
      <c r="Q37" s="106" t="e">
        <f>IF(ISNA(VLOOKUP($A37,#REF!,Q$2,FALSE))=TRUE,"-",VLOOKUP($A37,#REF!,Q$2,FALSE))</f>
        <v>#REF!</v>
      </c>
      <c r="R37" s="122" t="e">
        <f>IF(ISNA(VLOOKUP($A37,#REF!,R$2,FALSE))=TRUE,"-",VLOOKUP($A37,#REF!,R$2,FALSE))</f>
        <v>#REF!</v>
      </c>
      <c r="S37" s="476" t="e">
        <f>IF(ISNA(VLOOKUP($A37,#REF!,S$2,FALSE))=TRUE,"-",VLOOKUP($A37,#REF!,S$2,FALSE))</f>
        <v>#REF!</v>
      </c>
      <c r="T37" s="477">
        <v>1.0057832537088258E-3</v>
      </c>
      <c r="U37" s="124">
        <v>9.4505197785878226E-4</v>
      </c>
      <c r="V37" s="106" t="e">
        <f>IF(ISNA(VLOOKUP($A37,#REF!,V$2,FALSE))=TRUE,"-",VLOOKUP($A37,#REF!,V$2,FALSE))</f>
        <v>#REF!</v>
      </c>
      <c r="W37" s="106" t="e">
        <f>IF(ISNA(VLOOKUP($A37,#REF!,W$2,FALSE))=TRUE,"-",VLOOKUP($A37,#REF!,W$2,FALSE))</f>
        <v>#REF!</v>
      </c>
      <c r="X37" s="106" t="e">
        <f>IF(ISNA(VLOOKUP($A37,#REF!,X$2,FALSE))=TRUE,"-",VLOOKUP($A37,#REF!,X$2,FALSE))</f>
        <v>#REF!</v>
      </c>
      <c r="Y37" s="106" t="e">
        <f>IF(ISNA(VLOOKUP($A37,#REF!,Y$2,FALSE))=TRUE,"-",VLOOKUP($A37,#REF!,Y$2,FALSE))</f>
        <v>#REF!</v>
      </c>
      <c r="Z37" s="122" t="e">
        <f>IF(ISNA(VLOOKUP($A37,#REF!,Z$2,FALSE))=TRUE,"-",VLOOKUP($A37,#REF!,Z$2,FALSE))</f>
        <v>#REF!</v>
      </c>
      <c r="AA37" s="476" t="e">
        <f>IF(ISNA(VLOOKUP($A37,#REF!,AA$2,FALSE))=TRUE,"-",VLOOKUP($A37,#REF!,AA$2,FALSE))</f>
        <v>#REF!</v>
      </c>
      <c r="AB37" s="477">
        <v>2.5144581342720644E-4</v>
      </c>
      <c r="AC37" s="124">
        <v>4.050222762251924E-4</v>
      </c>
      <c r="AD37" s="106" t="e">
        <f>IF(ISNA(VLOOKUP($A37,#REF!,AD$2,FALSE))=TRUE,"-",VLOOKUP($A37,#REF!,AD$2,FALSE))</f>
        <v>#REF!</v>
      </c>
      <c r="AE37" s="106" t="e">
        <f>IF(ISNA(VLOOKUP($A37,#REF!,AE$2,FALSE))=TRUE,"-",VLOOKUP($A37,#REF!,AE$2,FALSE))</f>
        <v>#REF!</v>
      </c>
      <c r="AF37" s="106" t="e">
        <f>IF(ISNA(VLOOKUP($A37,#REF!,AF$2,FALSE))=TRUE,"-",VLOOKUP($A37,#REF!,AF$2,FALSE))</f>
        <v>#REF!</v>
      </c>
      <c r="AG37" s="106" t="e">
        <f>IF(ISNA(VLOOKUP($A37,#REF!,AG$2,FALSE))=TRUE,"-",VLOOKUP($A37,#REF!,AG$2,FALSE))</f>
        <v>#REF!</v>
      </c>
      <c r="AH37" s="122" t="e">
        <f>IF(ISNA(VLOOKUP($A37,#REF!,AH$2,FALSE))=TRUE,"-",VLOOKUP($A37,#REF!,AH$2,FALSE))</f>
        <v>#REF!</v>
      </c>
      <c r="AI37" s="476" t="e">
        <f>IF(ISNA(VLOOKUP($A37,#REF!,AI$2,FALSE))=TRUE,"-",VLOOKUP($A37,#REF!,AI$2,FALSE))</f>
        <v>#REF!</v>
      </c>
      <c r="AJ37" s="477">
        <v>3.3945184812672869E-3</v>
      </c>
      <c r="AK37" s="124">
        <v>2.5651410827595518E-3</v>
      </c>
      <c r="AL37" s="106" t="e">
        <f>IF(ISNA(VLOOKUP($A37,#REF!,AL$2,FALSE))=TRUE,"-",VLOOKUP($A37,#REF!,AL$2,FALSE))</f>
        <v>#REF!</v>
      </c>
      <c r="AM37" s="106" t="e">
        <f>IF(ISNA(VLOOKUP($A37,#REF!,AM$2,FALSE))=TRUE,"-",VLOOKUP($A37,#REF!,AM$2,FALSE))</f>
        <v>#REF!</v>
      </c>
      <c r="AN37" s="106" t="e">
        <f>IF(ISNA(VLOOKUP($A37,#REF!,AN$2,FALSE))=TRUE,"-",VLOOKUP($A37,#REF!,AN$2,FALSE))</f>
        <v>#REF!</v>
      </c>
      <c r="AO37" s="106" t="e">
        <f>IF(ISNA(VLOOKUP($A37,#REF!,AO$2,FALSE))=TRUE,"-",VLOOKUP($A37,#REF!,AO$2,FALSE))</f>
        <v>#REF!</v>
      </c>
      <c r="AP37" s="122" t="e">
        <f>IF(ISNA(VLOOKUP($A37,#REF!,AP$2,FALSE))=TRUE,"-",VLOOKUP($A37,#REF!,AP$2,FALSE))</f>
        <v>#REF!</v>
      </c>
      <c r="AQ37" s="476" t="e">
        <f>IF(ISNA(VLOOKUP($A37,#REF!,AQ$2,FALSE))=TRUE,"-",VLOOKUP($A37,#REF!,AQ$2,FALSE))</f>
        <v>#REF!</v>
      </c>
      <c r="AR37" s="477">
        <v>0</v>
      </c>
      <c r="AS37" s="124">
        <v>0</v>
      </c>
      <c r="AT37" s="106" t="e">
        <f>IF(ISNA(VLOOKUP($A37,#REF!,AT$2,FALSE))=TRUE,"-",VLOOKUP($A37,#REF!,AT$2,FALSE))</f>
        <v>#REF!</v>
      </c>
      <c r="AU37" s="106" t="e">
        <f>IF(ISNA(VLOOKUP($A37,#REF!,AU$2,FALSE))=TRUE,"-",VLOOKUP($A37,#REF!,AU$2,FALSE))</f>
        <v>#REF!</v>
      </c>
      <c r="AV37" s="106" t="e">
        <f>IF(ISNA(VLOOKUP($A37,#REF!,AV$2,FALSE))=TRUE,"-",VLOOKUP($A37,#REF!,AV$2,FALSE))</f>
        <v>#REF!</v>
      </c>
      <c r="AW37" s="106" t="e">
        <f>IF(ISNA(VLOOKUP($A37,#REF!,AW$2,FALSE))=TRUE,"-",VLOOKUP($A37,#REF!,AW$2,FALSE))</f>
        <v>#REF!</v>
      </c>
      <c r="AX37" s="122" t="e">
        <f>IF(ISNA(VLOOKUP($A37,#REF!,AX$2,FALSE))=TRUE,"-",VLOOKUP($A37,#REF!,AX$2,FALSE))</f>
        <v>#REF!</v>
      </c>
      <c r="AY37" s="476" t="e">
        <f>IF(ISNA(VLOOKUP($A37,#REF!,AY$2,FALSE))=TRUE,"-",VLOOKUP($A37,#REF!,AY$2,FALSE))</f>
        <v>#REF!</v>
      </c>
      <c r="AZ37" s="477">
        <v>0</v>
      </c>
      <c r="BA37" s="124">
        <v>2.700148508167949E-4</v>
      </c>
      <c r="BB37" s="106" t="e">
        <f>IF(ISNA(VLOOKUP($A37,#REF!,BB$2,FALSE))=TRUE,"-",VLOOKUP($A37,#REF!,BB$2,FALSE))</f>
        <v>#REF!</v>
      </c>
      <c r="BC37" s="106" t="e">
        <f>IF(ISNA(VLOOKUP($A37,#REF!,BC$2,FALSE))=TRUE,"-",VLOOKUP($A37,#REF!,BC$2,FALSE))</f>
        <v>#REF!</v>
      </c>
      <c r="BD37" s="106" t="e">
        <f>IF(ISNA(VLOOKUP($A37,#REF!,BD$2,FALSE))=TRUE,"-",VLOOKUP($A37,#REF!,BD$2,FALSE))</f>
        <v>#REF!</v>
      </c>
      <c r="BE37" s="106" t="e">
        <f>IF(ISNA(VLOOKUP($A37,#REF!,BE$2,FALSE))=TRUE,"-",VLOOKUP($A37,#REF!,BE$2,FALSE))</f>
        <v>#REF!</v>
      </c>
      <c r="BF37" s="122" t="e">
        <f>IF(ISNA(VLOOKUP($A37,#REF!,BF$2,FALSE))=TRUE,"-",VLOOKUP($A37,#REF!,BF$2,FALSE))</f>
        <v>#REF!</v>
      </c>
      <c r="BG37" s="476" t="e">
        <f>IF(ISNA(VLOOKUP($A37,#REF!,BG$2,FALSE))=TRUE,"-",VLOOKUP($A37,#REF!,BG$2,FALSE))</f>
        <v>#REF!</v>
      </c>
      <c r="BH37" s="477">
        <v>1.2572290671360322E-4</v>
      </c>
      <c r="BI37" s="124">
        <v>2.700148508167949E-4</v>
      </c>
      <c r="BJ37" s="106" t="e">
        <f>IF(ISNA(VLOOKUP($A37,#REF!,BJ$2,FALSE))=TRUE,"-",VLOOKUP($A37,#REF!,BJ$2,FALSE))</f>
        <v>#REF!</v>
      </c>
      <c r="BK37" s="106" t="e">
        <f>IF(ISNA(VLOOKUP($A37,#REF!,BK$2,FALSE))=TRUE,"-",VLOOKUP($A37,#REF!,BK$2,FALSE))</f>
        <v>#REF!</v>
      </c>
      <c r="BL37" s="106" t="e">
        <f>IF(ISNA(VLOOKUP($A37,#REF!,BL$2,FALSE))=TRUE,"-",VLOOKUP($A37,#REF!,BL$2,FALSE))</f>
        <v>#REF!</v>
      </c>
      <c r="BM37" s="106" t="e">
        <f>IF(ISNA(VLOOKUP($A37,#REF!,BM$2,FALSE))=TRUE,"-",VLOOKUP($A37,#REF!,BM$2,FALSE))</f>
        <v>#REF!</v>
      </c>
      <c r="BN37" s="122" t="e">
        <f>IF(ISNA(VLOOKUP($A37,#REF!,BN$2,FALSE))=TRUE,"-",VLOOKUP($A37,#REF!,BN$2,FALSE))</f>
        <v>#REF!</v>
      </c>
      <c r="BO37" s="476" t="e">
        <f>IF(ISNA(VLOOKUP($A37,#REF!,BO$2,FALSE))=TRUE,"-",VLOOKUP($A37,#REF!,BO$2,FALSE))</f>
        <v>#REF!</v>
      </c>
      <c r="BP37" s="477" t="e">
        <f>IF(ISNA(VLOOKUP($A37,#REF!,BP$2,FALSE))=TRUE,"-",VLOOKUP($A37,#REF!,BP$2,FALSE))</f>
        <v>#REF!</v>
      </c>
      <c r="BQ37" s="124" t="e">
        <f>IF(ISNA(VLOOKUP($A37,#REF!,BQ$2,FALSE))=TRUE,"-",VLOOKUP($A37,#REF!,BQ$2,FALSE))</f>
        <v>#REF!</v>
      </c>
      <c r="BR37" s="106" t="e">
        <f t="shared" si="19"/>
        <v>#REF!</v>
      </c>
      <c r="BS37" s="106" t="e">
        <f t="shared" si="20"/>
        <v>#REF!</v>
      </c>
      <c r="BT37" s="498" t="e">
        <f t="shared" si="21"/>
        <v>#REF!</v>
      </c>
      <c r="BU37" s="492" t="e">
        <f t="shared" si="22"/>
        <v>#REF!</v>
      </c>
      <c r="BV37" s="493" t="e">
        <f t="shared" si="23"/>
        <v>#REF!</v>
      </c>
      <c r="BW37" s="493" t="e">
        <f t="shared" si="23"/>
        <v>#REF!</v>
      </c>
      <c r="BX37" s="493">
        <f t="shared" si="24"/>
        <v>4.7774704551169223E-3</v>
      </c>
      <c r="BY37" s="494">
        <f t="shared" si="25"/>
        <v>4.4552450384771156E-3</v>
      </c>
    </row>
    <row r="38" spans="1:78" ht="11.25" customHeight="1" thickBot="1" x14ac:dyDescent="0.3">
      <c r="A38" s="139" t="s">
        <v>12</v>
      </c>
      <c r="B38" s="599" t="s">
        <v>62</v>
      </c>
      <c r="C38" s="600"/>
      <c r="D38" s="600"/>
      <c r="E38" s="103" t="e">
        <f>IF(ISNA(VLOOKUP($A38,#REF!,E$2,FALSE))=TRUE,"-",VLOOKUP($A38,#REF!,E$2,FALSE))</f>
        <v>#REF!</v>
      </c>
      <c r="F38" s="107" t="e">
        <f>IF(ISNA(VLOOKUP($A38,#REF!,F$2,FALSE))=TRUE,"-",VLOOKUP($A38,#REF!,F$2,FALSE))</f>
        <v>#REF!</v>
      </c>
      <c r="G38" s="107" t="e">
        <f>IF(ISNA(VLOOKUP($A38,#REF!,G$2,FALSE))=TRUE,"-",VLOOKUP($A38,#REF!,G$2,FALSE))</f>
        <v>#REF!</v>
      </c>
      <c r="H38" s="107" t="e">
        <f>IF(ISNA(VLOOKUP($A38,#REF!,H$2,FALSE))=TRUE,"-",VLOOKUP($A38,#REF!,H$2,FALSE))</f>
        <v>#REF!</v>
      </c>
      <c r="I38" s="107" t="e">
        <f>IF(ISNA(VLOOKUP($A38,#REF!,I$2,FALSE))=TRUE,"-",VLOOKUP($A38,#REF!,I$2,FALSE))</f>
        <v>#REF!</v>
      </c>
      <c r="J38" s="129" t="e">
        <f>IF(ISNA(VLOOKUP($A38,#REF!,J$2,FALSE))=TRUE,"-",VLOOKUP($A38,#REF!,J$2,FALSE))</f>
        <v>#REF!</v>
      </c>
      <c r="K38" s="474" t="e">
        <f>IF(ISNA(VLOOKUP($A38,#REF!,K$2,FALSE))=TRUE,"-",VLOOKUP($A38,#REF!,K$2,FALSE))</f>
        <v>#REF!</v>
      </c>
      <c r="L38" s="475">
        <v>0.99919845348672731</v>
      </c>
      <c r="M38" s="131">
        <v>0.99911180054292759</v>
      </c>
      <c r="N38" s="107" t="e">
        <f>IF(ISNA(VLOOKUP($A38,#REF!,N$2,FALSE))=TRUE,"-",VLOOKUP($A38,#REF!,N$2,FALSE))</f>
        <v>#REF!</v>
      </c>
      <c r="O38" s="107" t="e">
        <f>IF(ISNA(VLOOKUP($A38,#REF!,O$2,FALSE))=TRUE,"-",VLOOKUP($A38,#REF!,O$2,FALSE))</f>
        <v>#REF!</v>
      </c>
      <c r="P38" s="107" t="e">
        <f>IF(ISNA(VLOOKUP($A38,#REF!,P$2,FALSE))=TRUE,"-",VLOOKUP($A38,#REF!,P$2,FALSE))</f>
        <v>#REF!</v>
      </c>
      <c r="Q38" s="107" t="e">
        <f>IF(ISNA(VLOOKUP($A38,#REF!,Q$2,FALSE))=TRUE,"-",VLOOKUP($A38,#REF!,Q$2,FALSE))</f>
        <v>#REF!</v>
      </c>
      <c r="R38" s="129" t="e">
        <f>IF(ISNA(VLOOKUP($A38,#REF!,R$2,FALSE))=TRUE,"-",VLOOKUP($A38,#REF!,R$2,FALSE))</f>
        <v>#REF!</v>
      </c>
      <c r="S38" s="474" t="e">
        <f>IF(ISNA(VLOOKUP($A38,#REF!,S$2,FALSE))=TRUE,"-",VLOOKUP($A38,#REF!,S$2,FALSE))</f>
        <v>#REF!</v>
      </c>
      <c r="T38" s="475">
        <v>8.2512141072186334E-5</v>
      </c>
      <c r="U38" s="131">
        <v>2.7521673317737721E-4</v>
      </c>
      <c r="V38" s="107" t="e">
        <f>IF(ISNA(VLOOKUP($A38,#REF!,V$2,FALSE))=TRUE,"-",VLOOKUP($A38,#REF!,V$2,FALSE))</f>
        <v>#REF!</v>
      </c>
      <c r="W38" s="107" t="e">
        <f>IF(ISNA(VLOOKUP($A38,#REF!,W$2,FALSE))=TRUE,"-",VLOOKUP($A38,#REF!,W$2,FALSE))</f>
        <v>#REF!</v>
      </c>
      <c r="X38" s="107" t="e">
        <f>IF(ISNA(VLOOKUP($A38,#REF!,X$2,FALSE))=TRUE,"-",VLOOKUP($A38,#REF!,X$2,FALSE))</f>
        <v>#REF!</v>
      </c>
      <c r="Y38" s="107" t="e">
        <f>IF(ISNA(VLOOKUP($A38,#REF!,Y$2,FALSE))=TRUE,"-",VLOOKUP($A38,#REF!,Y$2,FALSE))</f>
        <v>#REF!</v>
      </c>
      <c r="Z38" s="129" t="e">
        <f>IF(ISNA(VLOOKUP($A38,#REF!,Z$2,FALSE))=TRUE,"-",VLOOKUP($A38,#REF!,Z$2,FALSE))</f>
        <v>#REF!</v>
      </c>
      <c r="AA38" s="474" t="e">
        <f>IF(ISNA(VLOOKUP($A38,#REF!,AA$2,FALSE))=TRUE,"-",VLOOKUP($A38,#REF!,AA$2,FALSE))</f>
        <v>#REF!</v>
      </c>
      <c r="AB38" s="475">
        <v>1.5323683341977463E-4</v>
      </c>
      <c r="AC38" s="131">
        <v>2.376871786531894E-4</v>
      </c>
      <c r="AD38" s="107" t="e">
        <f>IF(ISNA(VLOOKUP($A38,#REF!,AD$2,FALSE))=TRUE,"-",VLOOKUP($A38,#REF!,AD$2,FALSE))</f>
        <v>#REF!</v>
      </c>
      <c r="AE38" s="107" t="e">
        <f>IF(ISNA(VLOOKUP($A38,#REF!,AE$2,FALSE))=TRUE,"-",VLOOKUP($A38,#REF!,AE$2,FALSE))</f>
        <v>#REF!</v>
      </c>
      <c r="AF38" s="107" t="e">
        <f>IF(ISNA(VLOOKUP($A38,#REF!,AF$2,FALSE))=TRUE,"-",VLOOKUP($A38,#REF!,AF$2,FALSE))</f>
        <v>#REF!</v>
      </c>
      <c r="AG38" s="107" t="e">
        <f>IF(ISNA(VLOOKUP($A38,#REF!,AG$2,FALSE))=TRUE,"-",VLOOKUP($A38,#REF!,AG$2,FALSE))</f>
        <v>#REF!</v>
      </c>
      <c r="AH38" s="129" t="e">
        <f>IF(ISNA(VLOOKUP($A38,#REF!,AH$2,FALSE))=TRUE,"-",VLOOKUP($A38,#REF!,AH$2,FALSE))</f>
        <v>#REF!</v>
      </c>
      <c r="AI38" s="474" t="e">
        <f>IF(ISNA(VLOOKUP($A38,#REF!,AI$2,FALSE))=TRUE,"-",VLOOKUP($A38,#REF!,AI$2,FALSE))</f>
        <v>#REF!</v>
      </c>
      <c r="AJ38" s="475">
        <v>2.3574897449196096E-5</v>
      </c>
      <c r="AK38" s="131">
        <v>1.2509851508062599E-5</v>
      </c>
      <c r="AL38" s="107" t="e">
        <f>IF(ISNA(VLOOKUP($A38,#REF!,AL$2,FALSE))=TRUE,"-",VLOOKUP($A38,#REF!,AL$2,FALSE))</f>
        <v>#REF!</v>
      </c>
      <c r="AM38" s="107" t="e">
        <f>IF(ISNA(VLOOKUP($A38,#REF!,AM$2,FALSE))=TRUE,"-",VLOOKUP($A38,#REF!,AM$2,FALSE))</f>
        <v>#REF!</v>
      </c>
      <c r="AN38" s="107" t="e">
        <f>IF(ISNA(VLOOKUP($A38,#REF!,AN$2,FALSE))=TRUE,"-",VLOOKUP($A38,#REF!,AN$2,FALSE))</f>
        <v>#REF!</v>
      </c>
      <c r="AO38" s="107" t="e">
        <f>IF(ISNA(VLOOKUP($A38,#REF!,AO$2,FALSE))=TRUE,"-",VLOOKUP($A38,#REF!,AO$2,FALSE))</f>
        <v>#REF!</v>
      </c>
      <c r="AP38" s="129" t="e">
        <f>IF(ISNA(VLOOKUP($A38,#REF!,AP$2,FALSE))=TRUE,"-",VLOOKUP($A38,#REF!,AP$2,FALSE))</f>
        <v>#REF!</v>
      </c>
      <c r="AQ38" s="474" t="e">
        <f>IF(ISNA(VLOOKUP($A38,#REF!,AQ$2,FALSE))=TRUE,"-",VLOOKUP($A38,#REF!,AQ$2,FALSE))</f>
        <v>#REF!</v>
      </c>
      <c r="AR38" s="475">
        <v>4.7149794898392191E-5</v>
      </c>
      <c r="AS38" s="131">
        <v>5.0039406032250397E-5</v>
      </c>
      <c r="AT38" s="107" t="e">
        <f>IF(ISNA(VLOOKUP($A38,#REF!,AT$2,FALSE))=TRUE,"-",VLOOKUP($A38,#REF!,AT$2,FALSE))</f>
        <v>#REF!</v>
      </c>
      <c r="AU38" s="107" t="e">
        <f>IF(ISNA(VLOOKUP($A38,#REF!,AU$2,FALSE))=TRUE,"-",VLOOKUP($A38,#REF!,AU$2,FALSE))</f>
        <v>#REF!</v>
      </c>
      <c r="AV38" s="107" t="e">
        <f>IF(ISNA(VLOOKUP($A38,#REF!,AV$2,FALSE))=TRUE,"-",VLOOKUP($A38,#REF!,AV$2,FALSE))</f>
        <v>#REF!</v>
      </c>
      <c r="AW38" s="107" t="e">
        <f>IF(ISNA(VLOOKUP($A38,#REF!,AW$2,FALSE))=TRUE,"-",VLOOKUP($A38,#REF!,AW$2,FALSE))</f>
        <v>#REF!</v>
      </c>
      <c r="AX38" s="129" t="e">
        <f>IF(ISNA(VLOOKUP($A38,#REF!,AX$2,FALSE))=TRUE,"-",VLOOKUP($A38,#REF!,AX$2,FALSE))</f>
        <v>#REF!</v>
      </c>
      <c r="AY38" s="474" t="e">
        <f>IF(ISNA(VLOOKUP($A38,#REF!,AY$2,FALSE))=TRUE,"-",VLOOKUP($A38,#REF!,AY$2,FALSE))</f>
        <v>#REF!</v>
      </c>
      <c r="AZ38" s="475">
        <v>2.3574897449196096E-5</v>
      </c>
      <c r="BA38" s="131">
        <v>1.2509851508062599E-5</v>
      </c>
      <c r="BB38" s="107" t="e">
        <f>IF(ISNA(VLOOKUP($A38,#REF!,BB$2,FALSE))=TRUE,"-",VLOOKUP($A38,#REF!,BB$2,FALSE))</f>
        <v>#REF!</v>
      </c>
      <c r="BC38" s="107" t="e">
        <f>IF(ISNA(VLOOKUP($A38,#REF!,BC$2,FALSE))=TRUE,"-",VLOOKUP($A38,#REF!,BC$2,FALSE))</f>
        <v>#REF!</v>
      </c>
      <c r="BD38" s="107" t="e">
        <f>IF(ISNA(VLOOKUP($A38,#REF!,BD$2,FALSE))=TRUE,"-",VLOOKUP($A38,#REF!,BD$2,FALSE))</f>
        <v>#REF!</v>
      </c>
      <c r="BE38" s="107" t="e">
        <f>IF(ISNA(VLOOKUP($A38,#REF!,BE$2,FALSE))=TRUE,"-",VLOOKUP($A38,#REF!,BE$2,FALSE))</f>
        <v>#REF!</v>
      </c>
      <c r="BF38" s="129" t="e">
        <f>IF(ISNA(VLOOKUP($A38,#REF!,BF$2,FALSE))=TRUE,"-",VLOOKUP($A38,#REF!,BF$2,FALSE))</f>
        <v>#REF!</v>
      </c>
      <c r="BG38" s="474" t="e">
        <f>IF(ISNA(VLOOKUP($A38,#REF!,BG$2,FALSE))=TRUE,"-",VLOOKUP($A38,#REF!,BG$2,FALSE))</f>
        <v>#REF!</v>
      </c>
      <c r="BH38" s="475">
        <v>0</v>
      </c>
      <c r="BI38" s="131">
        <v>1.2509851508062599E-5</v>
      </c>
      <c r="BJ38" s="107" t="e">
        <f>IF(ISNA(VLOOKUP($A38,#REF!,BJ$2,FALSE))=TRUE,"-",VLOOKUP($A38,#REF!,BJ$2,FALSE))</f>
        <v>#REF!</v>
      </c>
      <c r="BK38" s="107" t="e">
        <f>IF(ISNA(VLOOKUP($A38,#REF!,BK$2,FALSE))=TRUE,"-",VLOOKUP($A38,#REF!,BK$2,FALSE))</f>
        <v>#REF!</v>
      </c>
      <c r="BL38" s="107" t="e">
        <f>IF(ISNA(VLOOKUP($A38,#REF!,BL$2,FALSE))=TRUE,"-",VLOOKUP($A38,#REF!,BL$2,FALSE))</f>
        <v>#REF!</v>
      </c>
      <c r="BM38" s="107" t="e">
        <f>IF(ISNA(VLOOKUP($A38,#REF!,BM$2,FALSE))=TRUE,"-",VLOOKUP($A38,#REF!,BM$2,FALSE))</f>
        <v>#REF!</v>
      </c>
      <c r="BN38" s="129" t="e">
        <f>IF(ISNA(VLOOKUP($A38,#REF!,BN$2,FALSE))=TRUE,"-",VLOOKUP($A38,#REF!,BN$2,FALSE))</f>
        <v>#REF!</v>
      </c>
      <c r="BO38" s="474" t="e">
        <f>IF(ISNA(VLOOKUP($A38,#REF!,BO$2,FALSE))=TRUE,"-",VLOOKUP($A38,#REF!,BO$2,FALSE))</f>
        <v>#REF!</v>
      </c>
      <c r="BP38" s="475" t="e">
        <f>IF(ISNA(VLOOKUP($A38,#REF!,BP$2,FALSE))=TRUE,"-",VLOOKUP($A38,#REF!,BP$2,FALSE))</f>
        <v>#REF!</v>
      </c>
      <c r="BQ38" s="131" t="e">
        <f>IF(ISNA(VLOOKUP($A38,#REF!,BQ$2,FALSE))=TRUE,"-",VLOOKUP($A38,#REF!,BQ$2,FALSE))</f>
        <v>#REF!</v>
      </c>
      <c r="BR38" s="107" t="e">
        <f t="shared" si="19"/>
        <v>#REF!</v>
      </c>
      <c r="BS38" s="107" t="e">
        <f t="shared" si="20"/>
        <v>#REF!</v>
      </c>
      <c r="BT38" s="491" t="e">
        <f t="shared" si="21"/>
        <v>#REF!</v>
      </c>
      <c r="BU38" s="495" t="e">
        <f t="shared" si="22"/>
        <v>#REF!</v>
      </c>
      <c r="BV38" s="496" t="e">
        <f t="shared" si="23"/>
        <v>#REF!</v>
      </c>
      <c r="BW38" s="496" t="e">
        <f t="shared" si="23"/>
        <v>#REF!</v>
      </c>
      <c r="BX38" s="496">
        <f t="shared" si="24"/>
        <v>3.3004856428874539E-4</v>
      </c>
      <c r="BY38" s="497">
        <f t="shared" si="25"/>
        <v>6.0047287238700476E-4</v>
      </c>
    </row>
    <row r="39" spans="1:78" ht="15" customHeight="1" x14ac:dyDescent="0.25">
      <c r="A39" s="139"/>
      <c r="B39" s="51"/>
      <c r="C39" s="51"/>
      <c r="D39" s="51"/>
      <c r="E39" s="71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</row>
    <row r="40" spans="1:78" ht="16.5" thickBot="1" x14ac:dyDescent="0.3">
      <c r="A40" s="55"/>
      <c r="B40" s="594" t="s">
        <v>63</v>
      </c>
      <c r="C40" s="594"/>
      <c r="D40" s="594"/>
      <c r="E40" s="65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</row>
    <row r="41" spans="1:78" x14ac:dyDescent="0.25">
      <c r="A41" s="56" t="s">
        <v>17</v>
      </c>
      <c r="B41" s="46" t="s">
        <v>17</v>
      </c>
      <c r="C41" s="47" t="s">
        <v>64</v>
      </c>
      <c r="D41" s="48" t="s">
        <v>65</v>
      </c>
      <c r="E41" s="101" t="e">
        <f>IF(ISNA(VLOOKUP($A41,#REF!,E$2,FALSE))=TRUE,"-",VLOOKUP($A41,#REF!,E$2,FALSE))</f>
        <v>#REF!</v>
      </c>
      <c r="F41" s="108" t="e">
        <f>IF(ISNA(VLOOKUP($A41,#REF!,F$2,FALSE))=TRUE,"-",VLOOKUP($A41,#REF!,F$2,FALSE))</f>
        <v>#REF!</v>
      </c>
      <c r="G41" s="108" t="e">
        <f>IF(ISNA(VLOOKUP($A41,#REF!,G$2,FALSE))=TRUE,"-",VLOOKUP($A41,#REF!,G$2,FALSE))</f>
        <v>#REF!</v>
      </c>
      <c r="H41" s="108" t="e">
        <f>IF(ISNA(VLOOKUP($A41,#REF!,H$2,FALSE))=TRUE,"-",VLOOKUP($A41,#REF!,H$2,FALSE))</f>
        <v>#REF!</v>
      </c>
      <c r="I41" s="108" t="e">
        <f>IF(ISNA(VLOOKUP($A41,#REF!,I$2,FALSE))=TRUE,"-",VLOOKUP($A41,#REF!,I$2,FALSE))</f>
        <v>#REF!</v>
      </c>
      <c r="J41" s="121" t="e">
        <f>IF(ISNA(VLOOKUP($A41,#REF!,J$2,FALSE))=TRUE,"-",VLOOKUP($A41,#REF!,J$2,FALSE))</f>
        <v>#REF!</v>
      </c>
      <c r="K41" s="472" t="e">
        <f>IF(ISNA(VLOOKUP($A41,#REF!,K$2,FALSE))=TRUE,"-",VLOOKUP($A41,#REF!,K$2,FALSE))</f>
        <v>#REF!</v>
      </c>
      <c r="L41" s="473">
        <v>0.99170389278876836</v>
      </c>
      <c r="M41" s="123">
        <v>0.99098647971957932</v>
      </c>
      <c r="N41" s="108" t="e">
        <f>IF(ISNA(VLOOKUP($A41,#REF!,N$2,FALSE))=TRUE,"-",VLOOKUP($A41,#REF!,N$2,FALSE))</f>
        <v>#REF!</v>
      </c>
      <c r="O41" s="108" t="e">
        <f>IF(ISNA(VLOOKUP($A41,#REF!,O$2,FALSE))=TRUE,"-",VLOOKUP($A41,#REF!,O$2,FALSE))</f>
        <v>#REF!</v>
      </c>
      <c r="P41" s="108" t="e">
        <f>IF(ISNA(VLOOKUP($A41,#REF!,P$2,FALSE))=TRUE,"-",VLOOKUP($A41,#REF!,P$2,FALSE))</f>
        <v>#REF!</v>
      </c>
      <c r="Q41" s="108" t="e">
        <f>IF(ISNA(VLOOKUP($A41,#REF!,Q$2,FALSE))=TRUE,"-",VLOOKUP($A41,#REF!,Q$2,FALSE))</f>
        <v>#REF!</v>
      </c>
      <c r="R41" s="121" t="e">
        <f>IF(ISNA(VLOOKUP($A41,#REF!,R$2,FALSE))=TRUE,"-",VLOOKUP($A41,#REF!,R$2,FALSE))</f>
        <v>#REF!</v>
      </c>
      <c r="S41" s="472" t="e">
        <f>IF(ISNA(VLOOKUP($A41,#REF!,S$2,FALSE))=TRUE,"-",VLOOKUP($A41,#REF!,S$2,FALSE))</f>
        <v>#REF!</v>
      </c>
      <c r="T41" s="473">
        <v>5.1052967453733252E-3</v>
      </c>
      <c r="U41" s="123">
        <v>3.2548823234852279E-3</v>
      </c>
      <c r="V41" s="108" t="e">
        <f>IF(ISNA(VLOOKUP($A41,#REF!,V$2,FALSE))=TRUE,"-",VLOOKUP($A41,#REF!,V$2,FALSE))</f>
        <v>#REF!</v>
      </c>
      <c r="W41" s="108" t="e">
        <f>IF(ISNA(VLOOKUP($A41,#REF!,W$2,FALSE))=TRUE,"-",VLOOKUP($A41,#REF!,W$2,FALSE))</f>
        <v>#REF!</v>
      </c>
      <c r="X41" s="108" t="e">
        <f>IF(ISNA(VLOOKUP($A41,#REF!,X$2,FALSE))=TRUE,"-",VLOOKUP($A41,#REF!,X$2,FALSE))</f>
        <v>#REF!</v>
      </c>
      <c r="Y41" s="108" t="e">
        <f>IF(ISNA(VLOOKUP($A41,#REF!,Y$2,FALSE))=TRUE,"-",VLOOKUP($A41,#REF!,Y$2,FALSE))</f>
        <v>#REF!</v>
      </c>
      <c r="Z41" s="121" t="e">
        <f>IF(ISNA(VLOOKUP($A41,#REF!,Z$2,FALSE))=TRUE,"-",VLOOKUP($A41,#REF!,Z$2,FALSE))</f>
        <v>#REF!</v>
      </c>
      <c r="AA41" s="472" t="e">
        <f>IF(ISNA(VLOOKUP($A41,#REF!,AA$2,FALSE))=TRUE,"-",VLOOKUP($A41,#REF!,AA$2,FALSE))</f>
        <v>#REF!</v>
      </c>
      <c r="AB41" s="473">
        <v>3.1908104658583281E-3</v>
      </c>
      <c r="AC41" s="123">
        <v>2.5037556334501754E-3</v>
      </c>
      <c r="AD41" s="108" t="e">
        <f>IF(ISNA(VLOOKUP($A41,#REF!,AD$2,FALSE))=TRUE,"-",VLOOKUP($A41,#REF!,AD$2,FALSE))</f>
        <v>#REF!</v>
      </c>
      <c r="AE41" s="108" t="e">
        <f>IF(ISNA(VLOOKUP($A41,#REF!,AE$2,FALSE))=TRUE,"-",VLOOKUP($A41,#REF!,AE$2,FALSE))</f>
        <v>#REF!</v>
      </c>
      <c r="AF41" s="108" t="e">
        <f>IF(ISNA(VLOOKUP($A41,#REF!,AF$2,FALSE))=TRUE,"-",VLOOKUP($A41,#REF!,AF$2,FALSE))</f>
        <v>#REF!</v>
      </c>
      <c r="AG41" s="108" t="e">
        <f>IF(ISNA(VLOOKUP($A41,#REF!,AG$2,FALSE))=TRUE,"-",VLOOKUP($A41,#REF!,AG$2,FALSE))</f>
        <v>#REF!</v>
      </c>
      <c r="AH41" s="121" t="e">
        <f>IF(ISNA(VLOOKUP($A41,#REF!,AH$2,FALSE))=TRUE,"-",VLOOKUP($A41,#REF!,AH$2,FALSE))</f>
        <v>#REF!</v>
      </c>
      <c r="AI41" s="472" t="e">
        <f>IF(ISNA(VLOOKUP($A41,#REF!,AI$2,FALSE))=TRUE,"-",VLOOKUP($A41,#REF!,AI$2,FALSE))</f>
        <v>#REF!</v>
      </c>
      <c r="AJ41" s="473">
        <v>0</v>
      </c>
      <c r="AK41" s="123">
        <v>0</v>
      </c>
      <c r="AL41" s="108" t="e">
        <f>IF(ISNA(VLOOKUP($A41,#REF!,AL$2,FALSE))=TRUE,"-",VLOOKUP($A41,#REF!,AL$2,FALSE))</f>
        <v>#REF!</v>
      </c>
      <c r="AM41" s="108" t="e">
        <f>IF(ISNA(VLOOKUP($A41,#REF!,AM$2,FALSE))=TRUE,"-",VLOOKUP($A41,#REF!,AM$2,FALSE))</f>
        <v>#REF!</v>
      </c>
      <c r="AN41" s="108" t="e">
        <f>IF(ISNA(VLOOKUP($A41,#REF!,AN$2,FALSE))=TRUE,"-",VLOOKUP($A41,#REF!,AN$2,FALSE))</f>
        <v>#REF!</v>
      </c>
      <c r="AO41" s="108" t="e">
        <f>IF(ISNA(VLOOKUP($A41,#REF!,AO$2,FALSE))=TRUE,"-",VLOOKUP($A41,#REF!,AO$2,FALSE))</f>
        <v>#REF!</v>
      </c>
      <c r="AP41" s="121" t="e">
        <f>IF(ISNA(VLOOKUP($A41,#REF!,AP$2,FALSE))=TRUE,"-",VLOOKUP($A41,#REF!,AP$2,FALSE))</f>
        <v>#REF!</v>
      </c>
      <c r="AQ41" s="472" t="e">
        <f>IF(ISNA(VLOOKUP($A41,#REF!,AQ$2,FALSE))=TRUE,"-",VLOOKUP($A41,#REF!,AQ$2,FALSE))</f>
        <v>#REF!</v>
      </c>
      <c r="AR41" s="473">
        <v>1.7017655817911082E-3</v>
      </c>
      <c r="AS41" s="123">
        <v>1.2518778167250877E-3</v>
      </c>
      <c r="AT41" s="108" t="e">
        <f>IF(ISNA(VLOOKUP($A41,#REF!,AT$2,FALSE))=TRUE,"-",VLOOKUP($A41,#REF!,AT$2,FALSE))</f>
        <v>#REF!</v>
      </c>
      <c r="AU41" s="108" t="e">
        <f>IF(ISNA(VLOOKUP($A41,#REF!,AU$2,FALSE))=TRUE,"-",VLOOKUP($A41,#REF!,AU$2,FALSE))</f>
        <v>#REF!</v>
      </c>
      <c r="AV41" s="108" t="e">
        <f>IF(ISNA(VLOOKUP($A41,#REF!,AV$2,FALSE))=TRUE,"-",VLOOKUP($A41,#REF!,AV$2,FALSE))</f>
        <v>#REF!</v>
      </c>
      <c r="AW41" s="108" t="e">
        <f>IF(ISNA(VLOOKUP($A41,#REF!,AW$2,FALSE))=TRUE,"-",VLOOKUP($A41,#REF!,AW$2,FALSE))</f>
        <v>#REF!</v>
      </c>
      <c r="AX41" s="121" t="e">
        <f>IF(ISNA(VLOOKUP($A41,#REF!,AX$2,FALSE))=TRUE,"-",VLOOKUP($A41,#REF!,AX$2,FALSE))</f>
        <v>#REF!</v>
      </c>
      <c r="AY41" s="472" t="e">
        <f>IF(ISNA(VLOOKUP($A41,#REF!,AY$2,FALSE))=TRUE,"-",VLOOKUP($A41,#REF!,AY$2,FALSE))</f>
        <v>#REF!</v>
      </c>
      <c r="AZ41" s="473">
        <v>1.2763241863433313E-3</v>
      </c>
      <c r="BA41" s="123">
        <v>2.2533800701051579E-3</v>
      </c>
      <c r="BB41" s="108" t="e">
        <f>IF(ISNA(VLOOKUP($A41,#REF!,BB$2,FALSE))=TRUE,"-",VLOOKUP($A41,#REF!,BB$2,FALSE))</f>
        <v>#REF!</v>
      </c>
      <c r="BC41" s="108" t="e">
        <f>IF(ISNA(VLOOKUP($A41,#REF!,BC$2,FALSE))=TRUE,"-",VLOOKUP($A41,#REF!,BC$2,FALSE))</f>
        <v>#REF!</v>
      </c>
      <c r="BD41" s="108" t="e">
        <f>IF(ISNA(VLOOKUP($A41,#REF!,BD$2,FALSE))=TRUE,"-",VLOOKUP($A41,#REF!,BD$2,FALSE))</f>
        <v>#REF!</v>
      </c>
      <c r="BE41" s="108" t="e">
        <f>IF(ISNA(VLOOKUP($A41,#REF!,BE$2,FALSE))=TRUE,"-",VLOOKUP($A41,#REF!,BE$2,FALSE))</f>
        <v>#REF!</v>
      </c>
      <c r="BF41" s="121" t="e">
        <f>IF(ISNA(VLOOKUP($A41,#REF!,BF$2,FALSE))=TRUE,"-",VLOOKUP($A41,#REF!,BF$2,FALSE))</f>
        <v>#REF!</v>
      </c>
      <c r="BG41" s="472" t="e">
        <f>IF(ISNA(VLOOKUP($A41,#REF!,BG$2,FALSE))=TRUE,"-",VLOOKUP($A41,#REF!,BG$2,FALSE))</f>
        <v>#REF!</v>
      </c>
      <c r="BH41" s="473">
        <v>1.4890448840672197E-3</v>
      </c>
      <c r="BI41" s="123">
        <v>1.5022533800701052E-3</v>
      </c>
      <c r="BJ41" s="108" t="e">
        <f>IF(ISNA(VLOOKUP($A41,#REF!,BJ$2,FALSE))=TRUE,"-",VLOOKUP($A41,#REF!,BJ$2,FALSE))</f>
        <v>#REF!</v>
      </c>
      <c r="BK41" s="108" t="e">
        <f>IF(ISNA(VLOOKUP($A41,#REF!,BK$2,FALSE))=TRUE,"-",VLOOKUP($A41,#REF!,BK$2,FALSE))</f>
        <v>#REF!</v>
      </c>
      <c r="BL41" s="108" t="e">
        <f>IF(ISNA(VLOOKUP($A41,#REF!,BL$2,FALSE))=TRUE,"-",VLOOKUP($A41,#REF!,BL$2,FALSE))</f>
        <v>#REF!</v>
      </c>
      <c r="BM41" s="108" t="e">
        <f>IF(ISNA(VLOOKUP($A41,#REF!,BM$2,FALSE))=TRUE,"-",VLOOKUP($A41,#REF!,BM$2,FALSE))</f>
        <v>#REF!</v>
      </c>
      <c r="BN41" s="121" t="e">
        <f>IF(ISNA(VLOOKUP($A41,#REF!,BN$2,FALSE))=TRUE,"-",VLOOKUP($A41,#REF!,BN$2,FALSE))</f>
        <v>#REF!</v>
      </c>
      <c r="BO41" s="472" t="e">
        <f>IF(ISNA(VLOOKUP($A41,#REF!,BO$2,FALSE))=TRUE,"-",VLOOKUP($A41,#REF!,BO$2,FALSE))</f>
        <v>#REF!</v>
      </c>
      <c r="BP41" s="473" t="e">
        <f>IF(ISNA(VLOOKUP($A41,#REF!,BP$2,FALSE))=TRUE,"-",VLOOKUP($A41,#REF!,BP$2,FALSE))</f>
        <v>#REF!</v>
      </c>
      <c r="BQ41" s="123" t="e">
        <f>IF(ISNA(VLOOKUP($A41,#REF!,BQ$2,FALSE))=TRUE,"-",VLOOKUP($A41,#REF!,BQ$2,FALSE))</f>
        <v>#REF!</v>
      </c>
      <c r="BR41" s="108" t="e">
        <f t="shared" ref="BR41:BR90" si="26">N41+V41+AD41+AL41+AT41+BB41</f>
        <v>#REF!</v>
      </c>
      <c r="BS41" s="108" t="e">
        <f t="shared" ref="BS41:BS90" si="27">O41+W41+AE41+AM41+AU41+BC41</f>
        <v>#REF!</v>
      </c>
      <c r="BT41" s="502" t="e">
        <f t="shared" ref="BT41:BT90" si="28">P41+X41+AF41+AN41+AV41+BD41</f>
        <v>#REF!</v>
      </c>
      <c r="BU41" s="506" t="e">
        <f t="shared" ref="BU41:BU90" si="29">Q41+Y41+AG41+AO41+AW41+BE41</f>
        <v>#REF!</v>
      </c>
      <c r="BV41" s="500" t="e">
        <f t="shared" ref="BV41:BW90" si="30">R41+Z41+AH41+AP41+AX41+BF41</f>
        <v>#REF!</v>
      </c>
      <c r="BW41" s="500" t="e">
        <f t="shared" si="30"/>
        <v>#REF!</v>
      </c>
      <c r="BX41" s="500">
        <f t="shared" ref="BX41:BX90" si="31">T41+AB41+AJ41+AR41+AZ41+BH41</f>
        <v>1.2763241863433313E-2</v>
      </c>
      <c r="BY41" s="501">
        <f t="shared" ref="BY41:BY89" si="32">U41+AC41+AK41+AS41+BA41+BI41</f>
        <v>1.0766149223835755E-2</v>
      </c>
      <c r="BZ41" t="s">
        <v>225</v>
      </c>
    </row>
    <row r="42" spans="1:78" x14ac:dyDescent="0.25">
      <c r="A42" s="56" t="s">
        <v>18</v>
      </c>
      <c r="B42" s="36" t="s">
        <v>18</v>
      </c>
      <c r="C42" s="37" t="s">
        <v>66</v>
      </c>
      <c r="D42" s="38" t="s">
        <v>65</v>
      </c>
      <c r="E42" s="102" t="e">
        <f>IF(ISNA(VLOOKUP($A42,#REF!,E$2,FALSE))=TRUE,"-",VLOOKUP($A42,#REF!,E$2,FALSE))</f>
        <v>#REF!</v>
      </c>
      <c r="F42" s="109" t="e">
        <f>IF(ISNA(VLOOKUP($A42,#REF!,F$2,FALSE))=TRUE,"-",VLOOKUP($A42,#REF!,F$2,FALSE))</f>
        <v>#REF!</v>
      </c>
      <c r="G42" s="109" t="e">
        <f>IF(ISNA(VLOOKUP($A42,#REF!,G$2,FALSE))=TRUE,"-",VLOOKUP($A42,#REF!,G$2,FALSE))</f>
        <v>#REF!</v>
      </c>
      <c r="H42" s="109" t="e">
        <f>IF(ISNA(VLOOKUP($A42,#REF!,H$2,FALSE))=TRUE,"-",VLOOKUP($A42,#REF!,H$2,FALSE))</f>
        <v>#REF!</v>
      </c>
      <c r="I42" s="109" t="e">
        <f>IF(ISNA(VLOOKUP($A42,#REF!,I$2,FALSE))=TRUE,"-",VLOOKUP($A42,#REF!,I$2,FALSE))</f>
        <v>#REF!</v>
      </c>
      <c r="J42" s="122" t="e">
        <f>IF(ISNA(VLOOKUP($A42,#REF!,J$2,FALSE))=TRUE,"-",VLOOKUP($A42,#REF!,J$2,FALSE))</f>
        <v>#REF!</v>
      </c>
      <c r="K42" s="476" t="e">
        <f>IF(ISNA(VLOOKUP($A42,#REF!,K$2,FALSE))=TRUE,"-",VLOOKUP($A42,#REF!,K$2,FALSE))</f>
        <v>#REF!</v>
      </c>
      <c r="L42" s="477">
        <v>0.99174528301886788</v>
      </c>
      <c r="M42" s="124">
        <v>0.99510403916768664</v>
      </c>
      <c r="N42" s="109" t="e">
        <f>IF(ISNA(VLOOKUP($A42,#REF!,N$2,FALSE))=TRUE,"-",VLOOKUP($A42,#REF!,N$2,FALSE))</f>
        <v>#REF!</v>
      </c>
      <c r="O42" s="109" t="e">
        <f>IF(ISNA(VLOOKUP($A42,#REF!,O$2,FALSE))=TRUE,"-",VLOOKUP($A42,#REF!,O$2,FALSE))</f>
        <v>#REF!</v>
      </c>
      <c r="P42" s="109" t="e">
        <f>IF(ISNA(VLOOKUP($A42,#REF!,P$2,FALSE))=TRUE,"-",VLOOKUP($A42,#REF!,P$2,FALSE))</f>
        <v>#REF!</v>
      </c>
      <c r="Q42" s="109" t="e">
        <f>IF(ISNA(VLOOKUP($A42,#REF!,Q$2,FALSE))=TRUE,"-",VLOOKUP($A42,#REF!,Q$2,FALSE))</f>
        <v>#REF!</v>
      </c>
      <c r="R42" s="122" t="e">
        <f>IF(ISNA(VLOOKUP($A42,#REF!,R$2,FALSE))=TRUE,"-",VLOOKUP($A42,#REF!,R$2,FALSE))</f>
        <v>#REF!</v>
      </c>
      <c r="S42" s="476" t="e">
        <f>IF(ISNA(VLOOKUP($A42,#REF!,S$2,FALSE))=TRUE,"-",VLOOKUP($A42,#REF!,S$2,FALSE))</f>
        <v>#REF!</v>
      </c>
      <c r="T42" s="477">
        <v>2.5943396226415096E-2</v>
      </c>
      <c r="U42" s="124">
        <v>1.9583843329253364E-2</v>
      </c>
      <c r="V42" s="109" t="e">
        <f>IF(ISNA(VLOOKUP($A42,#REF!,V$2,FALSE))=TRUE,"-",VLOOKUP($A42,#REF!,V$2,FALSE))</f>
        <v>#REF!</v>
      </c>
      <c r="W42" s="109" t="e">
        <f>IF(ISNA(VLOOKUP($A42,#REF!,W$2,FALSE))=TRUE,"-",VLOOKUP($A42,#REF!,W$2,FALSE))</f>
        <v>#REF!</v>
      </c>
      <c r="X42" s="109" t="e">
        <f>IF(ISNA(VLOOKUP($A42,#REF!,X$2,FALSE))=TRUE,"-",VLOOKUP($A42,#REF!,X$2,FALSE))</f>
        <v>#REF!</v>
      </c>
      <c r="Y42" s="109" t="e">
        <f>IF(ISNA(VLOOKUP($A42,#REF!,Y$2,FALSE))=TRUE,"-",VLOOKUP($A42,#REF!,Y$2,FALSE))</f>
        <v>#REF!</v>
      </c>
      <c r="Z42" s="122" t="e">
        <f>IF(ISNA(VLOOKUP($A42,#REF!,Z$2,FALSE))=TRUE,"-",VLOOKUP($A42,#REF!,Z$2,FALSE))</f>
        <v>#REF!</v>
      </c>
      <c r="AA42" s="476" t="e">
        <f>IF(ISNA(VLOOKUP($A42,#REF!,AA$2,FALSE))=TRUE,"-",VLOOKUP($A42,#REF!,AA$2,FALSE))</f>
        <v>#REF!</v>
      </c>
      <c r="AB42" s="477">
        <v>5.89622641509434E-3</v>
      </c>
      <c r="AC42" s="124">
        <v>2.4479804161566705E-3</v>
      </c>
      <c r="AD42" s="109" t="e">
        <f>IF(ISNA(VLOOKUP($A42,#REF!,AD$2,FALSE))=TRUE,"-",VLOOKUP($A42,#REF!,AD$2,FALSE))</f>
        <v>#REF!</v>
      </c>
      <c r="AE42" s="109" t="e">
        <f>IF(ISNA(VLOOKUP($A42,#REF!,AE$2,FALSE))=TRUE,"-",VLOOKUP($A42,#REF!,AE$2,FALSE))</f>
        <v>#REF!</v>
      </c>
      <c r="AF42" s="109" t="e">
        <f>IF(ISNA(VLOOKUP($A42,#REF!,AF$2,FALSE))=TRUE,"-",VLOOKUP($A42,#REF!,AF$2,FALSE))</f>
        <v>#REF!</v>
      </c>
      <c r="AG42" s="109" t="e">
        <f>IF(ISNA(VLOOKUP($A42,#REF!,AG$2,FALSE))=TRUE,"-",VLOOKUP($A42,#REF!,AG$2,FALSE))</f>
        <v>#REF!</v>
      </c>
      <c r="AH42" s="122" t="e">
        <f>IF(ISNA(VLOOKUP($A42,#REF!,AH$2,FALSE))=TRUE,"-",VLOOKUP($A42,#REF!,AH$2,FALSE))</f>
        <v>#REF!</v>
      </c>
      <c r="AI42" s="476" t="e">
        <f>IF(ISNA(VLOOKUP($A42,#REF!,AI$2,FALSE))=TRUE,"-",VLOOKUP($A42,#REF!,AI$2,FALSE))</f>
        <v>#REF!</v>
      </c>
      <c r="AJ42" s="477">
        <v>0</v>
      </c>
      <c r="AK42" s="124">
        <v>0</v>
      </c>
      <c r="AL42" s="109" t="e">
        <f>IF(ISNA(VLOOKUP($A42,#REF!,AL$2,FALSE))=TRUE,"-",VLOOKUP($A42,#REF!,AL$2,FALSE))</f>
        <v>#REF!</v>
      </c>
      <c r="AM42" s="109" t="e">
        <f>IF(ISNA(VLOOKUP($A42,#REF!,AM$2,FALSE))=TRUE,"-",VLOOKUP($A42,#REF!,AM$2,FALSE))</f>
        <v>#REF!</v>
      </c>
      <c r="AN42" s="109" t="e">
        <f>IF(ISNA(VLOOKUP($A42,#REF!,AN$2,FALSE))=TRUE,"-",VLOOKUP($A42,#REF!,AN$2,FALSE))</f>
        <v>#REF!</v>
      </c>
      <c r="AO42" s="109" t="e">
        <f>IF(ISNA(VLOOKUP($A42,#REF!,AO$2,FALSE))=TRUE,"-",VLOOKUP($A42,#REF!,AO$2,FALSE))</f>
        <v>#REF!</v>
      </c>
      <c r="AP42" s="122" t="e">
        <f>IF(ISNA(VLOOKUP($A42,#REF!,AP$2,FALSE))=TRUE,"-",VLOOKUP($A42,#REF!,AP$2,FALSE))</f>
        <v>#REF!</v>
      </c>
      <c r="AQ42" s="476" t="e">
        <f>IF(ISNA(VLOOKUP($A42,#REF!,AQ$2,FALSE))=TRUE,"-",VLOOKUP($A42,#REF!,AQ$2,FALSE))</f>
        <v>#REF!</v>
      </c>
      <c r="AR42" s="477">
        <v>1.1792452830188679E-3</v>
      </c>
      <c r="AS42" s="124">
        <v>2.4479804161566705E-3</v>
      </c>
      <c r="AT42" s="109" t="e">
        <f>IF(ISNA(VLOOKUP($A42,#REF!,AT$2,FALSE))=TRUE,"-",VLOOKUP($A42,#REF!,AT$2,FALSE))</f>
        <v>#REF!</v>
      </c>
      <c r="AU42" s="109" t="e">
        <f>IF(ISNA(VLOOKUP($A42,#REF!,AU$2,FALSE))=TRUE,"-",VLOOKUP($A42,#REF!,AU$2,FALSE))</f>
        <v>#REF!</v>
      </c>
      <c r="AV42" s="109" t="e">
        <f>IF(ISNA(VLOOKUP($A42,#REF!,AV$2,FALSE))=TRUE,"-",VLOOKUP($A42,#REF!,AV$2,FALSE))</f>
        <v>#REF!</v>
      </c>
      <c r="AW42" s="109" t="e">
        <f>IF(ISNA(VLOOKUP($A42,#REF!,AW$2,FALSE))=TRUE,"-",VLOOKUP($A42,#REF!,AW$2,FALSE))</f>
        <v>#REF!</v>
      </c>
      <c r="AX42" s="122" t="e">
        <f>IF(ISNA(VLOOKUP($A42,#REF!,AX$2,FALSE))=TRUE,"-",VLOOKUP($A42,#REF!,AX$2,FALSE))</f>
        <v>#REF!</v>
      </c>
      <c r="AY42" s="476" t="e">
        <f>IF(ISNA(VLOOKUP($A42,#REF!,AY$2,FALSE))=TRUE,"-",VLOOKUP($A42,#REF!,AY$2,FALSE))</f>
        <v>#REF!</v>
      </c>
      <c r="AZ42" s="477">
        <v>0</v>
      </c>
      <c r="BA42" s="124">
        <v>0</v>
      </c>
      <c r="BB42" s="109" t="e">
        <f>IF(ISNA(VLOOKUP($A42,#REF!,BB$2,FALSE))=TRUE,"-",VLOOKUP($A42,#REF!,BB$2,FALSE))</f>
        <v>#REF!</v>
      </c>
      <c r="BC42" s="109" t="e">
        <f>IF(ISNA(VLOOKUP($A42,#REF!,BC$2,FALSE))=TRUE,"-",VLOOKUP($A42,#REF!,BC$2,FALSE))</f>
        <v>#REF!</v>
      </c>
      <c r="BD42" s="109" t="e">
        <f>IF(ISNA(VLOOKUP($A42,#REF!,BD$2,FALSE))=TRUE,"-",VLOOKUP($A42,#REF!,BD$2,FALSE))</f>
        <v>#REF!</v>
      </c>
      <c r="BE42" s="109" t="e">
        <f>IF(ISNA(VLOOKUP($A42,#REF!,BE$2,FALSE))=TRUE,"-",VLOOKUP($A42,#REF!,BE$2,FALSE))</f>
        <v>#REF!</v>
      </c>
      <c r="BF42" s="122" t="e">
        <f>IF(ISNA(VLOOKUP($A42,#REF!,BF$2,FALSE))=TRUE,"-",VLOOKUP($A42,#REF!,BF$2,FALSE))</f>
        <v>#REF!</v>
      </c>
      <c r="BG42" s="476" t="e">
        <f>IF(ISNA(VLOOKUP($A42,#REF!,BG$2,FALSE))=TRUE,"-",VLOOKUP($A42,#REF!,BG$2,FALSE))</f>
        <v>#REF!</v>
      </c>
      <c r="BH42" s="477">
        <v>1.1792452830188679E-3</v>
      </c>
      <c r="BI42" s="124">
        <v>0</v>
      </c>
      <c r="BJ42" s="109" t="e">
        <f>IF(ISNA(VLOOKUP($A42,#REF!,BJ$2,FALSE))=TRUE,"-",VLOOKUP($A42,#REF!,BJ$2,FALSE))</f>
        <v>#REF!</v>
      </c>
      <c r="BK42" s="109" t="e">
        <f>IF(ISNA(VLOOKUP($A42,#REF!,BK$2,FALSE))=TRUE,"-",VLOOKUP($A42,#REF!,BK$2,FALSE))</f>
        <v>#REF!</v>
      </c>
      <c r="BL42" s="109" t="e">
        <f>IF(ISNA(VLOOKUP($A42,#REF!,BL$2,FALSE))=TRUE,"-",VLOOKUP($A42,#REF!,BL$2,FALSE))</f>
        <v>#REF!</v>
      </c>
      <c r="BM42" s="109" t="e">
        <f>IF(ISNA(VLOOKUP($A42,#REF!,BM$2,FALSE))=TRUE,"-",VLOOKUP($A42,#REF!,BM$2,FALSE))</f>
        <v>#REF!</v>
      </c>
      <c r="BN42" s="122" t="e">
        <f>IF(ISNA(VLOOKUP($A42,#REF!,BN$2,FALSE))=TRUE,"-",VLOOKUP($A42,#REF!,BN$2,FALSE))</f>
        <v>#REF!</v>
      </c>
      <c r="BO42" s="476" t="e">
        <f>IF(ISNA(VLOOKUP($A42,#REF!,BO$2,FALSE))=TRUE,"-",VLOOKUP($A42,#REF!,BO$2,FALSE))</f>
        <v>#REF!</v>
      </c>
      <c r="BP42" s="477" t="e">
        <f>IF(ISNA(VLOOKUP($A42,#REF!,BP$2,FALSE))=TRUE,"-",VLOOKUP($A42,#REF!,BP$2,FALSE))</f>
        <v>#REF!</v>
      </c>
      <c r="BQ42" s="124" t="e">
        <f>IF(ISNA(VLOOKUP($A42,#REF!,BQ$2,FALSE))=TRUE,"-",VLOOKUP($A42,#REF!,BQ$2,FALSE))</f>
        <v>#REF!</v>
      </c>
      <c r="BR42" s="109" t="e">
        <f t="shared" si="26"/>
        <v>#REF!</v>
      </c>
      <c r="BS42" s="109" t="e">
        <f t="shared" si="27"/>
        <v>#REF!</v>
      </c>
      <c r="BT42" s="503" t="e">
        <f t="shared" si="28"/>
        <v>#REF!</v>
      </c>
      <c r="BU42" s="483" t="e">
        <f t="shared" si="29"/>
        <v>#REF!</v>
      </c>
      <c r="BV42" s="493" t="e">
        <f t="shared" si="30"/>
        <v>#REF!</v>
      </c>
      <c r="BW42" s="493" t="e">
        <f t="shared" si="30"/>
        <v>#REF!</v>
      </c>
      <c r="BX42" s="493">
        <f t="shared" si="31"/>
        <v>3.4198113207547169E-2</v>
      </c>
      <c r="BY42" s="494">
        <f t="shared" si="32"/>
        <v>2.4479804161566705E-2</v>
      </c>
    </row>
    <row r="43" spans="1:78" x14ac:dyDescent="0.25">
      <c r="A43" s="56" t="s">
        <v>19</v>
      </c>
      <c r="B43" s="36" t="s">
        <v>19</v>
      </c>
      <c r="C43" s="37" t="s">
        <v>67</v>
      </c>
      <c r="D43" s="38" t="s">
        <v>14</v>
      </c>
      <c r="E43" s="102" t="e">
        <f>IF(ISNA(VLOOKUP($A43,#REF!,E$2,FALSE))=TRUE,"-",VLOOKUP($A43,#REF!,E$2,FALSE))</f>
        <v>#REF!</v>
      </c>
      <c r="F43" s="109" t="e">
        <f>IF(ISNA(VLOOKUP($A43,#REF!,F$2,FALSE))=TRUE,"-",VLOOKUP($A43,#REF!,F$2,FALSE))</f>
        <v>#REF!</v>
      </c>
      <c r="G43" s="109" t="e">
        <f>IF(ISNA(VLOOKUP($A43,#REF!,G$2,FALSE))=TRUE,"-",VLOOKUP($A43,#REF!,G$2,FALSE))</f>
        <v>#REF!</v>
      </c>
      <c r="H43" s="109" t="e">
        <f>IF(ISNA(VLOOKUP($A43,#REF!,H$2,FALSE))=TRUE,"-",VLOOKUP($A43,#REF!,H$2,FALSE))</f>
        <v>#REF!</v>
      </c>
      <c r="I43" s="109" t="e">
        <f>IF(ISNA(VLOOKUP($A43,#REF!,I$2,FALSE))=TRUE,"-",VLOOKUP($A43,#REF!,I$2,FALSE))</f>
        <v>#REF!</v>
      </c>
      <c r="J43" s="122" t="e">
        <f>IF(ISNA(VLOOKUP($A43,#REF!,J$2,FALSE))=TRUE,"-",VLOOKUP($A43,#REF!,J$2,FALSE))</f>
        <v>#REF!</v>
      </c>
      <c r="K43" s="476" t="e">
        <f>IF(ISNA(VLOOKUP($A43,#REF!,K$2,FALSE))=TRUE,"-",VLOOKUP($A43,#REF!,K$2,FALSE))</f>
        <v>#REF!</v>
      </c>
      <c r="L43" s="477">
        <v>0.99899352983465128</v>
      </c>
      <c r="M43" s="124">
        <v>0.99926144756277691</v>
      </c>
      <c r="N43" s="109" t="e">
        <f>IF(ISNA(VLOOKUP($A43,#REF!,N$2,FALSE))=TRUE,"-",VLOOKUP($A43,#REF!,N$2,FALSE))</f>
        <v>#REF!</v>
      </c>
      <c r="O43" s="109" t="e">
        <f>IF(ISNA(VLOOKUP($A43,#REF!,O$2,FALSE))=TRUE,"-",VLOOKUP($A43,#REF!,O$2,FALSE))</f>
        <v>#REF!</v>
      </c>
      <c r="P43" s="109" t="e">
        <f>IF(ISNA(VLOOKUP($A43,#REF!,P$2,FALSE))=TRUE,"-",VLOOKUP($A43,#REF!,P$2,FALSE))</f>
        <v>#REF!</v>
      </c>
      <c r="Q43" s="109" t="e">
        <f>IF(ISNA(VLOOKUP($A43,#REF!,Q$2,FALSE))=TRUE,"-",VLOOKUP($A43,#REF!,Q$2,FALSE))</f>
        <v>#REF!</v>
      </c>
      <c r="R43" s="122" t="e">
        <f>IF(ISNA(VLOOKUP($A43,#REF!,R$2,FALSE))=TRUE,"-",VLOOKUP($A43,#REF!,R$2,FALSE))</f>
        <v>#REF!</v>
      </c>
      <c r="S43" s="476" t="e">
        <f>IF(ISNA(VLOOKUP($A43,#REF!,S$2,FALSE))=TRUE,"-",VLOOKUP($A43,#REF!,S$2,FALSE))</f>
        <v>#REF!</v>
      </c>
      <c r="T43" s="477">
        <v>0</v>
      </c>
      <c r="U43" s="124">
        <v>0</v>
      </c>
      <c r="V43" s="109" t="e">
        <f>IF(ISNA(VLOOKUP($A43,#REF!,V$2,FALSE))=TRUE,"-",VLOOKUP($A43,#REF!,V$2,FALSE))</f>
        <v>#REF!</v>
      </c>
      <c r="W43" s="109" t="e">
        <f>IF(ISNA(VLOOKUP($A43,#REF!,W$2,FALSE))=TRUE,"-",VLOOKUP($A43,#REF!,W$2,FALSE))</f>
        <v>#REF!</v>
      </c>
      <c r="X43" s="109" t="e">
        <f>IF(ISNA(VLOOKUP($A43,#REF!,X$2,FALSE))=TRUE,"-",VLOOKUP($A43,#REF!,X$2,FALSE))</f>
        <v>#REF!</v>
      </c>
      <c r="Y43" s="109" t="e">
        <f>IF(ISNA(VLOOKUP($A43,#REF!,Y$2,FALSE))=TRUE,"-",VLOOKUP($A43,#REF!,Y$2,FALSE))</f>
        <v>#REF!</v>
      </c>
      <c r="Z43" s="122" t="e">
        <f>IF(ISNA(VLOOKUP($A43,#REF!,Z$2,FALSE))=TRUE,"-",VLOOKUP($A43,#REF!,Z$2,FALSE))</f>
        <v>#REF!</v>
      </c>
      <c r="AA43" s="476" t="e">
        <f>IF(ISNA(VLOOKUP($A43,#REF!,AA$2,FALSE))=TRUE,"-",VLOOKUP($A43,#REF!,AA$2,FALSE))</f>
        <v>#REF!</v>
      </c>
      <c r="AB43" s="477">
        <v>1.4378145219266715E-4</v>
      </c>
      <c r="AC43" s="124">
        <v>0</v>
      </c>
      <c r="AD43" s="109" t="e">
        <f>IF(ISNA(VLOOKUP($A43,#REF!,AD$2,FALSE))=TRUE,"-",VLOOKUP($A43,#REF!,AD$2,FALSE))</f>
        <v>#REF!</v>
      </c>
      <c r="AE43" s="109" t="e">
        <f>IF(ISNA(VLOOKUP($A43,#REF!,AE$2,FALSE))=TRUE,"-",VLOOKUP($A43,#REF!,AE$2,FALSE))</f>
        <v>#REF!</v>
      </c>
      <c r="AF43" s="109" t="e">
        <f>IF(ISNA(VLOOKUP($A43,#REF!,AF$2,FALSE))=TRUE,"-",VLOOKUP($A43,#REF!,AF$2,FALSE))</f>
        <v>#REF!</v>
      </c>
      <c r="AG43" s="109" t="e">
        <f>IF(ISNA(VLOOKUP($A43,#REF!,AG$2,FALSE))=TRUE,"-",VLOOKUP($A43,#REF!,AG$2,FALSE))</f>
        <v>#REF!</v>
      </c>
      <c r="AH43" s="122" t="e">
        <f>IF(ISNA(VLOOKUP($A43,#REF!,AH$2,FALSE))=TRUE,"-",VLOOKUP($A43,#REF!,AH$2,FALSE))</f>
        <v>#REF!</v>
      </c>
      <c r="AI43" s="476" t="e">
        <f>IF(ISNA(VLOOKUP($A43,#REF!,AI$2,FALSE))=TRUE,"-",VLOOKUP($A43,#REF!,AI$2,FALSE))</f>
        <v>#REF!</v>
      </c>
      <c r="AJ43" s="477">
        <v>1.4378145219266715E-4</v>
      </c>
      <c r="AK43" s="124">
        <v>0</v>
      </c>
      <c r="AL43" s="109" t="e">
        <f>IF(ISNA(VLOOKUP($A43,#REF!,AL$2,FALSE))=TRUE,"-",VLOOKUP($A43,#REF!,AL$2,FALSE))</f>
        <v>#REF!</v>
      </c>
      <c r="AM43" s="109" t="e">
        <f>IF(ISNA(VLOOKUP($A43,#REF!,AM$2,FALSE))=TRUE,"-",VLOOKUP($A43,#REF!,AM$2,FALSE))</f>
        <v>#REF!</v>
      </c>
      <c r="AN43" s="109" t="e">
        <f>IF(ISNA(VLOOKUP($A43,#REF!,AN$2,FALSE))=TRUE,"-",VLOOKUP($A43,#REF!,AN$2,FALSE))</f>
        <v>#REF!</v>
      </c>
      <c r="AO43" s="109" t="e">
        <f>IF(ISNA(VLOOKUP($A43,#REF!,AO$2,FALSE))=TRUE,"-",VLOOKUP($A43,#REF!,AO$2,FALSE))</f>
        <v>#REF!</v>
      </c>
      <c r="AP43" s="122" t="e">
        <f>IF(ISNA(VLOOKUP($A43,#REF!,AP$2,FALSE))=TRUE,"-",VLOOKUP($A43,#REF!,AP$2,FALSE))</f>
        <v>#REF!</v>
      </c>
      <c r="AQ43" s="476" t="e">
        <f>IF(ISNA(VLOOKUP($A43,#REF!,AQ$2,FALSE))=TRUE,"-",VLOOKUP($A43,#REF!,AQ$2,FALSE))</f>
        <v>#REF!</v>
      </c>
      <c r="AR43" s="477">
        <v>0</v>
      </c>
      <c r="AS43" s="124">
        <v>0</v>
      </c>
      <c r="AT43" s="109" t="e">
        <f>IF(ISNA(VLOOKUP($A43,#REF!,AT$2,FALSE))=TRUE,"-",VLOOKUP($A43,#REF!,AT$2,FALSE))</f>
        <v>#REF!</v>
      </c>
      <c r="AU43" s="109" t="e">
        <f>IF(ISNA(VLOOKUP($A43,#REF!,AU$2,FALSE))=TRUE,"-",VLOOKUP($A43,#REF!,AU$2,FALSE))</f>
        <v>#REF!</v>
      </c>
      <c r="AV43" s="109" t="e">
        <f>IF(ISNA(VLOOKUP($A43,#REF!,AV$2,FALSE))=TRUE,"-",VLOOKUP($A43,#REF!,AV$2,FALSE))</f>
        <v>#REF!</v>
      </c>
      <c r="AW43" s="109" t="e">
        <f>IF(ISNA(VLOOKUP($A43,#REF!,AW$2,FALSE))=TRUE,"-",VLOOKUP($A43,#REF!,AW$2,FALSE))</f>
        <v>#REF!</v>
      </c>
      <c r="AX43" s="122" t="e">
        <f>IF(ISNA(VLOOKUP($A43,#REF!,AX$2,FALSE))=TRUE,"-",VLOOKUP($A43,#REF!,AX$2,FALSE))</f>
        <v>#REF!</v>
      </c>
      <c r="AY43" s="476" t="e">
        <f>IF(ISNA(VLOOKUP($A43,#REF!,AY$2,FALSE))=TRUE,"-",VLOOKUP($A43,#REF!,AY$2,FALSE))</f>
        <v>#REF!</v>
      </c>
      <c r="AZ43" s="477">
        <v>1.4378145219266715E-4</v>
      </c>
      <c r="BA43" s="124">
        <v>0</v>
      </c>
      <c r="BB43" s="109" t="e">
        <f>IF(ISNA(VLOOKUP($A43,#REF!,BB$2,FALSE))=TRUE,"-",VLOOKUP($A43,#REF!,BB$2,FALSE))</f>
        <v>#REF!</v>
      </c>
      <c r="BC43" s="109" t="e">
        <f>IF(ISNA(VLOOKUP($A43,#REF!,BC$2,FALSE))=TRUE,"-",VLOOKUP($A43,#REF!,BC$2,FALSE))</f>
        <v>#REF!</v>
      </c>
      <c r="BD43" s="109" t="e">
        <f>IF(ISNA(VLOOKUP($A43,#REF!,BD$2,FALSE))=TRUE,"-",VLOOKUP($A43,#REF!,BD$2,FALSE))</f>
        <v>#REF!</v>
      </c>
      <c r="BE43" s="109" t="e">
        <f>IF(ISNA(VLOOKUP($A43,#REF!,BE$2,FALSE))=TRUE,"-",VLOOKUP($A43,#REF!,BE$2,FALSE))</f>
        <v>#REF!</v>
      </c>
      <c r="BF43" s="122" t="e">
        <f>IF(ISNA(VLOOKUP($A43,#REF!,BF$2,FALSE))=TRUE,"-",VLOOKUP($A43,#REF!,BF$2,FALSE))</f>
        <v>#REF!</v>
      </c>
      <c r="BG43" s="476" t="e">
        <f>IF(ISNA(VLOOKUP($A43,#REF!,BG$2,FALSE))=TRUE,"-",VLOOKUP($A43,#REF!,BG$2,FALSE))</f>
        <v>#REF!</v>
      </c>
      <c r="BH43" s="477">
        <v>0</v>
      </c>
      <c r="BI43" s="124">
        <v>0</v>
      </c>
      <c r="BJ43" s="109" t="e">
        <f>IF(ISNA(VLOOKUP($A43,#REF!,BJ$2,FALSE))=TRUE,"-",VLOOKUP($A43,#REF!,BJ$2,FALSE))</f>
        <v>#REF!</v>
      </c>
      <c r="BK43" s="109" t="e">
        <f>IF(ISNA(VLOOKUP($A43,#REF!,BK$2,FALSE))=TRUE,"-",VLOOKUP($A43,#REF!,BK$2,FALSE))</f>
        <v>#REF!</v>
      </c>
      <c r="BL43" s="109" t="e">
        <f>IF(ISNA(VLOOKUP($A43,#REF!,BL$2,FALSE))=TRUE,"-",VLOOKUP($A43,#REF!,BL$2,FALSE))</f>
        <v>#REF!</v>
      </c>
      <c r="BM43" s="109" t="e">
        <f>IF(ISNA(VLOOKUP($A43,#REF!,BM$2,FALSE))=TRUE,"-",VLOOKUP($A43,#REF!,BM$2,FALSE))</f>
        <v>#REF!</v>
      </c>
      <c r="BN43" s="122" t="e">
        <f>IF(ISNA(VLOOKUP($A43,#REF!,BN$2,FALSE))=TRUE,"-",VLOOKUP($A43,#REF!,BN$2,FALSE))</f>
        <v>#REF!</v>
      </c>
      <c r="BO43" s="476" t="e">
        <f>IF(ISNA(VLOOKUP($A43,#REF!,BO$2,FALSE))=TRUE,"-",VLOOKUP($A43,#REF!,BO$2,FALSE))</f>
        <v>#REF!</v>
      </c>
      <c r="BP43" s="477" t="e">
        <f>IF(ISNA(VLOOKUP($A43,#REF!,BP$2,FALSE))=TRUE,"-",VLOOKUP($A43,#REF!,BP$2,FALSE))</f>
        <v>#REF!</v>
      </c>
      <c r="BQ43" s="124" t="e">
        <f>IF(ISNA(VLOOKUP($A43,#REF!,BQ$2,FALSE))=TRUE,"-",VLOOKUP($A43,#REF!,BQ$2,FALSE))</f>
        <v>#REF!</v>
      </c>
      <c r="BR43" s="109" t="e">
        <f t="shared" si="26"/>
        <v>#REF!</v>
      </c>
      <c r="BS43" s="109" t="e">
        <f t="shared" si="27"/>
        <v>#REF!</v>
      </c>
      <c r="BT43" s="503" t="e">
        <f t="shared" si="28"/>
        <v>#REF!</v>
      </c>
      <c r="BU43" s="483" t="e">
        <f t="shared" si="29"/>
        <v>#REF!</v>
      </c>
      <c r="BV43" s="493" t="e">
        <f t="shared" si="30"/>
        <v>#REF!</v>
      </c>
      <c r="BW43" s="493" t="e">
        <f t="shared" si="30"/>
        <v>#REF!</v>
      </c>
      <c r="BX43" s="493">
        <f t="shared" si="31"/>
        <v>4.3134435657800146E-4</v>
      </c>
      <c r="BY43" s="494">
        <f t="shared" si="32"/>
        <v>0</v>
      </c>
    </row>
    <row r="44" spans="1:78" x14ac:dyDescent="0.25">
      <c r="A44" s="56" t="s">
        <v>20</v>
      </c>
      <c r="B44" s="36" t="s">
        <v>20</v>
      </c>
      <c r="C44" s="39" t="s">
        <v>68</v>
      </c>
      <c r="D44" s="40" t="s">
        <v>65</v>
      </c>
      <c r="E44" s="102" t="e">
        <f>IF(ISNA(VLOOKUP($A44,#REF!,E$2,FALSE))=TRUE,"-",VLOOKUP($A44,#REF!,E$2,FALSE))</f>
        <v>#REF!</v>
      </c>
      <c r="F44" s="109" t="e">
        <f>IF(ISNA(VLOOKUP($A44,#REF!,F$2,FALSE))=TRUE,"-",VLOOKUP($A44,#REF!,F$2,FALSE))</f>
        <v>#REF!</v>
      </c>
      <c r="G44" s="109" t="e">
        <f>IF(ISNA(VLOOKUP($A44,#REF!,G$2,FALSE))=TRUE,"-",VLOOKUP($A44,#REF!,G$2,FALSE))</f>
        <v>#REF!</v>
      </c>
      <c r="H44" s="109" t="e">
        <f>IF(ISNA(VLOOKUP($A44,#REF!,H$2,FALSE))=TRUE,"-",VLOOKUP($A44,#REF!,H$2,FALSE))</f>
        <v>#REF!</v>
      </c>
      <c r="I44" s="109" t="e">
        <f>IF(ISNA(VLOOKUP($A44,#REF!,I$2,FALSE))=TRUE,"-",VLOOKUP($A44,#REF!,I$2,FALSE))</f>
        <v>#REF!</v>
      </c>
      <c r="J44" s="122" t="e">
        <f>IF(ISNA(VLOOKUP($A44,#REF!,J$2,FALSE))=TRUE,"-",VLOOKUP($A44,#REF!,J$2,FALSE))</f>
        <v>#REF!</v>
      </c>
      <c r="K44" s="476" t="e">
        <f>IF(ISNA(VLOOKUP($A44,#REF!,K$2,FALSE))=TRUE,"-",VLOOKUP($A44,#REF!,K$2,FALSE))</f>
        <v>#REF!</v>
      </c>
      <c r="L44" s="477">
        <v>0.99799398194583755</v>
      </c>
      <c r="M44" s="124">
        <v>0.9966666666666667</v>
      </c>
      <c r="N44" s="109" t="e">
        <f>IF(ISNA(VLOOKUP($A44,#REF!,N$2,FALSE))=TRUE,"-",VLOOKUP($A44,#REF!,N$2,FALSE))</f>
        <v>#REF!</v>
      </c>
      <c r="O44" s="109" t="e">
        <f>IF(ISNA(VLOOKUP($A44,#REF!,O$2,FALSE))=TRUE,"-",VLOOKUP($A44,#REF!,O$2,FALSE))</f>
        <v>#REF!</v>
      </c>
      <c r="P44" s="109" t="e">
        <f>IF(ISNA(VLOOKUP($A44,#REF!,P$2,FALSE))=TRUE,"-",VLOOKUP($A44,#REF!,P$2,FALSE))</f>
        <v>#REF!</v>
      </c>
      <c r="Q44" s="109" t="e">
        <f>IF(ISNA(VLOOKUP($A44,#REF!,Q$2,FALSE))=TRUE,"-",VLOOKUP($A44,#REF!,Q$2,FALSE))</f>
        <v>#REF!</v>
      </c>
      <c r="R44" s="122" t="e">
        <f>IF(ISNA(VLOOKUP($A44,#REF!,R$2,FALSE))=TRUE,"-",VLOOKUP($A44,#REF!,R$2,FALSE))</f>
        <v>#REF!</v>
      </c>
      <c r="S44" s="476" t="e">
        <f>IF(ISNA(VLOOKUP($A44,#REF!,S$2,FALSE))=TRUE,"-",VLOOKUP($A44,#REF!,S$2,FALSE))</f>
        <v>#REF!</v>
      </c>
      <c r="T44" s="477">
        <v>0</v>
      </c>
      <c r="U44" s="124">
        <v>0</v>
      </c>
      <c r="V44" s="109" t="e">
        <f>IF(ISNA(VLOOKUP($A44,#REF!,V$2,FALSE))=TRUE,"-",VLOOKUP($A44,#REF!,V$2,FALSE))</f>
        <v>#REF!</v>
      </c>
      <c r="W44" s="109" t="e">
        <f>IF(ISNA(VLOOKUP($A44,#REF!,W$2,FALSE))=TRUE,"-",VLOOKUP($A44,#REF!,W$2,FALSE))</f>
        <v>#REF!</v>
      </c>
      <c r="X44" s="109" t="e">
        <f>IF(ISNA(VLOOKUP($A44,#REF!,X$2,FALSE))=TRUE,"-",VLOOKUP($A44,#REF!,X$2,FALSE))</f>
        <v>#REF!</v>
      </c>
      <c r="Y44" s="109" t="e">
        <f>IF(ISNA(VLOOKUP($A44,#REF!,Y$2,FALSE))=TRUE,"-",VLOOKUP($A44,#REF!,Y$2,FALSE))</f>
        <v>#REF!</v>
      </c>
      <c r="Z44" s="122" t="e">
        <f>IF(ISNA(VLOOKUP($A44,#REF!,Z$2,FALSE))=TRUE,"-",VLOOKUP($A44,#REF!,Z$2,FALSE))</f>
        <v>#REF!</v>
      </c>
      <c r="AA44" s="476" t="e">
        <f>IF(ISNA(VLOOKUP($A44,#REF!,AA$2,FALSE))=TRUE,"-",VLOOKUP($A44,#REF!,AA$2,FALSE))</f>
        <v>#REF!</v>
      </c>
      <c r="AB44" s="477">
        <v>0</v>
      </c>
      <c r="AC44" s="124">
        <v>0</v>
      </c>
      <c r="AD44" s="109" t="e">
        <f>IF(ISNA(VLOOKUP($A44,#REF!,AD$2,FALSE))=TRUE,"-",VLOOKUP($A44,#REF!,AD$2,FALSE))</f>
        <v>#REF!</v>
      </c>
      <c r="AE44" s="109" t="e">
        <f>IF(ISNA(VLOOKUP($A44,#REF!,AE$2,FALSE))=TRUE,"-",VLOOKUP($A44,#REF!,AE$2,FALSE))</f>
        <v>#REF!</v>
      </c>
      <c r="AF44" s="109" t="e">
        <f>IF(ISNA(VLOOKUP($A44,#REF!,AF$2,FALSE))=TRUE,"-",VLOOKUP($A44,#REF!,AF$2,FALSE))</f>
        <v>#REF!</v>
      </c>
      <c r="AG44" s="109" t="e">
        <f>IF(ISNA(VLOOKUP($A44,#REF!,AG$2,FALSE))=TRUE,"-",VLOOKUP($A44,#REF!,AG$2,FALSE))</f>
        <v>#REF!</v>
      </c>
      <c r="AH44" s="122" t="e">
        <f>IF(ISNA(VLOOKUP($A44,#REF!,AH$2,FALSE))=TRUE,"-",VLOOKUP($A44,#REF!,AH$2,FALSE))</f>
        <v>#REF!</v>
      </c>
      <c r="AI44" s="476" t="e">
        <f>IF(ISNA(VLOOKUP($A44,#REF!,AI$2,FALSE))=TRUE,"-",VLOOKUP($A44,#REF!,AI$2,FALSE))</f>
        <v>#REF!</v>
      </c>
      <c r="AJ44" s="477">
        <v>0</v>
      </c>
      <c r="AK44" s="124">
        <v>0</v>
      </c>
      <c r="AL44" s="109" t="e">
        <f>IF(ISNA(VLOOKUP($A44,#REF!,AL$2,FALSE))=TRUE,"-",VLOOKUP($A44,#REF!,AL$2,FALSE))</f>
        <v>#REF!</v>
      </c>
      <c r="AM44" s="109" t="e">
        <f>IF(ISNA(VLOOKUP($A44,#REF!,AM$2,FALSE))=TRUE,"-",VLOOKUP($A44,#REF!,AM$2,FALSE))</f>
        <v>#REF!</v>
      </c>
      <c r="AN44" s="109" t="e">
        <f>IF(ISNA(VLOOKUP($A44,#REF!,AN$2,FALSE))=TRUE,"-",VLOOKUP($A44,#REF!,AN$2,FALSE))</f>
        <v>#REF!</v>
      </c>
      <c r="AO44" s="109" t="e">
        <f>IF(ISNA(VLOOKUP($A44,#REF!,AO$2,FALSE))=TRUE,"-",VLOOKUP($A44,#REF!,AO$2,FALSE))</f>
        <v>#REF!</v>
      </c>
      <c r="AP44" s="122" t="e">
        <f>IF(ISNA(VLOOKUP($A44,#REF!,AP$2,FALSE))=TRUE,"-",VLOOKUP($A44,#REF!,AP$2,FALSE))</f>
        <v>#REF!</v>
      </c>
      <c r="AQ44" s="476" t="e">
        <f>IF(ISNA(VLOOKUP($A44,#REF!,AQ$2,FALSE))=TRUE,"-",VLOOKUP($A44,#REF!,AQ$2,FALSE))</f>
        <v>#REF!</v>
      </c>
      <c r="AR44" s="477">
        <v>0</v>
      </c>
      <c r="AS44" s="124">
        <v>0</v>
      </c>
      <c r="AT44" s="109" t="e">
        <f>IF(ISNA(VLOOKUP($A44,#REF!,AT$2,FALSE))=TRUE,"-",VLOOKUP($A44,#REF!,AT$2,FALSE))</f>
        <v>#REF!</v>
      </c>
      <c r="AU44" s="109" t="e">
        <f>IF(ISNA(VLOOKUP($A44,#REF!,AU$2,FALSE))=TRUE,"-",VLOOKUP($A44,#REF!,AU$2,FALSE))</f>
        <v>#REF!</v>
      </c>
      <c r="AV44" s="109" t="e">
        <f>IF(ISNA(VLOOKUP($A44,#REF!,AV$2,FALSE))=TRUE,"-",VLOOKUP($A44,#REF!,AV$2,FALSE))</f>
        <v>#REF!</v>
      </c>
      <c r="AW44" s="109" t="e">
        <f>IF(ISNA(VLOOKUP($A44,#REF!,AW$2,FALSE))=TRUE,"-",VLOOKUP($A44,#REF!,AW$2,FALSE))</f>
        <v>#REF!</v>
      </c>
      <c r="AX44" s="122" t="e">
        <f>IF(ISNA(VLOOKUP($A44,#REF!,AX$2,FALSE))=TRUE,"-",VLOOKUP($A44,#REF!,AX$2,FALSE))</f>
        <v>#REF!</v>
      </c>
      <c r="AY44" s="476" t="e">
        <f>IF(ISNA(VLOOKUP($A44,#REF!,AY$2,FALSE))=TRUE,"-",VLOOKUP($A44,#REF!,AY$2,FALSE))</f>
        <v>#REF!</v>
      </c>
      <c r="AZ44" s="477">
        <v>0</v>
      </c>
      <c r="BA44" s="124">
        <v>0</v>
      </c>
      <c r="BB44" s="109" t="e">
        <f>IF(ISNA(VLOOKUP($A44,#REF!,BB$2,FALSE))=TRUE,"-",VLOOKUP($A44,#REF!,BB$2,FALSE))</f>
        <v>#REF!</v>
      </c>
      <c r="BC44" s="109" t="e">
        <f>IF(ISNA(VLOOKUP($A44,#REF!,BC$2,FALSE))=TRUE,"-",VLOOKUP($A44,#REF!,BC$2,FALSE))</f>
        <v>#REF!</v>
      </c>
      <c r="BD44" s="109" t="e">
        <f>IF(ISNA(VLOOKUP($A44,#REF!,BD$2,FALSE))=TRUE,"-",VLOOKUP($A44,#REF!,BD$2,FALSE))</f>
        <v>#REF!</v>
      </c>
      <c r="BE44" s="109" t="e">
        <f>IF(ISNA(VLOOKUP($A44,#REF!,BE$2,FALSE))=TRUE,"-",VLOOKUP($A44,#REF!,BE$2,FALSE))</f>
        <v>#REF!</v>
      </c>
      <c r="BF44" s="122" t="e">
        <f>IF(ISNA(VLOOKUP($A44,#REF!,BF$2,FALSE))=TRUE,"-",VLOOKUP($A44,#REF!,BF$2,FALSE))</f>
        <v>#REF!</v>
      </c>
      <c r="BG44" s="476" t="e">
        <f>IF(ISNA(VLOOKUP($A44,#REF!,BG$2,FALSE))=TRUE,"-",VLOOKUP($A44,#REF!,BG$2,FALSE))</f>
        <v>#REF!</v>
      </c>
      <c r="BH44" s="477">
        <v>0</v>
      </c>
      <c r="BI44" s="124">
        <v>0</v>
      </c>
      <c r="BJ44" s="109" t="e">
        <f>IF(ISNA(VLOOKUP($A44,#REF!,BJ$2,FALSE))=TRUE,"-",VLOOKUP($A44,#REF!,BJ$2,FALSE))</f>
        <v>#REF!</v>
      </c>
      <c r="BK44" s="109" t="e">
        <f>IF(ISNA(VLOOKUP($A44,#REF!,BK$2,FALSE))=TRUE,"-",VLOOKUP($A44,#REF!,BK$2,FALSE))</f>
        <v>#REF!</v>
      </c>
      <c r="BL44" s="109" t="e">
        <f>IF(ISNA(VLOOKUP($A44,#REF!,BL$2,FALSE))=TRUE,"-",VLOOKUP($A44,#REF!,BL$2,FALSE))</f>
        <v>#REF!</v>
      </c>
      <c r="BM44" s="109" t="e">
        <f>IF(ISNA(VLOOKUP($A44,#REF!,BM$2,FALSE))=TRUE,"-",VLOOKUP($A44,#REF!,BM$2,FALSE))</f>
        <v>#REF!</v>
      </c>
      <c r="BN44" s="122" t="e">
        <f>IF(ISNA(VLOOKUP($A44,#REF!,BN$2,FALSE))=TRUE,"-",VLOOKUP($A44,#REF!,BN$2,FALSE))</f>
        <v>#REF!</v>
      </c>
      <c r="BO44" s="476" t="e">
        <f>IF(ISNA(VLOOKUP($A44,#REF!,BO$2,FALSE))=TRUE,"-",VLOOKUP($A44,#REF!,BO$2,FALSE))</f>
        <v>#REF!</v>
      </c>
      <c r="BP44" s="477" t="e">
        <f>IF(ISNA(VLOOKUP($A44,#REF!,BP$2,FALSE))=TRUE,"-",VLOOKUP($A44,#REF!,BP$2,FALSE))</f>
        <v>#REF!</v>
      </c>
      <c r="BQ44" s="124" t="e">
        <f>IF(ISNA(VLOOKUP($A44,#REF!,BQ$2,FALSE))=TRUE,"-",VLOOKUP($A44,#REF!,BQ$2,FALSE))</f>
        <v>#REF!</v>
      </c>
      <c r="BR44" s="109" t="e">
        <f t="shared" si="26"/>
        <v>#REF!</v>
      </c>
      <c r="BS44" s="109" t="e">
        <f t="shared" si="27"/>
        <v>#REF!</v>
      </c>
      <c r="BT44" s="503" t="e">
        <f t="shared" si="28"/>
        <v>#REF!</v>
      </c>
      <c r="BU44" s="483" t="e">
        <f t="shared" si="29"/>
        <v>#REF!</v>
      </c>
      <c r="BV44" s="493" t="e">
        <f t="shared" si="30"/>
        <v>#REF!</v>
      </c>
      <c r="BW44" s="493" t="e">
        <f t="shared" si="30"/>
        <v>#REF!</v>
      </c>
      <c r="BX44" s="493">
        <f t="shared" si="31"/>
        <v>0</v>
      </c>
      <c r="BY44" s="494">
        <f t="shared" si="32"/>
        <v>0</v>
      </c>
    </row>
    <row r="45" spans="1:78" x14ac:dyDescent="0.25">
      <c r="A45" s="56" t="s">
        <v>21</v>
      </c>
      <c r="B45" s="36" t="s">
        <v>21</v>
      </c>
      <c r="C45" s="37" t="s">
        <v>69</v>
      </c>
      <c r="D45" s="38" t="s">
        <v>14</v>
      </c>
      <c r="E45" s="102" t="e">
        <f>IF(ISNA(VLOOKUP($A45,#REF!,E$2,FALSE))=TRUE,"-",VLOOKUP($A45,#REF!,E$2,FALSE))</f>
        <v>#REF!</v>
      </c>
      <c r="F45" s="109" t="e">
        <f>IF(ISNA(VLOOKUP($A45,#REF!,F$2,FALSE))=TRUE,"-",VLOOKUP($A45,#REF!,F$2,FALSE))</f>
        <v>#REF!</v>
      </c>
      <c r="G45" s="109" t="e">
        <f>IF(ISNA(VLOOKUP($A45,#REF!,G$2,FALSE))=TRUE,"-",VLOOKUP($A45,#REF!,G$2,FALSE))</f>
        <v>#REF!</v>
      </c>
      <c r="H45" s="109" t="e">
        <f>IF(ISNA(VLOOKUP($A45,#REF!,H$2,FALSE))=TRUE,"-",VLOOKUP($A45,#REF!,H$2,FALSE))</f>
        <v>#REF!</v>
      </c>
      <c r="I45" s="109" t="e">
        <f>IF(ISNA(VLOOKUP($A45,#REF!,I$2,FALSE))=TRUE,"-",VLOOKUP($A45,#REF!,I$2,FALSE))</f>
        <v>#REF!</v>
      </c>
      <c r="J45" s="122" t="e">
        <f>IF(ISNA(VLOOKUP($A45,#REF!,J$2,FALSE))=TRUE,"-",VLOOKUP($A45,#REF!,J$2,FALSE))</f>
        <v>#REF!</v>
      </c>
      <c r="K45" s="476" t="e">
        <f>IF(ISNA(VLOOKUP($A45,#REF!,K$2,FALSE))=TRUE,"-",VLOOKUP($A45,#REF!,K$2,FALSE))</f>
        <v>#REF!</v>
      </c>
      <c r="L45" s="477">
        <v>0.99900199600798401</v>
      </c>
      <c r="M45" s="124">
        <v>0.99718943226531764</v>
      </c>
      <c r="N45" s="109" t="e">
        <f>IF(ISNA(VLOOKUP($A45,#REF!,N$2,FALSE))=TRUE,"-",VLOOKUP($A45,#REF!,N$2,FALSE))</f>
        <v>#REF!</v>
      </c>
      <c r="O45" s="109" t="e">
        <f>IF(ISNA(VLOOKUP($A45,#REF!,O$2,FALSE))=TRUE,"-",VLOOKUP($A45,#REF!,O$2,FALSE))</f>
        <v>#REF!</v>
      </c>
      <c r="P45" s="109" t="e">
        <f>IF(ISNA(VLOOKUP($A45,#REF!,P$2,FALSE))=TRUE,"-",VLOOKUP($A45,#REF!,P$2,FALSE))</f>
        <v>#REF!</v>
      </c>
      <c r="Q45" s="109" t="e">
        <f>IF(ISNA(VLOOKUP($A45,#REF!,Q$2,FALSE))=TRUE,"-",VLOOKUP($A45,#REF!,Q$2,FALSE))</f>
        <v>#REF!</v>
      </c>
      <c r="R45" s="122" t="e">
        <f>IF(ISNA(VLOOKUP($A45,#REF!,R$2,FALSE))=TRUE,"-",VLOOKUP($A45,#REF!,R$2,FALSE))</f>
        <v>#REF!</v>
      </c>
      <c r="S45" s="476" t="e">
        <f>IF(ISNA(VLOOKUP($A45,#REF!,S$2,FALSE))=TRUE,"-",VLOOKUP($A45,#REF!,S$2,FALSE))</f>
        <v>#REF!</v>
      </c>
      <c r="T45" s="477">
        <v>0</v>
      </c>
      <c r="U45" s="124">
        <v>0</v>
      </c>
      <c r="V45" s="109" t="e">
        <f>IF(ISNA(VLOOKUP($A45,#REF!,V$2,FALSE))=TRUE,"-",VLOOKUP($A45,#REF!,V$2,FALSE))</f>
        <v>#REF!</v>
      </c>
      <c r="W45" s="109" t="e">
        <f>IF(ISNA(VLOOKUP($A45,#REF!,W$2,FALSE))=TRUE,"-",VLOOKUP($A45,#REF!,W$2,FALSE))</f>
        <v>#REF!</v>
      </c>
      <c r="X45" s="109" t="e">
        <f>IF(ISNA(VLOOKUP($A45,#REF!,X$2,FALSE))=TRUE,"-",VLOOKUP($A45,#REF!,X$2,FALSE))</f>
        <v>#REF!</v>
      </c>
      <c r="Y45" s="109" t="e">
        <f>IF(ISNA(VLOOKUP($A45,#REF!,Y$2,FALSE))=TRUE,"-",VLOOKUP($A45,#REF!,Y$2,FALSE))</f>
        <v>#REF!</v>
      </c>
      <c r="Z45" s="122" t="e">
        <f>IF(ISNA(VLOOKUP($A45,#REF!,Z$2,FALSE))=TRUE,"-",VLOOKUP($A45,#REF!,Z$2,FALSE))</f>
        <v>#REF!</v>
      </c>
      <c r="AA45" s="476" t="e">
        <f>IF(ISNA(VLOOKUP($A45,#REF!,AA$2,FALSE))=TRUE,"-",VLOOKUP($A45,#REF!,AA$2,FALSE))</f>
        <v>#REF!</v>
      </c>
      <c r="AB45" s="477">
        <v>0</v>
      </c>
      <c r="AC45" s="124">
        <v>5.6211354693648118E-4</v>
      </c>
      <c r="AD45" s="109" t="e">
        <f>IF(ISNA(VLOOKUP($A45,#REF!,AD$2,FALSE))=TRUE,"-",VLOOKUP($A45,#REF!,AD$2,FALSE))</f>
        <v>#REF!</v>
      </c>
      <c r="AE45" s="109" t="e">
        <f>IF(ISNA(VLOOKUP($A45,#REF!,AE$2,FALSE))=TRUE,"-",VLOOKUP($A45,#REF!,AE$2,FALSE))</f>
        <v>#REF!</v>
      </c>
      <c r="AF45" s="109" t="e">
        <f>IF(ISNA(VLOOKUP($A45,#REF!,AF$2,FALSE))=TRUE,"-",VLOOKUP($A45,#REF!,AF$2,FALSE))</f>
        <v>#REF!</v>
      </c>
      <c r="AG45" s="109" t="e">
        <f>IF(ISNA(VLOOKUP($A45,#REF!,AG$2,FALSE))=TRUE,"-",VLOOKUP($A45,#REF!,AG$2,FALSE))</f>
        <v>#REF!</v>
      </c>
      <c r="AH45" s="122" t="e">
        <f>IF(ISNA(VLOOKUP($A45,#REF!,AH$2,FALSE))=TRUE,"-",VLOOKUP($A45,#REF!,AH$2,FALSE))</f>
        <v>#REF!</v>
      </c>
      <c r="AI45" s="476" t="e">
        <f>IF(ISNA(VLOOKUP($A45,#REF!,AI$2,FALSE))=TRUE,"-",VLOOKUP($A45,#REF!,AI$2,FALSE))</f>
        <v>#REF!</v>
      </c>
      <c r="AJ45" s="477">
        <v>0</v>
      </c>
      <c r="AK45" s="124">
        <v>0</v>
      </c>
      <c r="AL45" s="109" t="e">
        <f>IF(ISNA(VLOOKUP($A45,#REF!,AL$2,FALSE))=TRUE,"-",VLOOKUP($A45,#REF!,AL$2,FALSE))</f>
        <v>#REF!</v>
      </c>
      <c r="AM45" s="109" t="e">
        <f>IF(ISNA(VLOOKUP($A45,#REF!,AM$2,FALSE))=TRUE,"-",VLOOKUP($A45,#REF!,AM$2,FALSE))</f>
        <v>#REF!</v>
      </c>
      <c r="AN45" s="109" t="e">
        <f>IF(ISNA(VLOOKUP($A45,#REF!,AN$2,FALSE))=TRUE,"-",VLOOKUP($A45,#REF!,AN$2,FALSE))</f>
        <v>#REF!</v>
      </c>
      <c r="AO45" s="109" t="e">
        <f>IF(ISNA(VLOOKUP($A45,#REF!,AO$2,FALSE))=TRUE,"-",VLOOKUP($A45,#REF!,AO$2,FALSE))</f>
        <v>#REF!</v>
      </c>
      <c r="AP45" s="122" t="e">
        <f>IF(ISNA(VLOOKUP($A45,#REF!,AP$2,FALSE))=TRUE,"-",VLOOKUP($A45,#REF!,AP$2,FALSE))</f>
        <v>#REF!</v>
      </c>
      <c r="AQ45" s="476" t="e">
        <f>IF(ISNA(VLOOKUP($A45,#REF!,AQ$2,FALSE))=TRUE,"-",VLOOKUP($A45,#REF!,AQ$2,FALSE))</f>
        <v>#REF!</v>
      </c>
      <c r="AR45" s="477">
        <v>0</v>
      </c>
      <c r="AS45" s="124">
        <v>0</v>
      </c>
      <c r="AT45" s="109" t="e">
        <f>IF(ISNA(VLOOKUP($A45,#REF!,AT$2,FALSE))=TRUE,"-",VLOOKUP($A45,#REF!,AT$2,FALSE))</f>
        <v>#REF!</v>
      </c>
      <c r="AU45" s="109" t="e">
        <f>IF(ISNA(VLOOKUP($A45,#REF!,AU$2,FALSE))=TRUE,"-",VLOOKUP($A45,#REF!,AU$2,FALSE))</f>
        <v>#REF!</v>
      </c>
      <c r="AV45" s="109" t="e">
        <f>IF(ISNA(VLOOKUP($A45,#REF!,AV$2,FALSE))=TRUE,"-",VLOOKUP($A45,#REF!,AV$2,FALSE))</f>
        <v>#REF!</v>
      </c>
      <c r="AW45" s="109" t="e">
        <f>IF(ISNA(VLOOKUP($A45,#REF!,AW$2,FALSE))=TRUE,"-",VLOOKUP($A45,#REF!,AW$2,FALSE))</f>
        <v>#REF!</v>
      </c>
      <c r="AX45" s="122" t="e">
        <f>IF(ISNA(VLOOKUP($A45,#REF!,AX$2,FALSE))=TRUE,"-",VLOOKUP($A45,#REF!,AX$2,FALSE))</f>
        <v>#REF!</v>
      </c>
      <c r="AY45" s="476" t="e">
        <f>IF(ISNA(VLOOKUP($A45,#REF!,AY$2,FALSE))=TRUE,"-",VLOOKUP($A45,#REF!,AY$2,FALSE))</f>
        <v>#REF!</v>
      </c>
      <c r="AZ45" s="477">
        <v>0</v>
      </c>
      <c r="BA45" s="124">
        <v>0</v>
      </c>
      <c r="BB45" s="109" t="e">
        <f>IF(ISNA(VLOOKUP($A45,#REF!,BB$2,FALSE))=TRUE,"-",VLOOKUP($A45,#REF!,BB$2,FALSE))</f>
        <v>#REF!</v>
      </c>
      <c r="BC45" s="109" t="e">
        <f>IF(ISNA(VLOOKUP($A45,#REF!,BC$2,FALSE))=TRUE,"-",VLOOKUP($A45,#REF!,BC$2,FALSE))</f>
        <v>#REF!</v>
      </c>
      <c r="BD45" s="109" t="e">
        <f>IF(ISNA(VLOOKUP($A45,#REF!,BD$2,FALSE))=TRUE,"-",VLOOKUP($A45,#REF!,BD$2,FALSE))</f>
        <v>#REF!</v>
      </c>
      <c r="BE45" s="109" t="e">
        <f>IF(ISNA(VLOOKUP($A45,#REF!,BE$2,FALSE))=TRUE,"-",VLOOKUP($A45,#REF!,BE$2,FALSE))</f>
        <v>#REF!</v>
      </c>
      <c r="BF45" s="122" t="e">
        <f>IF(ISNA(VLOOKUP($A45,#REF!,BF$2,FALSE))=TRUE,"-",VLOOKUP($A45,#REF!,BF$2,FALSE))</f>
        <v>#REF!</v>
      </c>
      <c r="BG45" s="476" t="e">
        <f>IF(ISNA(VLOOKUP($A45,#REF!,BG$2,FALSE))=TRUE,"-",VLOOKUP($A45,#REF!,BG$2,FALSE))</f>
        <v>#REF!</v>
      </c>
      <c r="BH45" s="477">
        <v>0</v>
      </c>
      <c r="BI45" s="124">
        <v>0</v>
      </c>
      <c r="BJ45" s="109" t="e">
        <f>IF(ISNA(VLOOKUP($A45,#REF!,BJ$2,FALSE))=TRUE,"-",VLOOKUP($A45,#REF!,BJ$2,FALSE))</f>
        <v>#REF!</v>
      </c>
      <c r="BK45" s="109" t="e">
        <f>IF(ISNA(VLOOKUP($A45,#REF!,BK$2,FALSE))=TRUE,"-",VLOOKUP($A45,#REF!,BK$2,FALSE))</f>
        <v>#REF!</v>
      </c>
      <c r="BL45" s="109" t="e">
        <f>IF(ISNA(VLOOKUP($A45,#REF!,BL$2,FALSE))=TRUE,"-",VLOOKUP($A45,#REF!,BL$2,FALSE))</f>
        <v>#REF!</v>
      </c>
      <c r="BM45" s="109" t="e">
        <f>IF(ISNA(VLOOKUP($A45,#REF!,BM$2,FALSE))=TRUE,"-",VLOOKUP($A45,#REF!,BM$2,FALSE))</f>
        <v>#REF!</v>
      </c>
      <c r="BN45" s="122" t="e">
        <f>IF(ISNA(VLOOKUP($A45,#REF!,BN$2,FALSE))=TRUE,"-",VLOOKUP($A45,#REF!,BN$2,FALSE))</f>
        <v>#REF!</v>
      </c>
      <c r="BO45" s="476" t="e">
        <f>IF(ISNA(VLOOKUP($A45,#REF!,BO$2,FALSE))=TRUE,"-",VLOOKUP($A45,#REF!,BO$2,FALSE))</f>
        <v>#REF!</v>
      </c>
      <c r="BP45" s="477" t="e">
        <f>IF(ISNA(VLOOKUP($A45,#REF!,BP$2,FALSE))=TRUE,"-",VLOOKUP($A45,#REF!,BP$2,FALSE))</f>
        <v>#REF!</v>
      </c>
      <c r="BQ45" s="124" t="e">
        <f>IF(ISNA(VLOOKUP($A45,#REF!,BQ$2,FALSE))=TRUE,"-",VLOOKUP($A45,#REF!,BQ$2,FALSE))</f>
        <v>#REF!</v>
      </c>
      <c r="BR45" s="109" t="e">
        <f t="shared" si="26"/>
        <v>#REF!</v>
      </c>
      <c r="BS45" s="109" t="e">
        <f t="shared" si="27"/>
        <v>#REF!</v>
      </c>
      <c r="BT45" s="503" t="e">
        <f t="shared" si="28"/>
        <v>#REF!</v>
      </c>
      <c r="BU45" s="483" t="e">
        <f t="shared" si="29"/>
        <v>#REF!</v>
      </c>
      <c r="BV45" s="493" t="e">
        <f t="shared" si="30"/>
        <v>#REF!</v>
      </c>
      <c r="BW45" s="493" t="e">
        <f t="shared" si="30"/>
        <v>#REF!</v>
      </c>
      <c r="BX45" s="493">
        <f t="shared" si="31"/>
        <v>0</v>
      </c>
      <c r="BY45" s="494">
        <f t="shared" si="32"/>
        <v>5.6211354693648118E-4</v>
      </c>
    </row>
    <row r="46" spans="1:78" x14ac:dyDescent="0.25">
      <c r="A46" s="56" t="s">
        <v>22</v>
      </c>
      <c r="B46" s="36" t="s">
        <v>22</v>
      </c>
      <c r="C46" s="37" t="s">
        <v>70</v>
      </c>
      <c r="D46" s="38" t="s">
        <v>14</v>
      </c>
      <c r="E46" s="102" t="e">
        <f>IF(ISNA(VLOOKUP($A46,#REF!,E$2,FALSE))=TRUE,"-",VLOOKUP($A46,#REF!,E$2,FALSE))</f>
        <v>#REF!</v>
      </c>
      <c r="F46" s="109" t="e">
        <f>IF(ISNA(VLOOKUP($A46,#REF!,F$2,FALSE))=TRUE,"-",VLOOKUP($A46,#REF!,F$2,FALSE))</f>
        <v>#REF!</v>
      </c>
      <c r="G46" s="109" t="e">
        <f>IF(ISNA(VLOOKUP($A46,#REF!,G$2,FALSE))=TRUE,"-",VLOOKUP($A46,#REF!,G$2,FALSE))</f>
        <v>#REF!</v>
      </c>
      <c r="H46" s="109" t="e">
        <f>IF(ISNA(VLOOKUP($A46,#REF!,H$2,FALSE))=TRUE,"-",VLOOKUP($A46,#REF!,H$2,FALSE))</f>
        <v>#REF!</v>
      </c>
      <c r="I46" s="109" t="e">
        <f>IF(ISNA(VLOOKUP($A46,#REF!,I$2,FALSE))=TRUE,"-",VLOOKUP($A46,#REF!,I$2,FALSE))</f>
        <v>#REF!</v>
      </c>
      <c r="J46" s="122" t="e">
        <f>IF(ISNA(VLOOKUP($A46,#REF!,J$2,FALSE))=TRUE,"-",VLOOKUP($A46,#REF!,J$2,FALSE))</f>
        <v>#REF!</v>
      </c>
      <c r="K46" s="476" t="e">
        <f>IF(ISNA(VLOOKUP($A46,#REF!,K$2,FALSE))=TRUE,"-",VLOOKUP($A46,#REF!,K$2,FALSE))</f>
        <v>#REF!</v>
      </c>
      <c r="L46" s="477">
        <v>0.99909974792942025</v>
      </c>
      <c r="M46" s="124">
        <v>0.99919338576325867</v>
      </c>
      <c r="N46" s="109" t="e">
        <f>IF(ISNA(VLOOKUP($A46,#REF!,N$2,FALSE))=TRUE,"-",VLOOKUP($A46,#REF!,N$2,FALSE))</f>
        <v>#REF!</v>
      </c>
      <c r="O46" s="109" t="e">
        <f>IF(ISNA(VLOOKUP($A46,#REF!,O$2,FALSE))=TRUE,"-",VLOOKUP($A46,#REF!,O$2,FALSE))</f>
        <v>#REF!</v>
      </c>
      <c r="P46" s="109" t="e">
        <f>IF(ISNA(VLOOKUP($A46,#REF!,P$2,FALSE))=TRUE,"-",VLOOKUP($A46,#REF!,P$2,FALSE))</f>
        <v>#REF!</v>
      </c>
      <c r="Q46" s="109" t="e">
        <f>IF(ISNA(VLOOKUP($A46,#REF!,Q$2,FALSE))=TRUE,"-",VLOOKUP($A46,#REF!,Q$2,FALSE))</f>
        <v>#REF!</v>
      </c>
      <c r="R46" s="122" t="e">
        <f>IF(ISNA(VLOOKUP($A46,#REF!,R$2,FALSE))=TRUE,"-",VLOOKUP($A46,#REF!,R$2,FALSE))</f>
        <v>#REF!</v>
      </c>
      <c r="S46" s="476" t="e">
        <f>IF(ISNA(VLOOKUP($A46,#REF!,S$2,FALSE))=TRUE,"-",VLOOKUP($A46,#REF!,S$2,FALSE))</f>
        <v>#REF!</v>
      </c>
      <c r="T46" s="477">
        <v>0</v>
      </c>
      <c r="U46" s="124">
        <v>0</v>
      </c>
      <c r="V46" s="109" t="e">
        <f>IF(ISNA(VLOOKUP($A46,#REF!,V$2,FALSE))=TRUE,"-",VLOOKUP($A46,#REF!,V$2,FALSE))</f>
        <v>#REF!</v>
      </c>
      <c r="W46" s="109" t="e">
        <f>IF(ISNA(VLOOKUP($A46,#REF!,W$2,FALSE))=TRUE,"-",VLOOKUP($A46,#REF!,W$2,FALSE))</f>
        <v>#REF!</v>
      </c>
      <c r="X46" s="109" t="e">
        <f>IF(ISNA(VLOOKUP($A46,#REF!,X$2,FALSE))=TRUE,"-",VLOOKUP($A46,#REF!,X$2,FALSE))</f>
        <v>#REF!</v>
      </c>
      <c r="Y46" s="109" t="e">
        <f>IF(ISNA(VLOOKUP($A46,#REF!,Y$2,FALSE))=TRUE,"-",VLOOKUP($A46,#REF!,Y$2,FALSE))</f>
        <v>#REF!</v>
      </c>
      <c r="Z46" s="122" t="e">
        <f>IF(ISNA(VLOOKUP($A46,#REF!,Z$2,FALSE))=TRUE,"-",VLOOKUP($A46,#REF!,Z$2,FALSE))</f>
        <v>#REF!</v>
      </c>
      <c r="AA46" s="476" t="e">
        <f>IF(ISNA(VLOOKUP($A46,#REF!,AA$2,FALSE))=TRUE,"-",VLOOKUP($A46,#REF!,AA$2,FALSE))</f>
        <v>#REF!</v>
      </c>
      <c r="AB46" s="477">
        <v>1.8005041411595248E-4</v>
      </c>
      <c r="AC46" s="124">
        <v>4.0330711837063924E-4</v>
      </c>
      <c r="AD46" s="109" t="e">
        <f>IF(ISNA(VLOOKUP($A46,#REF!,AD$2,FALSE))=TRUE,"-",VLOOKUP($A46,#REF!,AD$2,FALSE))</f>
        <v>#REF!</v>
      </c>
      <c r="AE46" s="109" t="e">
        <f>IF(ISNA(VLOOKUP($A46,#REF!,AE$2,FALSE))=TRUE,"-",VLOOKUP($A46,#REF!,AE$2,FALSE))</f>
        <v>#REF!</v>
      </c>
      <c r="AF46" s="109" t="e">
        <f>IF(ISNA(VLOOKUP($A46,#REF!,AF$2,FALSE))=TRUE,"-",VLOOKUP($A46,#REF!,AF$2,FALSE))</f>
        <v>#REF!</v>
      </c>
      <c r="AG46" s="109" t="e">
        <f>IF(ISNA(VLOOKUP($A46,#REF!,AG$2,FALSE))=TRUE,"-",VLOOKUP($A46,#REF!,AG$2,FALSE))</f>
        <v>#REF!</v>
      </c>
      <c r="AH46" s="122" t="e">
        <f>IF(ISNA(VLOOKUP($A46,#REF!,AH$2,FALSE))=TRUE,"-",VLOOKUP($A46,#REF!,AH$2,FALSE))</f>
        <v>#REF!</v>
      </c>
      <c r="AI46" s="476" t="e">
        <f>IF(ISNA(VLOOKUP($A46,#REF!,AI$2,FALSE))=TRUE,"-",VLOOKUP($A46,#REF!,AI$2,FALSE))</f>
        <v>#REF!</v>
      </c>
      <c r="AJ46" s="477">
        <v>0</v>
      </c>
      <c r="AK46" s="124">
        <v>0</v>
      </c>
      <c r="AL46" s="109" t="e">
        <f>IF(ISNA(VLOOKUP($A46,#REF!,AL$2,FALSE))=TRUE,"-",VLOOKUP($A46,#REF!,AL$2,FALSE))</f>
        <v>#REF!</v>
      </c>
      <c r="AM46" s="109" t="e">
        <f>IF(ISNA(VLOOKUP($A46,#REF!,AM$2,FALSE))=TRUE,"-",VLOOKUP($A46,#REF!,AM$2,FALSE))</f>
        <v>#REF!</v>
      </c>
      <c r="AN46" s="109" t="e">
        <f>IF(ISNA(VLOOKUP($A46,#REF!,AN$2,FALSE))=TRUE,"-",VLOOKUP($A46,#REF!,AN$2,FALSE))</f>
        <v>#REF!</v>
      </c>
      <c r="AO46" s="109" t="e">
        <f>IF(ISNA(VLOOKUP($A46,#REF!,AO$2,FALSE))=TRUE,"-",VLOOKUP($A46,#REF!,AO$2,FALSE))</f>
        <v>#REF!</v>
      </c>
      <c r="AP46" s="122" t="e">
        <f>IF(ISNA(VLOOKUP($A46,#REF!,AP$2,FALSE))=TRUE,"-",VLOOKUP($A46,#REF!,AP$2,FALSE))</f>
        <v>#REF!</v>
      </c>
      <c r="AQ46" s="476" t="e">
        <f>IF(ISNA(VLOOKUP($A46,#REF!,AQ$2,FALSE))=TRUE,"-",VLOOKUP($A46,#REF!,AQ$2,FALSE))</f>
        <v>#REF!</v>
      </c>
      <c r="AR46" s="477">
        <v>0</v>
      </c>
      <c r="AS46" s="124">
        <v>2.0165355918531962E-4</v>
      </c>
      <c r="AT46" s="109" t="e">
        <f>IF(ISNA(VLOOKUP($A46,#REF!,AT$2,FALSE))=TRUE,"-",VLOOKUP($A46,#REF!,AT$2,FALSE))</f>
        <v>#REF!</v>
      </c>
      <c r="AU46" s="109" t="e">
        <f>IF(ISNA(VLOOKUP($A46,#REF!,AU$2,FALSE))=TRUE,"-",VLOOKUP($A46,#REF!,AU$2,FALSE))</f>
        <v>#REF!</v>
      </c>
      <c r="AV46" s="109" t="e">
        <f>IF(ISNA(VLOOKUP($A46,#REF!,AV$2,FALSE))=TRUE,"-",VLOOKUP($A46,#REF!,AV$2,FALSE))</f>
        <v>#REF!</v>
      </c>
      <c r="AW46" s="109" t="e">
        <f>IF(ISNA(VLOOKUP($A46,#REF!,AW$2,FALSE))=TRUE,"-",VLOOKUP($A46,#REF!,AW$2,FALSE))</f>
        <v>#REF!</v>
      </c>
      <c r="AX46" s="122" t="e">
        <f>IF(ISNA(VLOOKUP($A46,#REF!,AX$2,FALSE))=TRUE,"-",VLOOKUP($A46,#REF!,AX$2,FALSE))</f>
        <v>#REF!</v>
      </c>
      <c r="AY46" s="476" t="e">
        <f>IF(ISNA(VLOOKUP($A46,#REF!,AY$2,FALSE))=TRUE,"-",VLOOKUP($A46,#REF!,AY$2,FALSE))</f>
        <v>#REF!</v>
      </c>
      <c r="AZ46" s="477">
        <v>0</v>
      </c>
      <c r="BA46" s="124">
        <v>0</v>
      </c>
      <c r="BB46" s="109" t="e">
        <f>IF(ISNA(VLOOKUP($A46,#REF!,BB$2,FALSE))=TRUE,"-",VLOOKUP($A46,#REF!,BB$2,FALSE))</f>
        <v>#REF!</v>
      </c>
      <c r="BC46" s="109" t="e">
        <f>IF(ISNA(VLOOKUP($A46,#REF!,BC$2,FALSE))=TRUE,"-",VLOOKUP($A46,#REF!,BC$2,FALSE))</f>
        <v>#REF!</v>
      </c>
      <c r="BD46" s="109" t="e">
        <f>IF(ISNA(VLOOKUP($A46,#REF!,BD$2,FALSE))=TRUE,"-",VLOOKUP($A46,#REF!,BD$2,FALSE))</f>
        <v>#REF!</v>
      </c>
      <c r="BE46" s="109" t="e">
        <f>IF(ISNA(VLOOKUP($A46,#REF!,BE$2,FALSE))=TRUE,"-",VLOOKUP($A46,#REF!,BE$2,FALSE))</f>
        <v>#REF!</v>
      </c>
      <c r="BF46" s="122" t="e">
        <f>IF(ISNA(VLOOKUP($A46,#REF!,BF$2,FALSE))=TRUE,"-",VLOOKUP($A46,#REF!,BF$2,FALSE))</f>
        <v>#REF!</v>
      </c>
      <c r="BG46" s="476" t="e">
        <f>IF(ISNA(VLOOKUP($A46,#REF!,BG$2,FALSE))=TRUE,"-",VLOOKUP($A46,#REF!,BG$2,FALSE))</f>
        <v>#REF!</v>
      </c>
      <c r="BH46" s="477">
        <v>0</v>
      </c>
      <c r="BI46" s="124">
        <v>0</v>
      </c>
      <c r="BJ46" s="109" t="e">
        <f>IF(ISNA(VLOOKUP($A46,#REF!,BJ$2,FALSE))=TRUE,"-",VLOOKUP($A46,#REF!,BJ$2,FALSE))</f>
        <v>#REF!</v>
      </c>
      <c r="BK46" s="109" t="e">
        <f>IF(ISNA(VLOOKUP($A46,#REF!,BK$2,FALSE))=TRUE,"-",VLOOKUP($A46,#REF!,BK$2,FALSE))</f>
        <v>#REF!</v>
      </c>
      <c r="BL46" s="109" t="e">
        <f>IF(ISNA(VLOOKUP($A46,#REF!,BL$2,FALSE))=TRUE,"-",VLOOKUP($A46,#REF!,BL$2,FALSE))</f>
        <v>#REF!</v>
      </c>
      <c r="BM46" s="109" t="e">
        <f>IF(ISNA(VLOOKUP($A46,#REF!,BM$2,FALSE))=TRUE,"-",VLOOKUP($A46,#REF!,BM$2,FALSE))</f>
        <v>#REF!</v>
      </c>
      <c r="BN46" s="122" t="e">
        <f>IF(ISNA(VLOOKUP($A46,#REF!,BN$2,FALSE))=TRUE,"-",VLOOKUP($A46,#REF!,BN$2,FALSE))</f>
        <v>#REF!</v>
      </c>
      <c r="BO46" s="476" t="e">
        <f>IF(ISNA(VLOOKUP($A46,#REF!,BO$2,FALSE))=TRUE,"-",VLOOKUP($A46,#REF!,BO$2,FALSE))</f>
        <v>#REF!</v>
      </c>
      <c r="BP46" s="477" t="e">
        <f>IF(ISNA(VLOOKUP($A46,#REF!,BP$2,FALSE))=TRUE,"-",VLOOKUP($A46,#REF!,BP$2,FALSE))</f>
        <v>#REF!</v>
      </c>
      <c r="BQ46" s="124" t="e">
        <f>IF(ISNA(VLOOKUP($A46,#REF!,BQ$2,FALSE))=TRUE,"-",VLOOKUP($A46,#REF!,BQ$2,FALSE))</f>
        <v>#REF!</v>
      </c>
      <c r="BR46" s="109" t="e">
        <f t="shared" si="26"/>
        <v>#REF!</v>
      </c>
      <c r="BS46" s="109" t="e">
        <f t="shared" si="27"/>
        <v>#REF!</v>
      </c>
      <c r="BT46" s="503" t="e">
        <f t="shared" si="28"/>
        <v>#REF!</v>
      </c>
      <c r="BU46" s="483" t="e">
        <f t="shared" si="29"/>
        <v>#REF!</v>
      </c>
      <c r="BV46" s="493" t="e">
        <f t="shared" si="30"/>
        <v>#REF!</v>
      </c>
      <c r="BW46" s="493" t="e">
        <f t="shared" si="30"/>
        <v>#REF!</v>
      </c>
      <c r="BX46" s="493">
        <f t="shared" si="31"/>
        <v>1.8005041411595248E-4</v>
      </c>
      <c r="BY46" s="494">
        <f t="shared" si="32"/>
        <v>6.0496067755595891E-4</v>
      </c>
    </row>
    <row r="47" spans="1:78" x14ac:dyDescent="0.25">
      <c r="A47" s="56" t="s">
        <v>23</v>
      </c>
      <c r="B47" s="36" t="s">
        <v>23</v>
      </c>
      <c r="C47" s="37" t="s">
        <v>71</v>
      </c>
      <c r="D47" s="38" t="s">
        <v>65</v>
      </c>
      <c r="E47" s="102" t="e">
        <f>IF(ISNA(VLOOKUP($A47,#REF!,E$2,FALSE))=TRUE,"-",VLOOKUP($A47,#REF!,E$2,FALSE))</f>
        <v>#REF!</v>
      </c>
      <c r="F47" s="109" t="e">
        <f>IF(ISNA(VLOOKUP($A47,#REF!,F$2,FALSE))=TRUE,"-",VLOOKUP($A47,#REF!,F$2,FALSE))</f>
        <v>#REF!</v>
      </c>
      <c r="G47" s="109" t="e">
        <f>IF(ISNA(VLOOKUP($A47,#REF!,G$2,FALSE))=TRUE,"-",VLOOKUP($A47,#REF!,G$2,FALSE))</f>
        <v>#REF!</v>
      </c>
      <c r="H47" s="109" t="e">
        <f>IF(ISNA(VLOOKUP($A47,#REF!,H$2,FALSE))=TRUE,"-",VLOOKUP($A47,#REF!,H$2,FALSE))</f>
        <v>#REF!</v>
      </c>
      <c r="I47" s="109" t="e">
        <f>IF(ISNA(VLOOKUP($A47,#REF!,I$2,FALSE))=TRUE,"-",VLOOKUP($A47,#REF!,I$2,FALSE))</f>
        <v>#REF!</v>
      </c>
      <c r="J47" s="122" t="e">
        <f>IF(ISNA(VLOOKUP($A47,#REF!,J$2,FALSE))=TRUE,"-",VLOOKUP($A47,#REF!,J$2,FALSE))</f>
        <v>#REF!</v>
      </c>
      <c r="K47" s="476" t="e">
        <f>IF(ISNA(VLOOKUP($A47,#REF!,K$2,FALSE))=TRUE,"-",VLOOKUP($A47,#REF!,K$2,FALSE))</f>
        <v>#REF!</v>
      </c>
      <c r="L47" s="477">
        <v>0.98254620123203285</v>
      </c>
      <c r="M47" s="124">
        <v>0.97351694915254239</v>
      </c>
      <c r="N47" s="109" t="e">
        <f>IF(ISNA(VLOOKUP($A47,#REF!,N$2,FALSE))=TRUE,"-",VLOOKUP($A47,#REF!,N$2,FALSE))</f>
        <v>#REF!</v>
      </c>
      <c r="O47" s="109" t="e">
        <f>IF(ISNA(VLOOKUP($A47,#REF!,O$2,FALSE))=TRUE,"-",VLOOKUP($A47,#REF!,O$2,FALSE))</f>
        <v>#REF!</v>
      </c>
      <c r="P47" s="109" t="e">
        <f>IF(ISNA(VLOOKUP($A47,#REF!,P$2,FALSE))=TRUE,"-",VLOOKUP($A47,#REF!,P$2,FALSE))</f>
        <v>#REF!</v>
      </c>
      <c r="Q47" s="109" t="e">
        <f>IF(ISNA(VLOOKUP($A47,#REF!,Q$2,FALSE))=TRUE,"-",VLOOKUP($A47,#REF!,Q$2,FALSE))</f>
        <v>#REF!</v>
      </c>
      <c r="R47" s="122" t="e">
        <f>IF(ISNA(VLOOKUP($A47,#REF!,R$2,FALSE))=TRUE,"-",VLOOKUP($A47,#REF!,R$2,FALSE))</f>
        <v>#REF!</v>
      </c>
      <c r="S47" s="476" t="e">
        <f>IF(ISNA(VLOOKUP($A47,#REF!,S$2,FALSE))=TRUE,"-",VLOOKUP($A47,#REF!,S$2,FALSE))</f>
        <v>#REF!</v>
      </c>
      <c r="T47" s="477">
        <v>1.1293634496919919E-2</v>
      </c>
      <c r="U47" s="124">
        <v>1.1652542372881356E-2</v>
      </c>
      <c r="V47" s="109" t="e">
        <f>IF(ISNA(VLOOKUP($A47,#REF!,V$2,FALSE))=TRUE,"-",VLOOKUP($A47,#REF!,V$2,FALSE))</f>
        <v>#REF!</v>
      </c>
      <c r="W47" s="109" t="e">
        <f>IF(ISNA(VLOOKUP($A47,#REF!,W$2,FALSE))=TRUE,"-",VLOOKUP($A47,#REF!,W$2,FALSE))</f>
        <v>#REF!</v>
      </c>
      <c r="X47" s="109" t="e">
        <f>IF(ISNA(VLOOKUP($A47,#REF!,X$2,FALSE))=TRUE,"-",VLOOKUP($A47,#REF!,X$2,FALSE))</f>
        <v>#REF!</v>
      </c>
      <c r="Y47" s="109" t="e">
        <f>IF(ISNA(VLOOKUP($A47,#REF!,Y$2,FALSE))=TRUE,"-",VLOOKUP($A47,#REF!,Y$2,FALSE))</f>
        <v>#REF!</v>
      </c>
      <c r="Z47" s="122" t="e">
        <f>IF(ISNA(VLOOKUP($A47,#REF!,Z$2,FALSE))=TRUE,"-",VLOOKUP($A47,#REF!,Z$2,FALSE))</f>
        <v>#REF!</v>
      </c>
      <c r="AA47" s="476" t="e">
        <f>IF(ISNA(VLOOKUP($A47,#REF!,AA$2,FALSE))=TRUE,"-",VLOOKUP($A47,#REF!,AA$2,FALSE))</f>
        <v>#REF!</v>
      </c>
      <c r="AB47" s="477">
        <v>1.0266940451745379E-2</v>
      </c>
      <c r="AC47" s="124">
        <v>1.1652542372881356E-2</v>
      </c>
      <c r="AD47" s="109" t="e">
        <f>IF(ISNA(VLOOKUP($A47,#REF!,AD$2,FALSE))=TRUE,"-",VLOOKUP($A47,#REF!,AD$2,FALSE))</f>
        <v>#REF!</v>
      </c>
      <c r="AE47" s="109" t="e">
        <f>IF(ISNA(VLOOKUP($A47,#REF!,AE$2,FALSE))=TRUE,"-",VLOOKUP($A47,#REF!,AE$2,FALSE))</f>
        <v>#REF!</v>
      </c>
      <c r="AF47" s="109" t="e">
        <f>IF(ISNA(VLOOKUP($A47,#REF!,AF$2,FALSE))=TRUE,"-",VLOOKUP($A47,#REF!,AF$2,FALSE))</f>
        <v>#REF!</v>
      </c>
      <c r="AG47" s="109" t="e">
        <f>IF(ISNA(VLOOKUP($A47,#REF!,AG$2,FALSE))=TRUE,"-",VLOOKUP($A47,#REF!,AG$2,FALSE))</f>
        <v>#REF!</v>
      </c>
      <c r="AH47" s="122" t="e">
        <f>IF(ISNA(VLOOKUP($A47,#REF!,AH$2,FALSE))=TRUE,"-",VLOOKUP($A47,#REF!,AH$2,FALSE))</f>
        <v>#REF!</v>
      </c>
      <c r="AI47" s="476" t="e">
        <f>IF(ISNA(VLOOKUP($A47,#REF!,AI$2,FALSE))=TRUE,"-",VLOOKUP($A47,#REF!,AI$2,FALSE))</f>
        <v>#REF!</v>
      </c>
      <c r="AJ47" s="477">
        <v>0</v>
      </c>
      <c r="AK47" s="124">
        <v>0</v>
      </c>
      <c r="AL47" s="109" t="e">
        <f>IF(ISNA(VLOOKUP($A47,#REF!,AL$2,FALSE))=TRUE,"-",VLOOKUP($A47,#REF!,AL$2,FALSE))</f>
        <v>#REF!</v>
      </c>
      <c r="AM47" s="109" t="e">
        <f>IF(ISNA(VLOOKUP($A47,#REF!,AM$2,FALSE))=TRUE,"-",VLOOKUP($A47,#REF!,AM$2,FALSE))</f>
        <v>#REF!</v>
      </c>
      <c r="AN47" s="109" t="e">
        <f>IF(ISNA(VLOOKUP($A47,#REF!,AN$2,FALSE))=TRUE,"-",VLOOKUP($A47,#REF!,AN$2,FALSE))</f>
        <v>#REF!</v>
      </c>
      <c r="AO47" s="109" t="e">
        <f>IF(ISNA(VLOOKUP($A47,#REF!,AO$2,FALSE))=TRUE,"-",VLOOKUP($A47,#REF!,AO$2,FALSE))</f>
        <v>#REF!</v>
      </c>
      <c r="AP47" s="122" t="e">
        <f>IF(ISNA(VLOOKUP($A47,#REF!,AP$2,FALSE))=TRUE,"-",VLOOKUP($A47,#REF!,AP$2,FALSE))</f>
        <v>#REF!</v>
      </c>
      <c r="AQ47" s="476" t="e">
        <f>IF(ISNA(VLOOKUP($A47,#REF!,AQ$2,FALSE))=TRUE,"-",VLOOKUP($A47,#REF!,AQ$2,FALSE))</f>
        <v>#REF!</v>
      </c>
      <c r="AR47" s="477">
        <v>5.1334702258726897E-3</v>
      </c>
      <c r="AS47" s="124">
        <v>1.1652542372881356E-2</v>
      </c>
      <c r="AT47" s="109" t="e">
        <f>IF(ISNA(VLOOKUP($A47,#REF!,AT$2,FALSE))=TRUE,"-",VLOOKUP($A47,#REF!,AT$2,FALSE))</f>
        <v>#REF!</v>
      </c>
      <c r="AU47" s="109" t="e">
        <f>IF(ISNA(VLOOKUP($A47,#REF!,AU$2,FALSE))=TRUE,"-",VLOOKUP($A47,#REF!,AU$2,FALSE))</f>
        <v>#REF!</v>
      </c>
      <c r="AV47" s="109" t="e">
        <f>IF(ISNA(VLOOKUP($A47,#REF!,AV$2,FALSE))=TRUE,"-",VLOOKUP($A47,#REF!,AV$2,FALSE))</f>
        <v>#REF!</v>
      </c>
      <c r="AW47" s="109" t="e">
        <f>IF(ISNA(VLOOKUP($A47,#REF!,AW$2,FALSE))=TRUE,"-",VLOOKUP($A47,#REF!,AW$2,FALSE))</f>
        <v>#REF!</v>
      </c>
      <c r="AX47" s="122" t="e">
        <f>IF(ISNA(VLOOKUP($A47,#REF!,AX$2,FALSE))=TRUE,"-",VLOOKUP($A47,#REF!,AX$2,FALSE))</f>
        <v>#REF!</v>
      </c>
      <c r="AY47" s="476" t="e">
        <f>IF(ISNA(VLOOKUP($A47,#REF!,AY$2,FALSE))=TRUE,"-",VLOOKUP($A47,#REF!,AY$2,FALSE))</f>
        <v>#REF!</v>
      </c>
      <c r="AZ47" s="477">
        <v>1.026694045174538E-3</v>
      </c>
      <c r="BA47" s="124">
        <v>0</v>
      </c>
      <c r="BB47" s="109" t="e">
        <f>IF(ISNA(VLOOKUP($A47,#REF!,BB$2,FALSE))=TRUE,"-",VLOOKUP($A47,#REF!,BB$2,FALSE))</f>
        <v>#REF!</v>
      </c>
      <c r="BC47" s="109" t="e">
        <f>IF(ISNA(VLOOKUP($A47,#REF!,BC$2,FALSE))=TRUE,"-",VLOOKUP($A47,#REF!,BC$2,FALSE))</f>
        <v>#REF!</v>
      </c>
      <c r="BD47" s="109" t="e">
        <f>IF(ISNA(VLOOKUP($A47,#REF!,BD$2,FALSE))=TRUE,"-",VLOOKUP($A47,#REF!,BD$2,FALSE))</f>
        <v>#REF!</v>
      </c>
      <c r="BE47" s="109" t="e">
        <f>IF(ISNA(VLOOKUP($A47,#REF!,BE$2,FALSE))=TRUE,"-",VLOOKUP($A47,#REF!,BE$2,FALSE))</f>
        <v>#REF!</v>
      </c>
      <c r="BF47" s="122" t="e">
        <f>IF(ISNA(VLOOKUP($A47,#REF!,BF$2,FALSE))=TRUE,"-",VLOOKUP($A47,#REF!,BF$2,FALSE))</f>
        <v>#REF!</v>
      </c>
      <c r="BG47" s="476" t="e">
        <f>IF(ISNA(VLOOKUP($A47,#REF!,BG$2,FALSE))=TRUE,"-",VLOOKUP($A47,#REF!,BG$2,FALSE))</f>
        <v>#REF!</v>
      </c>
      <c r="BH47" s="477">
        <v>0</v>
      </c>
      <c r="BI47" s="124">
        <v>0</v>
      </c>
      <c r="BJ47" s="109" t="e">
        <f>IF(ISNA(VLOOKUP($A47,#REF!,BJ$2,FALSE))=TRUE,"-",VLOOKUP($A47,#REF!,BJ$2,FALSE))</f>
        <v>#REF!</v>
      </c>
      <c r="BK47" s="109" t="e">
        <f>IF(ISNA(VLOOKUP($A47,#REF!,BK$2,FALSE))=TRUE,"-",VLOOKUP($A47,#REF!,BK$2,FALSE))</f>
        <v>#REF!</v>
      </c>
      <c r="BL47" s="109" t="e">
        <f>IF(ISNA(VLOOKUP($A47,#REF!,BL$2,FALSE))=TRUE,"-",VLOOKUP($A47,#REF!,BL$2,FALSE))</f>
        <v>#REF!</v>
      </c>
      <c r="BM47" s="109" t="e">
        <f>IF(ISNA(VLOOKUP($A47,#REF!,BM$2,FALSE))=TRUE,"-",VLOOKUP($A47,#REF!,BM$2,FALSE))</f>
        <v>#REF!</v>
      </c>
      <c r="BN47" s="122" t="e">
        <f>IF(ISNA(VLOOKUP($A47,#REF!,BN$2,FALSE))=TRUE,"-",VLOOKUP($A47,#REF!,BN$2,FALSE))</f>
        <v>#REF!</v>
      </c>
      <c r="BO47" s="476" t="e">
        <f>IF(ISNA(VLOOKUP($A47,#REF!,BO$2,FALSE))=TRUE,"-",VLOOKUP($A47,#REF!,BO$2,FALSE))</f>
        <v>#REF!</v>
      </c>
      <c r="BP47" s="477" t="e">
        <f>IF(ISNA(VLOOKUP($A47,#REF!,BP$2,FALSE))=TRUE,"-",VLOOKUP($A47,#REF!,BP$2,FALSE))</f>
        <v>#REF!</v>
      </c>
      <c r="BQ47" s="124" t="e">
        <f>IF(ISNA(VLOOKUP($A47,#REF!,BQ$2,FALSE))=TRUE,"-",VLOOKUP($A47,#REF!,BQ$2,FALSE))</f>
        <v>#REF!</v>
      </c>
      <c r="BR47" s="109" t="e">
        <f t="shared" si="26"/>
        <v>#REF!</v>
      </c>
      <c r="BS47" s="109" t="e">
        <f t="shared" si="27"/>
        <v>#REF!</v>
      </c>
      <c r="BT47" s="503" t="e">
        <f t="shared" si="28"/>
        <v>#REF!</v>
      </c>
      <c r="BU47" s="483" t="e">
        <f t="shared" si="29"/>
        <v>#REF!</v>
      </c>
      <c r="BV47" s="493" t="e">
        <f t="shared" si="30"/>
        <v>#REF!</v>
      </c>
      <c r="BW47" s="493" t="e">
        <f t="shared" si="30"/>
        <v>#REF!</v>
      </c>
      <c r="BX47" s="493">
        <f t="shared" si="31"/>
        <v>2.7720739219712527E-2</v>
      </c>
      <c r="BY47" s="494">
        <f t="shared" si="32"/>
        <v>3.4957627118644072E-2</v>
      </c>
    </row>
    <row r="48" spans="1:78" x14ac:dyDescent="0.25">
      <c r="A48" s="56" t="s">
        <v>24</v>
      </c>
      <c r="B48" s="36" t="s">
        <v>24</v>
      </c>
      <c r="C48" s="37" t="s">
        <v>72</v>
      </c>
      <c r="D48" s="38" t="s">
        <v>14</v>
      </c>
      <c r="E48" s="102" t="e">
        <f>IF(ISNA(VLOOKUP($A48,#REF!,E$2,FALSE))=TRUE,"-",VLOOKUP($A48,#REF!,E$2,FALSE))</f>
        <v>#REF!</v>
      </c>
      <c r="F48" s="109" t="e">
        <f>IF(ISNA(VLOOKUP($A48,#REF!,F$2,FALSE))=TRUE,"-",VLOOKUP($A48,#REF!,F$2,FALSE))</f>
        <v>#REF!</v>
      </c>
      <c r="G48" s="109" t="e">
        <f>IF(ISNA(VLOOKUP($A48,#REF!,G$2,FALSE))=TRUE,"-",VLOOKUP($A48,#REF!,G$2,FALSE))</f>
        <v>#REF!</v>
      </c>
      <c r="H48" s="109" t="e">
        <f>IF(ISNA(VLOOKUP($A48,#REF!,H$2,FALSE))=TRUE,"-",VLOOKUP($A48,#REF!,H$2,FALSE))</f>
        <v>#REF!</v>
      </c>
      <c r="I48" s="109" t="e">
        <f>IF(ISNA(VLOOKUP($A48,#REF!,I$2,FALSE))=TRUE,"-",VLOOKUP($A48,#REF!,I$2,FALSE))</f>
        <v>#REF!</v>
      </c>
      <c r="J48" s="122" t="e">
        <f>IF(ISNA(VLOOKUP($A48,#REF!,J$2,FALSE))=TRUE,"-",VLOOKUP($A48,#REF!,J$2,FALSE))</f>
        <v>#REF!</v>
      </c>
      <c r="K48" s="476" t="e">
        <f>IF(ISNA(VLOOKUP($A48,#REF!,K$2,FALSE))=TRUE,"-",VLOOKUP($A48,#REF!,K$2,FALSE))</f>
        <v>#REF!</v>
      </c>
      <c r="L48" s="477">
        <v>0.99923954372623569</v>
      </c>
      <c r="M48" s="124">
        <v>0.99704641350210965</v>
      </c>
      <c r="N48" s="109" t="e">
        <f>IF(ISNA(VLOOKUP($A48,#REF!,N$2,FALSE))=TRUE,"-",VLOOKUP($A48,#REF!,N$2,FALSE))</f>
        <v>#REF!</v>
      </c>
      <c r="O48" s="109" t="e">
        <f>IF(ISNA(VLOOKUP($A48,#REF!,O$2,FALSE))=TRUE,"-",VLOOKUP($A48,#REF!,O$2,FALSE))</f>
        <v>#REF!</v>
      </c>
      <c r="P48" s="109" t="e">
        <f>IF(ISNA(VLOOKUP($A48,#REF!,P$2,FALSE))=TRUE,"-",VLOOKUP($A48,#REF!,P$2,FALSE))</f>
        <v>#REF!</v>
      </c>
      <c r="Q48" s="109" t="e">
        <f>IF(ISNA(VLOOKUP($A48,#REF!,Q$2,FALSE))=TRUE,"-",VLOOKUP($A48,#REF!,Q$2,FALSE))</f>
        <v>#REF!</v>
      </c>
      <c r="R48" s="122" t="e">
        <f>IF(ISNA(VLOOKUP($A48,#REF!,R$2,FALSE))=TRUE,"-",VLOOKUP($A48,#REF!,R$2,FALSE))</f>
        <v>#REF!</v>
      </c>
      <c r="S48" s="476" t="e">
        <f>IF(ISNA(VLOOKUP($A48,#REF!,S$2,FALSE))=TRUE,"-",VLOOKUP($A48,#REF!,S$2,FALSE))</f>
        <v>#REF!</v>
      </c>
      <c r="T48" s="477">
        <v>0</v>
      </c>
      <c r="U48" s="124">
        <v>0</v>
      </c>
      <c r="V48" s="109" t="e">
        <f>IF(ISNA(VLOOKUP($A48,#REF!,V$2,FALSE))=TRUE,"-",VLOOKUP($A48,#REF!,V$2,FALSE))</f>
        <v>#REF!</v>
      </c>
      <c r="W48" s="109" t="e">
        <f>IF(ISNA(VLOOKUP($A48,#REF!,W$2,FALSE))=TRUE,"-",VLOOKUP($A48,#REF!,W$2,FALSE))</f>
        <v>#REF!</v>
      </c>
      <c r="X48" s="109" t="e">
        <f>IF(ISNA(VLOOKUP($A48,#REF!,X$2,FALSE))=TRUE,"-",VLOOKUP($A48,#REF!,X$2,FALSE))</f>
        <v>#REF!</v>
      </c>
      <c r="Y48" s="109" t="e">
        <f>IF(ISNA(VLOOKUP($A48,#REF!,Y$2,FALSE))=TRUE,"-",VLOOKUP($A48,#REF!,Y$2,FALSE))</f>
        <v>#REF!</v>
      </c>
      <c r="Z48" s="122" t="e">
        <f>IF(ISNA(VLOOKUP($A48,#REF!,Z$2,FALSE))=TRUE,"-",VLOOKUP($A48,#REF!,Z$2,FALSE))</f>
        <v>#REF!</v>
      </c>
      <c r="AA48" s="476" t="e">
        <f>IF(ISNA(VLOOKUP($A48,#REF!,AA$2,FALSE))=TRUE,"-",VLOOKUP($A48,#REF!,AA$2,FALSE))</f>
        <v>#REF!</v>
      </c>
      <c r="AB48" s="477">
        <v>0</v>
      </c>
      <c r="AC48" s="124">
        <v>1.2658227848101266E-3</v>
      </c>
      <c r="AD48" s="109" t="e">
        <f>IF(ISNA(VLOOKUP($A48,#REF!,AD$2,FALSE))=TRUE,"-",VLOOKUP($A48,#REF!,AD$2,FALSE))</f>
        <v>#REF!</v>
      </c>
      <c r="AE48" s="109" t="e">
        <f>IF(ISNA(VLOOKUP($A48,#REF!,AE$2,FALSE))=TRUE,"-",VLOOKUP($A48,#REF!,AE$2,FALSE))</f>
        <v>#REF!</v>
      </c>
      <c r="AF48" s="109" t="e">
        <f>IF(ISNA(VLOOKUP($A48,#REF!,AF$2,FALSE))=TRUE,"-",VLOOKUP($A48,#REF!,AF$2,FALSE))</f>
        <v>#REF!</v>
      </c>
      <c r="AG48" s="109" t="e">
        <f>IF(ISNA(VLOOKUP($A48,#REF!,AG$2,FALSE))=TRUE,"-",VLOOKUP($A48,#REF!,AG$2,FALSE))</f>
        <v>#REF!</v>
      </c>
      <c r="AH48" s="122" t="e">
        <f>IF(ISNA(VLOOKUP($A48,#REF!,AH$2,FALSE))=TRUE,"-",VLOOKUP($A48,#REF!,AH$2,FALSE))</f>
        <v>#REF!</v>
      </c>
      <c r="AI48" s="476" t="e">
        <f>IF(ISNA(VLOOKUP($A48,#REF!,AI$2,FALSE))=TRUE,"-",VLOOKUP($A48,#REF!,AI$2,FALSE))</f>
        <v>#REF!</v>
      </c>
      <c r="AJ48" s="477">
        <v>0</v>
      </c>
      <c r="AK48" s="124">
        <v>0</v>
      </c>
      <c r="AL48" s="109" t="e">
        <f>IF(ISNA(VLOOKUP($A48,#REF!,AL$2,FALSE))=TRUE,"-",VLOOKUP($A48,#REF!,AL$2,FALSE))</f>
        <v>#REF!</v>
      </c>
      <c r="AM48" s="109" t="e">
        <f>IF(ISNA(VLOOKUP($A48,#REF!,AM$2,FALSE))=TRUE,"-",VLOOKUP($A48,#REF!,AM$2,FALSE))</f>
        <v>#REF!</v>
      </c>
      <c r="AN48" s="109" t="e">
        <f>IF(ISNA(VLOOKUP($A48,#REF!,AN$2,FALSE))=TRUE,"-",VLOOKUP($A48,#REF!,AN$2,FALSE))</f>
        <v>#REF!</v>
      </c>
      <c r="AO48" s="109" t="e">
        <f>IF(ISNA(VLOOKUP($A48,#REF!,AO$2,FALSE))=TRUE,"-",VLOOKUP($A48,#REF!,AO$2,FALSE))</f>
        <v>#REF!</v>
      </c>
      <c r="AP48" s="122" t="e">
        <f>IF(ISNA(VLOOKUP($A48,#REF!,AP$2,FALSE))=TRUE,"-",VLOOKUP($A48,#REF!,AP$2,FALSE))</f>
        <v>#REF!</v>
      </c>
      <c r="AQ48" s="476" t="e">
        <f>IF(ISNA(VLOOKUP($A48,#REF!,AQ$2,FALSE))=TRUE,"-",VLOOKUP($A48,#REF!,AQ$2,FALSE))</f>
        <v>#REF!</v>
      </c>
      <c r="AR48" s="477">
        <v>0</v>
      </c>
      <c r="AS48" s="124">
        <v>0</v>
      </c>
      <c r="AT48" s="109" t="e">
        <f>IF(ISNA(VLOOKUP($A48,#REF!,AT$2,FALSE))=TRUE,"-",VLOOKUP($A48,#REF!,AT$2,FALSE))</f>
        <v>#REF!</v>
      </c>
      <c r="AU48" s="109" t="e">
        <f>IF(ISNA(VLOOKUP($A48,#REF!,AU$2,FALSE))=TRUE,"-",VLOOKUP($A48,#REF!,AU$2,FALSE))</f>
        <v>#REF!</v>
      </c>
      <c r="AV48" s="109" t="e">
        <f>IF(ISNA(VLOOKUP($A48,#REF!,AV$2,FALSE))=TRUE,"-",VLOOKUP($A48,#REF!,AV$2,FALSE))</f>
        <v>#REF!</v>
      </c>
      <c r="AW48" s="109" t="e">
        <f>IF(ISNA(VLOOKUP($A48,#REF!,AW$2,FALSE))=TRUE,"-",VLOOKUP($A48,#REF!,AW$2,FALSE))</f>
        <v>#REF!</v>
      </c>
      <c r="AX48" s="122" t="e">
        <f>IF(ISNA(VLOOKUP($A48,#REF!,AX$2,FALSE))=TRUE,"-",VLOOKUP($A48,#REF!,AX$2,FALSE))</f>
        <v>#REF!</v>
      </c>
      <c r="AY48" s="476" t="e">
        <f>IF(ISNA(VLOOKUP($A48,#REF!,AY$2,FALSE))=TRUE,"-",VLOOKUP($A48,#REF!,AY$2,FALSE))</f>
        <v>#REF!</v>
      </c>
      <c r="AZ48" s="477">
        <v>0</v>
      </c>
      <c r="BA48" s="124">
        <v>0</v>
      </c>
      <c r="BB48" s="109" t="e">
        <f>IF(ISNA(VLOOKUP($A48,#REF!,BB$2,FALSE))=TRUE,"-",VLOOKUP($A48,#REF!,BB$2,FALSE))</f>
        <v>#REF!</v>
      </c>
      <c r="BC48" s="109" t="e">
        <f>IF(ISNA(VLOOKUP($A48,#REF!,BC$2,FALSE))=TRUE,"-",VLOOKUP($A48,#REF!,BC$2,FALSE))</f>
        <v>#REF!</v>
      </c>
      <c r="BD48" s="109" t="e">
        <f>IF(ISNA(VLOOKUP($A48,#REF!,BD$2,FALSE))=TRUE,"-",VLOOKUP($A48,#REF!,BD$2,FALSE))</f>
        <v>#REF!</v>
      </c>
      <c r="BE48" s="109" t="e">
        <f>IF(ISNA(VLOOKUP($A48,#REF!,BE$2,FALSE))=TRUE,"-",VLOOKUP($A48,#REF!,BE$2,FALSE))</f>
        <v>#REF!</v>
      </c>
      <c r="BF48" s="122" t="e">
        <f>IF(ISNA(VLOOKUP($A48,#REF!,BF$2,FALSE))=TRUE,"-",VLOOKUP($A48,#REF!,BF$2,FALSE))</f>
        <v>#REF!</v>
      </c>
      <c r="BG48" s="476" t="e">
        <f>IF(ISNA(VLOOKUP($A48,#REF!,BG$2,FALSE))=TRUE,"-",VLOOKUP($A48,#REF!,BG$2,FALSE))</f>
        <v>#REF!</v>
      </c>
      <c r="BH48" s="477">
        <v>0</v>
      </c>
      <c r="BI48" s="124">
        <v>0</v>
      </c>
      <c r="BJ48" s="109" t="e">
        <f>IF(ISNA(VLOOKUP($A48,#REF!,BJ$2,FALSE))=TRUE,"-",VLOOKUP($A48,#REF!,BJ$2,FALSE))</f>
        <v>#REF!</v>
      </c>
      <c r="BK48" s="109" t="e">
        <f>IF(ISNA(VLOOKUP($A48,#REF!,BK$2,FALSE))=TRUE,"-",VLOOKUP($A48,#REF!,BK$2,FALSE))</f>
        <v>#REF!</v>
      </c>
      <c r="BL48" s="109" t="e">
        <f>IF(ISNA(VLOOKUP($A48,#REF!,BL$2,FALSE))=TRUE,"-",VLOOKUP($A48,#REF!,BL$2,FALSE))</f>
        <v>#REF!</v>
      </c>
      <c r="BM48" s="109" t="e">
        <f>IF(ISNA(VLOOKUP($A48,#REF!,BM$2,FALSE))=TRUE,"-",VLOOKUP($A48,#REF!,BM$2,FALSE))</f>
        <v>#REF!</v>
      </c>
      <c r="BN48" s="122" t="e">
        <f>IF(ISNA(VLOOKUP($A48,#REF!,BN$2,FALSE))=TRUE,"-",VLOOKUP($A48,#REF!,BN$2,FALSE))</f>
        <v>#REF!</v>
      </c>
      <c r="BO48" s="476" t="e">
        <f>IF(ISNA(VLOOKUP($A48,#REF!,BO$2,FALSE))=TRUE,"-",VLOOKUP($A48,#REF!,BO$2,FALSE))</f>
        <v>#REF!</v>
      </c>
      <c r="BP48" s="477" t="e">
        <f>IF(ISNA(VLOOKUP($A48,#REF!,BP$2,FALSE))=TRUE,"-",VLOOKUP($A48,#REF!,BP$2,FALSE))</f>
        <v>#REF!</v>
      </c>
      <c r="BQ48" s="124" t="e">
        <f>IF(ISNA(VLOOKUP($A48,#REF!,BQ$2,FALSE))=TRUE,"-",VLOOKUP($A48,#REF!,BQ$2,FALSE))</f>
        <v>#REF!</v>
      </c>
      <c r="BR48" s="109" t="e">
        <f t="shared" si="26"/>
        <v>#REF!</v>
      </c>
      <c r="BS48" s="109" t="e">
        <f t="shared" si="27"/>
        <v>#REF!</v>
      </c>
      <c r="BT48" s="503" t="e">
        <f t="shared" si="28"/>
        <v>#REF!</v>
      </c>
      <c r="BU48" s="483" t="e">
        <f t="shared" si="29"/>
        <v>#REF!</v>
      </c>
      <c r="BV48" s="493" t="e">
        <f t="shared" si="30"/>
        <v>#REF!</v>
      </c>
      <c r="BW48" s="493" t="e">
        <f t="shared" si="30"/>
        <v>#REF!</v>
      </c>
      <c r="BX48" s="493">
        <f t="shared" si="31"/>
        <v>0</v>
      </c>
      <c r="BY48" s="494">
        <f t="shared" si="32"/>
        <v>1.2658227848101266E-3</v>
      </c>
    </row>
    <row r="49" spans="1:77" x14ac:dyDescent="0.25">
      <c r="A49" s="57" t="s">
        <v>147</v>
      </c>
      <c r="B49" s="612" t="s">
        <v>73</v>
      </c>
      <c r="C49" s="613"/>
      <c r="D49" s="613"/>
      <c r="E49" s="89" t="e">
        <f>IF(ISNA(VLOOKUP($A49,#REF!,E$2,FALSE))=TRUE,"-",VLOOKUP($A49,#REF!,E$2,FALSE))</f>
        <v>#REF!</v>
      </c>
      <c r="F49" s="110" t="e">
        <f>IF(ISNA(VLOOKUP($A49,#REF!,F$2,FALSE))=TRUE,"-",VLOOKUP($A49,#REF!,F$2,FALSE))</f>
        <v>#REF!</v>
      </c>
      <c r="G49" s="110" t="e">
        <f>IF(ISNA(VLOOKUP($A49,#REF!,G$2,FALSE))=TRUE,"-",VLOOKUP($A49,#REF!,G$2,FALSE))</f>
        <v>#REF!</v>
      </c>
      <c r="H49" s="110" t="e">
        <f>IF(ISNA(VLOOKUP($A49,#REF!,H$2,FALSE))=TRUE,"-",VLOOKUP($A49,#REF!,H$2,FALSE))</f>
        <v>#REF!</v>
      </c>
      <c r="I49" s="110" t="e">
        <f>IF(ISNA(VLOOKUP($A49,#REF!,I$2,FALSE))=TRUE,"-",VLOOKUP($A49,#REF!,I$2,FALSE))</f>
        <v>#REF!</v>
      </c>
      <c r="J49" s="126" t="e">
        <f>IF(ISNA(VLOOKUP($A49,#REF!,J$2,FALSE))=TRUE,"-",VLOOKUP($A49,#REF!,J$2,FALSE))</f>
        <v>#REF!</v>
      </c>
      <c r="K49" s="478" t="e">
        <f>IF(ISNA(VLOOKUP($A49,#REF!,K$2,FALSE))=TRUE,"-",VLOOKUP($A49,#REF!,K$2,FALSE))</f>
        <v>#REF!</v>
      </c>
      <c r="L49" s="479">
        <v>0.99671572801362363</v>
      </c>
      <c r="M49" s="127">
        <v>0.99605023742954779</v>
      </c>
      <c r="N49" s="110" t="e">
        <f>IF(ISNA(VLOOKUP($A49,#REF!,N$2,FALSE))=TRUE,"-",VLOOKUP($A49,#REF!,N$2,FALSE))</f>
        <v>#REF!</v>
      </c>
      <c r="O49" s="110" t="e">
        <f>IF(ISNA(VLOOKUP($A49,#REF!,O$2,FALSE))=TRUE,"-",VLOOKUP($A49,#REF!,O$2,FALSE))</f>
        <v>#REF!</v>
      </c>
      <c r="P49" s="110" t="e">
        <f>IF(ISNA(VLOOKUP($A49,#REF!,P$2,FALSE))=TRUE,"-",VLOOKUP($A49,#REF!,P$2,FALSE))</f>
        <v>#REF!</v>
      </c>
      <c r="Q49" s="110" t="e">
        <f>IF(ISNA(VLOOKUP($A49,#REF!,Q$2,FALSE))=TRUE,"-",VLOOKUP($A49,#REF!,Q$2,FALSE))</f>
        <v>#REF!</v>
      </c>
      <c r="R49" s="126" t="e">
        <f>IF(ISNA(VLOOKUP($A49,#REF!,R$2,FALSE))=TRUE,"-",VLOOKUP($A49,#REF!,R$2,FALSE))</f>
        <v>#REF!</v>
      </c>
      <c r="S49" s="478" t="e">
        <f>IF(ISNA(VLOOKUP($A49,#REF!,S$2,FALSE))=TRUE,"-",VLOOKUP($A49,#REF!,S$2,FALSE))</f>
        <v>#REF!</v>
      </c>
      <c r="T49" s="479">
        <v>2.3111543607833595E-3</v>
      </c>
      <c r="U49" s="127">
        <v>1.7751741889672924E-3</v>
      </c>
      <c r="V49" s="110" t="e">
        <f>IF(ISNA(VLOOKUP($A49,#REF!,V$2,FALSE))=TRUE,"-",VLOOKUP($A49,#REF!,V$2,FALSE))</f>
        <v>#REF!</v>
      </c>
      <c r="W49" s="110" t="e">
        <f>IF(ISNA(VLOOKUP($A49,#REF!,W$2,FALSE))=TRUE,"-",VLOOKUP($A49,#REF!,W$2,FALSE))</f>
        <v>#REF!</v>
      </c>
      <c r="X49" s="110" t="e">
        <f>IF(ISNA(VLOOKUP($A49,#REF!,X$2,FALSE))=TRUE,"-",VLOOKUP($A49,#REF!,X$2,FALSE))</f>
        <v>#REF!</v>
      </c>
      <c r="Y49" s="110" t="e">
        <f>IF(ISNA(VLOOKUP($A49,#REF!,Y$2,FALSE))=TRUE,"-",VLOOKUP($A49,#REF!,Y$2,FALSE))</f>
        <v>#REF!</v>
      </c>
      <c r="Z49" s="126" t="e">
        <f>IF(ISNA(VLOOKUP($A49,#REF!,Z$2,FALSE))=TRUE,"-",VLOOKUP($A49,#REF!,Z$2,FALSE))</f>
        <v>#REF!</v>
      </c>
      <c r="AA49" s="478" t="e">
        <f>IF(ISNA(VLOOKUP($A49,#REF!,AA$2,FALSE))=TRUE,"-",VLOOKUP($A49,#REF!,AA$2,FALSE))</f>
        <v>#REF!</v>
      </c>
      <c r="AB49" s="479">
        <v>1.2974901674573248E-3</v>
      </c>
      <c r="AC49" s="127">
        <v>1.287001287001287E-3</v>
      </c>
      <c r="AD49" s="110" t="e">
        <f>IF(ISNA(VLOOKUP($A49,#REF!,AD$2,FALSE))=TRUE,"-",VLOOKUP($A49,#REF!,AD$2,FALSE))</f>
        <v>#REF!</v>
      </c>
      <c r="AE49" s="110" t="e">
        <f>IF(ISNA(VLOOKUP($A49,#REF!,AE$2,FALSE))=TRUE,"-",VLOOKUP($A49,#REF!,AE$2,FALSE))</f>
        <v>#REF!</v>
      </c>
      <c r="AF49" s="110" t="e">
        <f>IF(ISNA(VLOOKUP($A49,#REF!,AF$2,FALSE))=TRUE,"-",VLOOKUP($A49,#REF!,AF$2,FALSE))</f>
        <v>#REF!</v>
      </c>
      <c r="AG49" s="110" t="e">
        <f>IF(ISNA(VLOOKUP($A49,#REF!,AG$2,FALSE))=TRUE,"-",VLOOKUP($A49,#REF!,AG$2,FALSE))</f>
        <v>#REF!</v>
      </c>
      <c r="AH49" s="126" t="e">
        <f>IF(ISNA(VLOOKUP($A49,#REF!,AH$2,FALSE))=TRUE,"-",VLOOKUP($A49,#REF!,AH$2,FALSE))</f>
        <v>#REF!</v>
      </c>
      <c r="AI49" s="478" t="e">
        <f>IF(ISNA(VLOOKUP($A49,#REF!,AI$2,FALSE))=TRUE,"-",VLOOKUP($A49,#REF!,AI$2,FALSE))</f>
        <v>#REF!</v>
      </c>
      <c r="AJ49" s="479">
        <v>4.05465677330414E-5</v>
      </c>
      <c r="AK49" s="127">
        <v>0</v>
      </c>
      <c r="AL49" s="110" t="e">
        <f>IF(ISNA(VLOOKUP($A49,#REF!,AL$2,FALSE))=TRUE,"-",VLOOKUP($A49,#REF!,AL$2,FALSE))</f>
        <v>#REF!</v>
      </c>
      <c r="AM49" s="110" t="e">
        <f>IF(ISNA(VLOOKUP($A49,#REF!,AM$2,FALSE))=TRUE,"-",VLOOKUP($A49,#REF!,AM$2,FALSE))</f>
        <v>#REF!</v>
      </c>
      <c r="AN49" s="110" t="e">
        <f>IF(ISNA(VLOOKUP($A49,#REF!,AN$2,FALSE))=TRUE,"-",VLOOKUP($A49,#REF!,AN$2,FALSE))</f>
        <v>#REF!</v>
      </c>
      <c r="AO49" s="110" t="e">
        <f>IF(ISNA(VLOOKUP($A49,#REF!,AO$2,FALSE))=TRUE,"-",VLOOKUP($A49,#REF!,AO$2,FALSE))</f>
        <v>#REF!</v>
      </c>
      <c r="AP49" s="126" t="e">
        <f>IF(ISNA(VLOOKUP($A49,#REF!,AP$2,FALSE))=TRUE,"-",VLOOKUP($A49,#REF!,AP$2,FALSE))</f>
        <v>#REF!</v>
      </c>
      <c r="AQ49" s="478" t="e">
        <f>IF(ISNA(VLOOKUP($A49,#REF!,AQ$2,FALSE))=TRUE,"-",VLOOKUP($A49,#REF!,AQ$2,FALSE))</f>
        <v>#REF!</v>
      </c>
      <c r="AR49" s="479">
        <v>5.6765194826257953E-4</v>
      </c>
      <c r="AS49" s="127">
        <v>8.4320773975946387E-4</v>
      </c>
      <c r="AT49" s="110" t="e">
        <f>IF(ISNA(VLOOKUP($A49,#REF!,AT$2,FALSE))=TRUE,"-",VLOOKUP($A49,#REF!,AT$2,FALSE))</f>
        <v>#REF!</v>
      </c>
      <c r="AU49" s="110" t="e">
        <f>IF(ISNA(VLOOKUP($A49,#REF!,AU$2,FALSE))=TRUE,"-",VLOOKUP($A49,#REF!,AU$2,FALSE))</f>
        <v>#REF!</v>
      </c>
      <c r="AV49" s="110" t="e">
        <f>IF(ISNA(VLOOKUP($A49,#REF!,AV$2,FALSE))=TRUE,"-",VLOOKUP($A49,#REF!,AV$2,FALSE))</f>
        <v>#REF!</v>
      </c>
      <c r="AW49" s="110" t="e">
        <f>IF(ISNA(VLOOKUP($A49,#REF!,AW$2,FALSE))=TRUE,"-",VLOOKUP($A49,#REF!,AW$2,FALSE))</f>
        <v>#REF!</v>
      </c>
      <c r="AX49" s="126" t="e">
        <f>IF(ISNA(VLOOKUP($A49,#REF!,AX$2,FALSE))=TRUE,"-",VLOOKUP($A49,#REF!,AX$2,FALSE))</f>
        <v>#REF!</v>
      </c>
      <c r="AY49" s="478" t="e">
        <f>IF(ISNA(VLOOKUP($A49,#REF!,AY$2,FALSE))=TRUE,"-",VLOOKUP($A49,#REF!,AY$2,FALSE))</f>
        <v>#REF!</v>
      </c>
      <c r="AZ49" s="479">
        <v>3.243725418643312E-4</v>
      </c>
      <c r="BA49" s="127">
        <v>3.9941419251764078E-4</v>
      </c>
      <c r="BB49" s="110" t="e">
        <f>IF(ISNA(VLOOKUP($A49,#REF!,BB$2,FALSE))=TRUE,"-",VLOOKUP($A49,#REF!,BB$2,FALSE))</f>
        <v>#REF!</v>
      </c>
      <c r="BC49" s="110" t="e">
        <f>IF(ISNA(VLOOKUP($A49,#REF!,BC$2,FALSE))=TRUE,"-",VLOOKUP($A49,#REF!,BC$2,FALSE))</f>
        <v>#REF!</v>
      </c>
      <c r="BD49" s="110" t="e">
        <f>IF(ISNA(VLOOKUP($A49,#REF!,BD$2,FALSE))=TRUE,"-",VLOOKUP($A49,#REF!,BD$2,FALSE))</f>
        <v>#REF!</v>
      </c>
      <c r="BE49" s="110" t="e">
        <f>IF(ISNA(VLOOKUP($A49,#REF!,BE$2,FALSE))=TRUE,"-",VLOOKUP($A49,#REF!,BE$2,FALSE))</f>
        <v>#REF!</v>
      </c>
      <c r="BF49" s="126" t="e">
        <f>IF(ISNA(VLOOKUP($A49,#REF!,BF$2,FALSE))=TRUE,"-",VLOOKUP($A49,#REF!,BF$2,FALSE))</f>
        <v>#REF!</v>
      </c>
      <c r="BG49" s="478" t="e">
        <f>IF(ISNA(VLOOKUP($A49,#REF!,BG$2,FALSE))=TRUE,"-",VLOOKUP($A49,#REF!,BG$2,FALSE))</f>
        <v>#REF!</v>
      </c>
      <c r="BH49" s="479">
        <v>3.243725418643312E-4</v>
      </c>
      <c r="BI49" s="127">
        <v>2.6627612834509385E-4</v>
      </c>
      <c r="BJ49" s="110" t="e">
        <f>IF(ISNA(VLOOKUP($A49,#REF!,BJ$2,FALSE))=TRUE,"-",VLOOKUP($A49,#REF!,BJ$2,FALSE))</f>
        <v>#REF!</v>
      </c>
      <c r="BK49" s="110" t="e">
        <f>IF(ISNA(VLOOKUP($A49,#REF!,BK$2,FALSE))=TRUE,"-",VLOOKUP($A49,#REF!,BK$2,FALSE))</f>
        <v>#REF!</v>
      </c>
      <c r="BL49" s="110" t="e">
        <f>IF(ISNA(VLOOKUP($A49,#REF!,BL$2,FALSE))=TRUE,"-",VLOOKUP($A49,#REF!,BL$2,FALSE))</f>
        <v>#REF!</v>
      </c>
      <c r="BM49" s="110" t="e">
        <f>IF(ISNA(VLOOKUP($A49,#REF!,BM$2,FALSE))=TRUE,"-",VLOOKUP($A49,#REF!,BM$2,FALSE))</f>
        <v>#REF!</v>
      </c>
      <c r="BN49" s="126" t="e">
        <f>IF(ISNA(VLOOKUP($A49,#REF!,BN$2,FALSE))=TRUE,"-",VLOOKUP($A49,#REF!,BN$2,FALSE))</f>
        <v>#REF!</v>
      </c>
      <c r="BO49" s="478" t="e">
        <f>IF(ISNA(VLOOKUP($A49,#REF!,BO$2,FALSE))=TRUE,"-",VLOOKUP($A49,#REF!,BO$2,FALSE))</f>
        <v>#REF!</v>
      </c>
      <c r="BP49" s="479" t="e">
        <f>IF(ISNA(VLOOKUP($A49,#REF!,BP$2,FALSE))=TRUE,"-",VLOOKUP($A49,#REF!,BP$2,FALSE))</f>
        <v>#REF!</v>
      </c>
      <c r="BQ49" s="127" t="e">
        <f>IF(ISNA(VLOOKUP($A49,#REF!,BQ$2,FALSE))=TRUE,"-",VLOOKUP($A49,#REF!,BQ$2,FALSE))</f>
        <v>#REF!</v>
      </c>
      <c r="BR49" s="110" t="e">
        <f t="shared" si="26"/>
        <v>#REF!</v>
      </c>
      <c r="BS49" s="110" t="e">
        <f t="shared" si="27"/>
        <v>#REF!</v>
      </c>
      <c r="BT49" s="504" t="e">
        <f t="shared" si="28"/>
        <v>#REF!</v>
      </c>
      <c r="BU49" s="507" t="e">
        <f t="shared" si="29"/>
        <v>#REF!</v>
      </c>
      <c r="BV49" s="508" t="e">
        <f t="shared" si="30"/>
        <v>#REF!</v>
      </c>
      <c r="BW49" s="508" t="e">
        <f t="shared" si="30"/>
        <v>#REF!</v>
      </c>
      <c r="BX49" s="508">
        <f t="shared" si="31"/>
        <v>4.8655881279649673E-3</v>
      </c>
      <c r="BY49" s="509">
        <f t="shared" si="32"/>
        <v>4.5710735365907772E-3</v>
      </c>
    </row>
    <row r="50" spans="1:77" x14ac:dyDescent="0.25">
      <c r="A50" s="56" t="s">
        <v>25</v>
      </c>
      <c r="B50" s="36" t="s">
        <v>25</v>
      </c>
      <c r="C50" s="37" t="s">
        <v>74</v>
      </c>
      <c r="D50" s="38" t="s">
        <v>65</v>
      </c>
      <c r="E50" s="102" t="e">
        <f>IF(ISNA(VLOOKUP($A50,#REF!,E$2,FALSE))=TRUE,"-",VLOOKUP($A50,#REF!,E$2,FALSE))</f>
        <v>#REF!</v>
      </c>
      <c r="F50" s="109" t="e">
        <f>IF(ISNA(VLOOKUP($A50,#REF!,F$2,FALSE))=TRUE,"-",VLOOKUP($A50,#REF!,F$2,FALSE))</f>
        <v>#REF!</v>
      </c>
      <c r="G50" s="109" t="e">
        <f>IF(ISNA(VLOOKUP($A50,#REF!,G$2,FALSE))=TRUE,"-",VLOOKUP($A50,#REF!,G$2,FALSE))</f>
        <v>#REF!</v>
      </c>
      <c r="H50" s="109" t="e">
        <f>IF(ISNA(VLOOKUP($A50,#REF!,H$2,FALSE))=TRUE,"-",VLOOKUP($A50,#REF!,H$2,FALSE))</f>
        <v>#REF!</v>
      </c>
      <c r="I50" s="109" t="e">
        <f>IF(ISNA(VLOOKUP($A50,#REF!,I$2,FALSE))=TRUE,"-",VLOOKUP($A50,#REF!,I$2,FALSE))</f>
        <v>#REF!</v>
      </c>
      <c r="J50" s="122" t="e">
        <f>IF(ISNA(VLOOKUP($A50,#REF!,J$2,FALSE))=TRUE,"-",VLOOKUP($A50,#REF!,J$2,FALSE))</f>
        <v>#REF!</v>
      </c>
      <c r="K50" s="476" t="e">
        <f>IF(ISNA(VLOOKUP($A50,#REF!,K$2,FALSE))=TRUE,"-",VLOOKUP($A50,#REF!,K$2,FALSE))</f>
        <v>#REF!</v>
      </c>
      <c r="L50" s="477">
        <v>0.98614609571788414</v>
      </c>
      <c r="M50" s="124">
        <v>0.98936170212765961</v>
      </c>
      <c r="N50" s="109" t="e">
        <f>IF(ISNA(VLOOKUP($A50,#REF!,N$2,FALSE))=TRUE,"-",VLOOKUP($A50,#REF!,N$2,FALSE))</f>
        <v>#REF!</v>
      </c>
      <c r="O50" s="109" t="e">
        <f>IF(ISNA(VLOOKUP($A50,#REF!,O$2,FALSE))=TRUE,"-",VLOOKUP($A50,#REF!,O$2,FALSE))</f>
        <v>#REF!</v>
      </c>
      <c r="P50" s="109" t="e">
        <f>IF(ISNA(VLOOKUP($A50,#REF!,P$2,FALSE))=TRUE,"-",VLOOKUP($A50,#REF!,P$2,FALSE))</f>
        <v>#REF!</v>
      </c>
      <c r="Q50" s="109" t="e">
        <f>IF(ISNA(VLOOKUP($A50,#REF!,Q$2,FALSE))=TRUE,"-",VLOOKUP($A50,#REF!,Q$2,FALSE))</f>
        <v>#REF!</v>
      </c>
      <c r="R50" s="122" t="e">
        <f>IF(ISNA(VLOOKUP($A50,#REF!,R$2,FALSE))=TRUE,"-",VLOOKUP($A50,#REF!,R$2,FALSE))</f>
        <v>#REF!</v>
      </c>
      <c r="S50" s="476" t="e">
        <f>IF(ISNA(VLOOKUP($A50,#REF!,S$2,FALSE))=TRUE,"-",VLOOKUP($A50,#REF!,S$2,FALSE))</f>
        <v>#REF!</v>
      </c>
      <c r="T50" s="477">
        <v>3.4005037783375318E-2</v>
      </c>
      <c r="U50" s="124">
        <v>2.7355623100303952E-2</v>
      </c>
      <c r="V50" s="109" t="e">
        <f>IF(ISNA(VLOOKUP($A50,#REF!,V$2,FALSE))=TRUE,"-",VLOOKUP($A50,#REF!,V$2,FALSE))</f>
        <v>#REF!</v>
      </c>
      <c r="W50" s="109" t="e">
        <f>IF(ISNA(VLOOKUP($A50,#REF!,W$2,FALSE))=TRUE,"-",VLOOKUP($A50,#REF!,W$2,FALSE))</f>
        <v>#REF!</v>
      </c>
      <c r="X50" s="109" t="e">
        <f>IF(ISNA(VLOOKUP($A50,#REF!,X$2,FALSE))=TRUE,"-",VLOOKUP($A50,#REF!,X$2,FALSE))</f>
        <v>#REF!</v>
      </c>
      <c r="Y50" s="109" t="e">
        <f>IF(ISNA(VLOOKUP($A50,#REF!,Y$2,FALSE))=TRUE,"-",VLOOKUP($A50,#REF!,Y$2,FALSE))</f>
        <v>#REF!</v>
      </c>
      <c r="Z50" s="122" t="e">
        <f>IF(ISNA(VLOOKUP($A50,#REF!,Z$2,FALSE))=TRUE,"-",VLOOKUP($A50,#REF!,Z$2,FALSE))</f>
        <v>#REF!</v>
      </c>
      <c r="AA50" s="476" t="e">
        <f>IF(ISNA(VLOOKUP($A50,#REF!,AA$2,FALSE))=TRUE,"-",VLOOKUP($A50,#REF!,AA$2,FALSE))</f>
        <v>#REF!</v>
      </c>
      <c r="AB50" s="477">
        <v>3.778337531486146E-3</v>
      </c>
      <c r="AC50" s="124">
        <v>0</v>
      </c>
      <c r="AD50" s="109" t="e">
        <f>IF(ISNA(VLOOKUP($A50,#REF!,AD$2,FALSE))=TRUE,"-",VLOOKUP($A50,#REF!,AD$2,FALSE))</f>
        <v>#REF!</v>
      </c>
      <c r="AE50" s="109" t="e">
        <f>IF(ISNA(VLOOKUP($A50,#REF!,AE$2,FALSE))=TRUE,"-",VLOOKUP($A50,#REF!,AE$2,FALSE))</f>
        <v>#REF!</v>
      </c>
      <c r="AF50" s="109" t="e">
        <f>IF(ISNA(VLOOKUP($A50,#REF!,AF$2,FALSE))=TRUE,"-",VLOOKUP($A50,#REF!,AF$2,FALSE))</f>
        <v>#REF!</v>
      </c>
      <c r="AG50" s="109" t="e">
        <f>IF(ISNA(VLOOKUP($A50,#REF!,AG$2,FALSE))=TRUE,"-",VLOOKUP($A50,#REF!,AG$2,FALSE))</f>
        <v>#REF!</v>
      </c>
      <c r="AH50" s="122" t="e">
        <f>IF(ISNA(VLOOKUP($A50,#REF!,AH$2,FALSE))=TRUE,"-",VLOOKUP($A50,#REF!,AH$2,FALSE))</f>
        <v>#REF!</v>
      </c>
      <c r="AI50" s="476" t="e">
        <f>IF(ISNA(VLOOKUP($A50,#REF!,AI$2,FALSE))=TRUE,"-",VLOOKUP($A50,#REF!,AI$2,FALSE))</f>
        <v>#REF!</v>
      </c>
      <c r="AJ50" s="477">
        <v>0</v>
      </c>
      <c r="AK50" s="124">
        <v>0</v>
      </c>
      <c r="AL50" s="109" t="e">
        <f>IF(ISNA(VLOOKUP($A50,#REF!,AL$2,FALSE))=TRUE,"-",VLOOKUP($A50,#REF!,AL$2,FALSE))</f>
        <v>#REF!</v>
      </c>
      <c r="AM50" s="109" t="e">
        <f>IF(ISNA(VLOOKUP($A50,#REF!,AM$2,FALSE))=TRUE,"-",VLOOKUP($A50,#REF!,AM$2,FALSE))</f>
        <v>#REF!</v>
      </c>
      <c r="AN50" s="109" t="e">
        <f>IF(ISNA(VLOOKUP($A50,#REF!,AN$2,FALSE))=TRUE,"-",VLOOKUP($A50,#REF!,AN$2,FALSE))</f>
        <v>#REF!</v>
      </c>
      <c r="AO50" s="109" t="e">
        <f>IF(ISNA(VLOOKUP($A50,#REF!,AO$2,FALSE))=TRUE,"-",VLOOKUP($A50,#REF!,AO$2,FALSE))</f>
        <v>#REF!</v>
      </c>
      <c r="AP50" s="122" t="e">
        <f>IF(ISNA(VLOOKUP($A50,#REF!,AP$2,FALSE))=TRUE,"-",VLOOKUP($A50,#REF!,AP$2,FALSE))</f>
        <v>#REF!</v>
      </c>
      <c r="AQ50" s="476" t="e">
        <f>IF(ISNA(VLOOKUP($A50,#REF!,AQ$2,FALSE))=TRUE,"-",VLOOKUP($A50,#REF!,AQ$2,FALSE))</f>
        <v>#REF!</v>
      </c>
      <c r="AR50" s="477">
        <v>0</v>
      </c>
      <c r="AS50" s="124">
        <v>0</v>
      </c>
      <c r="AT50" s="109" t="e">
        <f>IF(ISNA(VLOOKUP($A50,#REF!,AT$2,FALSE))=TRUE,"-",VLOOKUP($A50,#REF!,AT$2,FALSE))</f>
        <v>#REF!</v>
      </c>
      <c r="AU50" s="109" t="e">
        <f>IF(ISNA(VLOOKUP($A50,#REF!,AU$2,FALSE))=TRUE,"-",VLOOKUP($A50,#REF!,AU$2,FALSE))</f>
        <v>#REF!</v>
      </c>
      <c r="AV50" s="109" t="e">
        <f>IF(ISNA(VLOOKUP($A50,#REF!,AV$2,FALSE))=TRUE,"-",VLOOKUP($A50,#REF!,AV$2,FALSE))</f>
        <v>#REF!</v>
      </c>
      <c r="AW50" s="109" t="e">
        <f>IF(ISNA(VLOOKUP($A50,#REF!,AW$2,FALSE))=TRUE,"-",VLOOKUP($A50,#REF!,AW$2,FALSE))</f>
        <v>#REF!</v>
      </c>
      <c r="AX50" s="122" t="e">
        <f>IF(ISNA(VLOOKUP($A50,#REF!,AX$2,FALSE))=TRUE,"-",VLOOKUP($A50,#REF!,AX$2,FALSE))</f>
        <v>#REF!</v>
      </c>
      <c r="AY50" s="476" t="e">
        <f>IF(ISNA(VLOOKUP($A50,#REF!,AY$2,FALSE))=TRUE,"-",VLOOKUP($A50,#REF!,AY$2,FALSE))</f>
        <v>#REF!</v>
      </c>
      <c r="AZ50" s="477">
        <v>1.2594458438287153E-3</v>
      </c>
      <c r="BA50" s="124">
        <v>1.5197568389057751E-3</v>
      </c>
      <c r="BB50" s="109" t="e">
        <f>IF(ISNA(VLOOKUP($A50,#REF!,BB$2,FALSE))=TRUE,"-",VLOOKUP($A50,#REF!,BB$2,FALSE))</f>
        <v>#REF!</v>
      </c>
      <c r="BC50" s="109" t="e">
        <f>IF(ISNA(VLOOKUP($A50,#REF!,BC$2,FALSE))=TRUE,"-",VLOOKUP($A50,#REF!,BC$2,FALSE))</f>
        <v>#REF!</v>
      </c>
      <c r="BD50" s="109" t="e">
        <f>IF(ISNA(VLOOKUP($A50,#REF!,BD$2,FALSE))=TRUE,"-",VLOOKUP($A50,#REF!,BD$2,FALSE))</f>
        <v>#REF!</v>
      </c>
      <c r="BE50" s="109" t="e">
        <f>IF(ISNA(VLOOKUP($A50,#REF!,BE$2,FALSE))=TRUE,"-",VLOOKUP($A50,#REF!,BE$2,FALSE))</f>
        <v>#REF!</v>
      </c>
      <c r="BF50" s="122" t="e">
        <f>IF(ISNA(VLOOKUP($A50,#REF!,BF$2,FALSE))=TRUE,"-",VLOOKUP($A50,#REF!,BF$2,FALSE))</f>
        <v>#REF!</v>
      </c>
      <c r="BG50" s="476" t="e">
        <f>IF(ISNA(VLOOKUP($A50,#REF!,BG$2,FALSE))=TRUE,"-",VLOOKUP($A50,#REF!,BG$2,FALSE))</f>
        <v>#REF!</v>
      </c>
      <c r="BH50" s="477">
        <v>0</v>
      </c>
      <c r="BI50" s="124">
        <v>0</v>
      </c>
      <c r="BJ50" s="109" t="e">
        <f>IF(ISNA(VLOOKUP($A50,#REF!,BJ$2,FALSE))=TRUE,"-",VLOOKUP($A50,#REF!,BJ$2,FALSE))</f>
        <v>#REF!</v>
      </c>
      <c r="BK50" s="109" t="e">
        <f>IF(ISNA(VLOOKUP($A50,#REF!,BK$2,FALSE))=TRUE,"-",VLOOKUP($A50,#REF!,BK$2,FALSE))</f>
        <v>#REF!</v>
      </c>
      <c r="BL50" s="109" t="e">
        <f>IF(ISNA(VLOOKUP($A50,#REF!,BL$2,FALSE))=TRUE,"-",VLOOKUP($A50,#REF!,BL$2,FALSE))</f>
        <v>#REF!</v>
      </c>
      <c r="BM50" s="109" t="e">
        <f>IF(ISNA(VLOOKUP($A50,#REF!,BM$2,FALSE))=TRUE,"-",VLOOKUP($A50,#REF!,BM$2,FALSE))</f>
        <v>#REF!</v>
      </c>
      <c r="BN50" s="122" t="e">
        <f>IF(ISNA(VLOOKUP($A50,#REF!,BN$2,FALSE))=TRUE,"-",VLOOKUP($A50,#REF!,BN$2,FALSE))</f>
        <v>#REF!</v>
      </c>
      <c r="BO50" s="476" t="e">
        <f>IF(ISNA(VLOOKUP($A50,#REF!,BO$2,FALSE))=TRUE,"-",VLOOKUP($A50,#REF!,BO$2,FALSE))</f>
        <v>#REF!</v>
      </c>
      <c r="BP50" s="477" t="e">
        <f>IF(ISNA(VLOOKUP($A50,#REF!,BP$2,FALSE))=TRUE,"-",VLOOKUP($A50,#REF!,BP$2,FALSE))</f>
        <v>#REF!</v>
      </c>
      <c r="BQ50" s="124" t="e">
        <f>IF(ISNA(VLOOKUP($A50,#REF!,BQ$2,FALSE))=TRUE,"-",VLOOKUP($A50,#REF!,BQ$2,FALSE))</f>
        <v>#REF!</v>
      </c>
      <c r="BR50" s="109" t="e">
        <f t="shared" si="26"/>
        <v>#REF!</v>
      </c>
      <c r="BS50" s="109" t="e">
        <f t="shared" si="27"/>
        <v>#REF!</v>
      </c>
      <c r="BT50" s="503" t="e">
        <f t="shared" si="28"/>
        <v>#REF!</v>
      </c>
      <c r="BU50" s="483" t="e">
        <f t="shared" si="29"/>
        <v>#REF!</v>
      </c>
      <c r="BV50" s="493" t="e">
        <f t="shared" si="30"/>
        <v>#REF!</v>
      </c>
      <c r="BW50" s="493" t="e">
        <f t="shared" si="30"/>
        <v>#REF!</v>
      </c>
      <c r="BX50" s="493">
        <f t="shared" si="31"/>
        <v>3.9042821158690177E-2</v>
      </c>
      <c r="BY50" s="494">
        <f t="shared" si="32"/>
        <v>2.8875379939209727E-2</v>
      </c>
    </row>
    <row r="51" spans="1:77" x14ac:dyDescent="0.25">
      <c r="A51" s="56" t="s">
        <v>26</v>
      </c>
      <c r="B51" s="36" t="s">
        <v>26</v>
      </c>
      <c r="C51" s="37" t="s">
        <v>75</v>
      </c>
      <c r="D51" s="38" t="s">
        <v>14</v>
      </c>
      <c r="E51" s="102" t="e">
        <f>IF(ISNA(VLOOKUP($A51,#REF!,E$2,FALSE))=TRUE,"-",VLOOKUP($A51,#REF!,E$2,FALSE))</f>
        <v>#REF!</v>
      </c>
      <c r="F51" s="109" t="e">
        <f>IF(ISNA(VLOOKUP($A51,#REF!,F$2,FALSE))=TRUE,"-",VLOOKUP($A51,#REF!,F$2,FALSE))</f>
        <v>#REF!</v>
      </c>
      <c r="G51" s="109" t="e">
        <f>IF(ISNA(VLOOKUP($A51,#REF!,G$2,FALSE))=TRUE,"-",VLOOKUP($A51,#REF!,G$2,FALSE))</f>
        <v>#REF!</v>
      </c>
      <c r="H51" s="109" t="e">
        <f>IF(ISNA(VLOOKUP($A51,#REF!,H$2,FALSE))=TRUE,"-",VLOOKUP($A51,#REF!,H$2,FALSE))</f>
        <v>#REF!</v>
      </c>
      <c r="I51" s="109" t="e">
        <f>IF(ISNA(VLOOKUP($A51,#REF!,I$2,FALSE))=TRUE,"-",VLOOKUP($A51,#REF!,I$2,FALSE))</f>
        <v>#REF!</v>
      </c>
      <c r="J51" s="122" t="e">
        <f>IF(ISNA(VLOOKUP($A51,#REF!,J$2,FALSE))=TRUE,"-",VLOOKUP($A51,#REF!,J$2,FALSE))</f>
        <v>#REF!</v>
      </c>
      <c r="K51" s="476" t="e">
        <f>IF(ISNA(VLOOKUP($A51,#REF!,K$2,FALSE))=TRUE,"-",VLOOKUP($A51,#REF!,K$2,FALSE))</f>
        <v>#REF!</v>
      </c>
      <c r="L51" s="477">
        <v>0.99930179787048345</v>
      </c>
      <c r="M51" s="124">
        <v>1</v>
      </c>
      <c r="N51" s="109" t="e">
        <f>IF(ISNA(VLOOKUP($A51,#REF!,N$2,FALSE))=TRUE,"-",VLOOKUP($A51,#REF!,N$2,FALSE))</f>
        <v>#REF!</v>
      </c>
      <c r="O51" s="109" t="e">
        <f>IF(ISNA(VLOOKUP($A51,#REF!,O$2,FALSE))=TRUE,"-",VLOOKUP($A51,#REF!,O$2,FALSE))</f>
        <v>#REF!</v>
      </c>
      <c r="P51" s="109" t="e">
        <f>IF(ISNA(VLOOKUP($A51,#REF!,P$2,FALSE))=TRUE,"-",VLOOKUP($A51,#REF!,P$2,FALSE))</f>
        <v>#REF!</v>
      </c>
      <c r="Q51" s="109" t="e">
        <f>IF(ISNA(VLOOKUP($A51,#REF!,Q$2,FALSE))=TRUE,"-",VLOOKUP($A51,#REF!,Q$2,FALSE))</f>
        <v>#REF!</v>
      </c>
      <c r="R51" s="122" t="e">
        <f>IF(ISNA(VLOOKUP($A51,#REF!,R$2,FALSE))=TRUE,"-",VLOOKUP($A51,#REF!,R$2,FALSE))</f>
        <v>#REF!</v>
      </c>
      <c r="S51" s="476" t="e">
        <f>IF(ISNA(VLOOKUP($A51,#REF!,S$2,FALSE))=TRUE,"-",VLOOKUP($A51,#REF!,S$2,FALSE))</f>
        <v>#REF!</v>
      </c>
      <c r="T51" s="477">
        <v>0</v>
      </c>
      <c r="U51" s="124">
        <v>0</v>
      </c>
      <c r="V51" s="109" t="e">
        <f>IF(ISNA(VLOOKUP($A51,#REF!,V$2,FALSE))=TRUE,"-",VLOOKUP($A51,#REF!,V$2,FALSE))</f>
        <v>#REF!</v>
      </c>
      <c r="W51" s="109" t="e">
        <f>IF(ISNA(VLOOKUP($A51,#REF!,W$2,FALSE))=TRUE,"-",VLOOKUP($A51,#REF!,W$2,FALSE))</f>
        <v>#REF!</v>
      </c>
      <c r="X51" s="109" t="e">
        <f>IF(ISNA(VLOOKUP($A51,#REF!,X$2,FALSE))=TRUE,"-",VLOOKUP($A51,#REF!,X$2,FALSE))</f>
        <v>#REF!</v>
      </c>
      <c r="Y51" s="109" t="e">
        <f>IF(ISNA(VLOOKUP($A51,#REF!,Y$2,FALSE))=TRUE,"-",VLOOKUP($A51,#REF!,Y$2,FALSE))</f>
        <v>#REF!</v>
      </c>
      <c r="Z51" s="122" t="e">
        <f>IF(ISNA(VLOOKUP($A51,#REF!,Z$2,FALSE))=TRUE,"-",VLOOKUP($A51,#REF!,Z$2,FALSE))</f>
        <v>#REF!</v>
      </c>
      <c r="AA51" s="476" t="e">
        <f>IF(ISNA(VLOOKUP($A51,#REF!,AA$2,FALSE))=TRUE,"-",VLOOKUP($A51,#REF!,AA$2,FALSE))</f>
        <v>#REF!</v>
      </c>
      <c r="AB51" s="477">
        <v>1.7455053237912376E-4</v>
      </c>
      <c r="AC51" s="124">
        <v>0</v>
      </c>
      <c r="AD51" s="109" t="e">
        <f>IF(ISNA(VLOOKUP($A51,#REF!,AD$2,FALSE))=TRUE,"-",VLOOKUP($A51,#REF!,AD$2,FALSE))</f>
        <v>#REF!</v>
      </c>
      <c r="AE51" s="109" t="e">
        <f>IF(ISNA(VLOOKUP($A51,#REF!,AE$2,FALSE))=TRUE,"-",VLOOKUP($A51,#REF!,AE$2,FALSE))</f>
        <v>#REF!</v>
      </c>
      <c r="AF51" s="109" t="e">
        <f>IF(ISNA(VLOOKUP($A51,#REF!,AF$2,FALSE))=TRUE,"-",VLOOKUP($A51,#REF!,AF$2,FALSE))</f>
        <v>#REF!</v>
      </c>
      <c r="AG51" s="109" t="e">
        <f>IF(ISNA(VLOOKUP($A51,#REF!,AG$2,FALSE))=TRUE,"-",VLOOKUP($A51,#REF!,AG$2,FALSE))</f>
        <v>#REF!</v>
      </c>
      <c r="AH51" s="122" t="e">
        <f>IF(ISNA(VLOOKUP($A51,#REF!,AH$2,FALSE))=TRUE,"-",VLOOKUP($A51,#REF!,AH$2,FALSE))</f>
        <v>#REF!</v>
      </c>
      <c r="AI51" s="476" t="e">
        <f>IF(ISNA(VLOOKUP($A51,#REF!,AI$2,FALSE))=TRUE,"-",VLOOKUP($A51,#REF!,AI$2,FALSE))</f>
        <v>#REF!</v>
      </c>
      <c r="AJ51" s="477">
        <v>0</v>
      </c>
      <c r="AK51" s="124">
        <v>0</v>
      </c>
      <c r="AL51" s="109" t="e">
        <f>IF(ISNA(VLOOKUP($A51,#REF!,AL$2,FALSE))=TRUE,"-",VLOOKUP($A51,#REF!,AL$2,FALSE))</f>
        <v>#REF!</v>
      </c>
      <c r="AM51" s="109" t="e">
        <f>IF(ISNA(VLOOKUP($A51,#REF!,AM$2,FALSE))=TRUE,"-",VLOOKUP($A51,#REF!,AM$2,FALSE))</f>
        <v>#REF!</v>
      </c>
      <c r="AN51" s="109" t="e">
        <f>IF(ISNA(VLOOKUP($A51,#REF!,AN$2,FALSE))=TRUE,"-",VLOOKUP($A51,#REF!,AN$2,FALSE))</f>
        <v>#REF!</v>
      </c>
      <c r="AO51" s="109" t="e">
        <f>IF(ISNA(VLOOKUP($A51,#REF!,AO$2,FALSE))=TRUE,"-",VLOOKUP($A51,#REF!,AO$2,FALSE))</f>
        <v>#REF!</v>
      </c>
      <c r="AP51" s="122" t="e">
        <f>IF(ISNA(VLOOKUP($A51,#REF!,AP$2,FALSE))=TRUE,"-",VLOOKUP($A51,#REF!,AP$2,FALSE))</f>
        <v>#REF!</v>
      </c>
      <c r="AQ51" s="476" t="e">
        <f>IF(ISNA(VLOOKUP($A51,#REF!,AQ$2,FALSE))=TRUE,"-",VLOOKUP($A51,#REF!,AQ$2,FALSE))</f>
        <v>#REF!</v>
      </c>
      <c r="AR51" s="477">
        <v>1.7455053237912376E-4</v>
      </c>
      <c r="AS51" s="124">
        <v>0</v>
      </c>
      <c r="AT51" s="109" t="e">
        <f>IF(ISNA(VLOOKUP($A51,#REF!,AT$2,FALSE))=TRUE,"-",VLOOKUP($A51,#REF!,AT$2,FALSE))</f>
        <v>#REF!</v>
      </c>
      <c r="AU51" s="109" t="e">
        <f>IF(ISNA(VLOOKUP($A51,#REF!,AU$2,FALSE))=TRUE,"-",VLOOKUP($A51,#REF!,AU$2,FALSE))</f>
        <v>#REF!</v>
      </c>
      <c r="AV51" s="109" t="e">
        <f>IF(ISNA(VLOOKUP($A51,#REF!,AV$2,FALSE))=TRUE,"-",VLOOKUP($A51,#REF!,AV$2,FALSE))</f>
        <v>#REF!</v>
      </c>
      <c r="AW51" s="109" t="e">
        <f>IF(ISNA(VLOOKUP($A51,#REF!,AW$2,FALSE))=TRUE,"-",VLOOKUP($A51,#REF!,AW$2,FALSE))</f>
        <v>#REF!</v>
      </c>
      <c r="AX51" s="122" t="e">
        <f>IF(ISNA(VLOOKUP($A51,#REF!,AX$2,FALSE))=TRUE,"-",VLOOKUP($A51,#REF!,AX$2,FALSE))</f>
        <v>#REF!</v>
      </c>
      <c r="AY51" s="476" t="e">
        <f>IF(ISNA(VLOOKUP($A51,#REF!,AY$2,FALSE))=TRUE,"-",VLOOKUP($A51,#REF!,AY$2,FALSE))</f>
        <v>#REF!</v>
      </c>
      <c r="AZ51" s="477">
        <v>0</v>
      </c>
      <c r="BA51" s="124">
        <v>0</v>
      </c>
      <c r="BB51" s="109" t="e">
        <f>IF(ISNA(VLOOKUP($A51,#REF!,BB$2,FALSE))=TRUE,"-",VLOOKUP($A51,#REF!,BB$2,FALSE))</f>
        <v>#REF!</v>
      </c>
      <c r="BC51" s="109" t="e">
        <f>IF(ISNA(VLOOKUP($A51,#REF!,BC$2,FALSE))=TRUE,"-",VLOOKUP($A51,#REF!,BC$2,FALSE))</f>
        <v>#REF!</v>
      </c>
      <c r="BD51" s="109" t="e">
        <f>IF(ISNA(VLOOKUP($A51,#REF!,BD$2,FALSE))=TRUE,"-",VLOOKUP($A51,#REF!,BD$2,FALSE))</f>
        <v>#REF!</v>
      </c>
      <c r="BE51" s="109" t="e">
        <f>IF(ISNA(VLOOKUP($A51,#REF!,BE$2,FALSE))=TRUE,"-",VLOOKUP($A51,#REF!,BE$2,FALSE))</f>
        <v>#REF!</v>
      </c>
      <c r="BF51" s="122" t="e">
        <f>IF(ISNA(VLOOKUP($A51,#REF!,BF$2,FALSE))=TRUE,"-",VLOOKUP($A51,#REF!,BF$2,FALSE))</f>
        <v>#REF!</v>
      </c>
      <c r="BG51" s="476" t="e">
        <f>IF(ISNA(VLOOKUP($A51,#REF!,BG$2,FALSE))=TRUE,"-",VLOOKUP($A51,#REF!,BG$2,FALSE))</f>
        <v>#REF!</v>
      </c>
      <c r="BH51" s="477">
        <v>0</v>
      </c>
      <c r="BI51" s="124">
        <v>0</v>
      </c>
      <c r="BJ51" s="109" t="e">
        <f>IF(ISNA(VLOOKUP($A51,#REF!,BJ$2,FALSE))=TRUE,"-",VLOOKUP($A51,#REF!,BJ$2,FALSE))</f>
        <v>#REF!</v>
      </c>
      <c r="BK51" s="109" t="e">
        <f>IF(ISNA(VLOOKUP($A51,#REF!,BK$2,FALSE))=TRUE,"-",VLOOKUP($A51,#REF!,BK$2,FALSE))</f>
        <v>#REF!</v>
      </c>
      <c r="BL51" s="109" t="e">
        <f>IF(ISNA(VLOOKUP($A51,#REF!,BL$2,FALSE))=TRUE,"-",VLOOKUP($A51,#REF!,BL$2,FALSE))</f>
        <v>#REF!</v>
      </c>
      <c r="BM51" s="109" t="e">
        <f>IF(ISNA(VLOOKUP($A51,#REF!,BM$2,FALSE))=TRUE,"-",VLOOKUP($A51,#REF!,BM$2,FALSE))</f>
        <v>#REF!</v>
      </c>
      <c r="BN51" s="122" t="e">
        <f>IF(ISNA(VLOOKUP($A51,#REF!,BN$2,FALSE))=TRUE,"-",VLOOKUP($A51,#REF!,BN$2,FALSE))</f>
        <v>#REF!</v>
      </c>
      <c r="BO51" s="476" t="e">
        <f>IF(ISNA(VLOOKUP($A51,#REF!,BO$2,FALSE))=TRUE,"-",VLOOKUP($A51,#REF!,BO$2,FALSE))</f>
        <v>#REF!</v>
      </c>
      <c r="BP51" s="477" t="e">
        <f>IF(ISNA(VLOOKUP($A51,#REF!,BP$2,FALSE))=TRUE,"-",VLOOKUP($A51,#REF!,BP$2,FALSE))</f>
        <v>#REF!</v>
      </c>
      <c r="BQ51" s="124" t="e">
        <f>IF(ISNA(VLOOKUP($A51,#REF!,BQ$2,FALSE))=TRUE,"-",VLOOKUP($A51,#REF!,BQ$2,FALSE))</f>
        <v>#REF!</v>
      </c>
      <c r="BR51" s="109" t="e">
        <f t="shared" si="26"/>
        <v>#REF!</v>
      </c>
      <c r="BS51" s="109" t="e">
        <f t="shared" si="27"/>
        <v>#REF!</v>
      </c>
      <c r="BT51" s="503" t="e">
        <f t="shared" si="28"/>
        <v>#REF!</v>
      </c>
      <c r="BU51" s="483" t="e">
        <f t="shared" si="29"/>
        <v>#REF!</v>
      </c>
      <c r="BV51" s="493" t="e">
        <f t="shared" si="30"/>
        <v>#REF!</v>
      </c>
      <c r="BW51" s="493" t="e">
        <f t="shared" si="30"/>
        <v>#REF!</v>
      </c>
      <c r="BX51" s="493">
        <f t="shared" si="31"/>
        <v>3.4910106475824753E-4</v>
      </c>
      <c r="BY51" s="494">
        <f t="shared" si="32"/>
        <v>0</v>
      </c>
    </row>
    <row r="52" spans="1:77" x14ac:dyDescent="0.25">
      <c r="A52" s="56" t="s">
        <v>27</v>
      </c>
      <c r="B52" s="36" t="s">
        <v>27</v>
      </c>
      <c r="C52" s="37" t="s">
        <v>76</v>
      </c>
      <c r="D52" s="38" t="s">
        <v>14</v>
      </c>
      <c r="E52" s="102" t="e">
        <f>IF(ISNA(VLOOKUP($A52,#REF!,E$2,FALSE))=TRUE,"-",VLOOKUP($A52,#REF!,E$2,FALSE))</f>
        <v>#REF!</v>
      </c>
      <c r="F52" s="109" t="e">
        <f>IF(ISNA(VLOOKUP($A52,#REF!,F$2,FALSE))=TRUE,"-",VLOOKUP($A52,#REF!,F$2,FALSE))</f>
        <v>#REF!</v>
      </c>
      <c r="G52" s="109" t="e">
        <f>IF(ISNA(VLOOKUP($A52,#REF!,G$2,FALSE))=TRUE,"-",VLOOKUP($A52,#REF!,G$2,FALSE))</f>
        <v>#REF!</v>
      </c>
      <c r="H52" s="109" t="e">
        <f>IF(ISNA(VLOOKUP($A52,#REF!,H$2,FALSE))=TRUE,"-",VLOOKUP($A52,#REF!,H$2,FALSE))</f>
        <v>#REF!</v>
      </c>
      <c r="I52" s="109" t="e">
        <f>IF(ISNA(VLOOKUP($A52,#REF!,I$2,FALSE))=TRUE,"-",VLOOKUP($A52,#REF!,I$2,FALSE))</f>
        <v>#REF!</v>
      </c>
      <c r="J52" s="122" t="e">
        <f>IF(ISNA(VLOOKUP($A52,#REF!,J$2,FALSE))=TRUE,"-",VLOOKUP($A52,#REF!,J$2,FALSE))</f>
        <v>#REF!</v>
      </c>
      <c r="K52" s="476" t="e">
        <f>IF(ISNA(VLOOKUP($A52,#REF!,K$2,FALSE))=TRUE,"-",VLOOKUP($A52,#REF!,K$2,FALSE))</f>
        <v>#REF!</v>
      </c>
      <c r="L52" s="477">
        <v>0.9992048767558972</v>
      </c>
      <c r="M52" s="124">
        <v>0.99868972746331242</v>
      </c>
      <c r="N52" s="109" t="e">
        <f>IF(ISNA(VLOOKUP($A52,#REF!,N$2,FALSE))=TRUE,"-",VLOOKUP($A52,#REF!,N$2,FALSE))</f>
        <v>#REF!</v>
      </c>
      <c r="O52" s="109" t="e">
        <f>IF(ISNA(VLOOKUP($A52,#REF!,O$2,FALSE))=TRUE,"-",VLOOKUP($A52,#REF!,O$2,FALSE))</f>
        <v>#REF!</v>
      </c>
      <c r="P52" s="109" t="e">
        <f>IF(ISNA(VLOOKUP($A52,#REF!,P$2,FALSE))=TRUE,"-",VLOOKUP($A52,#REF!,P$2,FALSE))</f>
        <v>#REF!</v>
      </c>
      <c r="Q52" s="109" t="e">
        <f>IF(ISNA(VLOOKUP($A52,#REF!,Q$2,FALSE))=TRUE,"-",VLOOKUP($A52,#REF!,Q$2,FALSE))</f>
        <v>#REF!</v>
      </c>
      <c r="R52" s="122" t="e">
        <f>IF(ISNA(VLOOKUP($A52,#REF!,R$2,FALSE))=TRUE,"-",VLOOKUP($A52,#REF!,R$2,FALSE))</f>
        <v>#REF!</v>
      </c>
      <c r="S52" s="476" t="e">
        <f>IF(ISNA(VLOOKUP($A52,#REF!,S$2,FALSE))=TRUE,"-",VLOOKUP($A52,#REF!,S$2,FALSE))</f>
        <v>#REF!</v>
      </c>
      <c r="T52" s="477">
        <v>0</v>
      </c>
      <c r="U52" s="124">
        <v>0</v>
      </c>
      <c r="V52" s="109" t="e">
        <f>IF(ISNA(VLOOKUP($A52,#REF!,V$2,FALSE))=TRUE,"-",VLOOKUP($A52,#REF!,V$2,FALSE))</f>
        <v>#REF!</v>
      </c>
      <c r="W52" s="109" t="e">
        <f>IF(ISNA(VLOOKUP($A52,#REF!,W$2,FALSE))=TRUE,"-",VLOOKUP($A52,#REF!,W$2,FALSE))</f>
        <v>#REF!</v>
      </c>
      <c r="X52" s="109" t="e">
        <f>IF(ISNA(VLOOKUP($A52,#REF!,X$2,FALSE))=TRUE,"-",VLOOKUP($A52,#REF!,X$2,FALSE))</f>
        <v>#REF!</v>
      </c>
      <c r="Y52" s="109" t="e">
        <f>IF(ISNA(VLOOKUP($A52,#REF!,Y$2,FALSE))=TRUE,"-",VLOOKUP($A52,#REF!,Y$2,FALSE))</f>
        <v>#REF!</v>
      </c>
      <c r="Z52" s="122" t="e">
        <f>IF(ISNA(VLOOKUP($A52,#REF!,Z$2,FALSE))=TRUE,"-",VLOOKUP($A52,#REF!,Z$2,FALSE))</f>
        <v>#REF!</v>
      </c>
      <c r="AA52" s="476" t="e">
        <f>IF(ISNA(VLOOKUP($A52,#REF!,AA$2,FALSE))=TRUE,"-",VLOOKUP($A52,#REF!,AA$2,FALSE))</f>
        <v>#REF!</v>
      </c>
      <c r="AB52" s="477">
        <v>0</v>
      </c>
      <c r="AC52" s="124">
        <v>0</v>
      </c>
      <c r="AD52" s="109" t="e">
        <f>IF(ISNA(VLOOKUP($A52,#REF!,AD$2,FALSE))=TRUE,"-",VLOOKUP($A52,#REF!,AD$2,FALSE))</f>
        <v>#REF!</v>
      </c>
      <c r="AE52" s="109" t="e">
        <f>IF(ISNA(VLOOKUP($A52,#REF!,AE$2,FALSE))=TRUE,"-",VLOOKUP($A52,#REF!,AE$2,FALSE))</f>
        <v>#REF!</v>
      </c>
      <c r="AF52" s="109" t="e">
        <f>IF(ISNA(VLOOKUP($A52,#REF!,AF$2,FALSE))=TRUE,"-",VLOOKUP($A52,#REF!,AF$2,FALSE))</f>
        <v>#REF!</v>
      </c>
      <c r="AG52" s="109" t="e">
        <f>IF(ISNA(VLOOKUP($A52,#REF!,AG$2,FALSE))=TRUE,"-",VLOOKUP($A52,#REF!,AG$2,FALSE))</f>
        <v>#REF!</v>
      </c>
      <c r="AH52" s="122" t="e">
        <f>IF(ISNA(VLOOKUP($A52,#REF!,AH$2,FALSE))=TRUE,"-",VLOOKUP($A52,#REF!,AH$2,FALSE))</f>
        <v>#REF!</v>
      </c>
      <c r="AI52" s="476" t="e">
        <f>IF(ISNA(VLOOKUP($A52,#REF!,AI$2,FALSE))=TRUE,"-",VLOOKUP($A52,#REF!,AI$2,FALSE))</f>
        <v>#REF!</v>
      </c>
      <c r="AJ52" s="477">
        <v>0</v>
      </c>
      <c r="AK52" s="124">
        <v>0</v>
      </c>
      <c r="AL52" s="109" t="e">
        <f>IF(ISNA(VLOOKUP($A52,#REF!,AL$2,FALSE))=TRUE,"-",VLOOKUP($A52,#REF!,AL$2,FALSE))</f>
        <v>#REF!</v>
      </c>
      <c r="AM52" s="109" t="e">
        <f>IF(ISNA(VLOOKUP($A52,#REF!,AM$2,FALSE))=TRUE,"-",VLOOKUP($A52,#REF!,AM$2,FALSE))</f>
        <v>#REF!</v>
      </c>
      <c r="AN52" s="109" t="e">
        <f>IF(ISNA(VLOOKUP($A52,#REF!,AN$2,FALSE))=TRUE,"-",VLOOKUP($A52,#REF!,AN$2,FALSE))</f>
        <v>#REF!</v>
      </c>
      <c r="AO52" s="109" t="e">
        <f>IF(ISNA(VLOOKUP($A52,#REF!,AO$2,FALSE))=TRUE,"-",VLOOKUP($A52,#REF!,AO$2,FALSE))</f>
        <v>#REF!</v>
      </c>
      <c r="AP52" s="122" t="e">
        <f>IF(ISNA(VLOOKUP($A52,#REF!,AP$2,FALSE))=TRUE,"-",VLOOKUP($A52,#REF!,AP$2,FALSE))</f>
        <v>#REF!</v>
      </c>
      <c r="AQ52" s="476" t="e">
        <f>IF(ISNA(VLOOKUP($A52,#REF!,AQ$2,FALSE))=TRUE,"-",VLOOKUP($A52,#REF!,AQ$2,FALSE))</f>
        <v>#REF!</v>
      </c>
      <c r="AR52" s="477">
        <v>0</v>
      </c>
      <c r="AS52" s="124">
        <v>0</v>
      </c>
      <c r="AT52" s="109" t="e">
        <f>IF(ISNA(VLOOKUP($A52,#REF!,AT$2,FALSE))=TRUE,"-",VLOOKUP($A52,#REF!,AT$2,FALSE))</f>
        <v>#REF!</v>
      </c>
      <c r="AU52" s="109" t="e">
        <f>IF(ISNA(VLOOKUP($A52,#REF!,AU$2,FALSE))=TRUE,"-",VLOOKUP($A52,#REF!,AU$2,FALSE))</f>
        <v>#REF!</v>
      </c>
      <c r="AV52" s="109" t="e">
        <f>IF(ISNA(VLOOKUP($A52,#REF!,AV$2,FALSE))=TRUE,"-",VLOOKUP($A52,#REF!,AV$2,FALSE))</f>
        <v>#REF!</v>
      </c>
      <c r="AW52" s="109" t="e">
        <f>IF(ISNA(VLOOKUP($A52,#REF!,AW$2,FALSE))=TRUE,"-",VLOOKUP($A52,#REF!,AW$2,FALSE))</f>
        <v>#REF!</v>
      </c>
      <c r="AX52" s="122" t="e">
        <f>IF(ISNA(VLOOKUP($A52,#REF!,AX$2,FALSE))=TRUE,"-",VLOOKUP($A52,#REF!,AX$2,FALSE))</f>
        <v>#REF!</v>
      </c>
      <c r="AY52" s="476" t="e">
        <f>IF(ISNA(VLOOKUP($A52,#REF!,AY$2,FALSE))=TRUE,"-",VLOOKUP($A52,#REF!,AY$2,FALSE))</f>
        <v>#REF!</v>
      </c>
      <c r="AZ52" s="477">
        <v>0</v>
      </c>
      <c r="BA52" s="124">
        <v>0</v>
      </c>
      <c r="BB52" s="109" t="e">
        <f>IF(ISNA(VLOOKUP($A52,#REF!,BB$2,FALSE))=TRUE,"-",VLOOKUP($A52,#REF!,BB$2,FALSE))</f>
        <v>#REF!</v>
      </c>
      <c r="BC52" s="109" t="e">
        <f>IF(ISNA(VLOOKUP($A52,#REF!,BC$2,FALSE))=TRUE,"-",VLOOKUP($A52,#REF!,BC$2,FALSE))</f>
        <v>#REF!</v>
      </c>
      <c r="BD52" s="109" t="e">
        <f>IF(ISNA(VLOOKUP($A52,#REF!,BD$2,FALSE))=TRUE,"-",VLOOKUP($A52,#REF!,BD$2,FALSE))</f>
        <v>#REF!</v>
      </c>
      <c r="BE52" s="109" t="e">
        <f>IF(ISNA(VLOOKUP($A52,#REF!,BE$2,FALSE))=TRUE,"-",VLOOKUP($A52,#REF!,BE$2,FALSE))</f>
        <v>#REF!</v>
      </c>
      <c r="BF52" s="122" t="e">
        <f>IF(ISNA(VLOOKUP($A52,#REF!,BF$2,FALSE))=TRUE,"-",VLOOKUP($A52,#REF!,BF$2,FALSE))</f>
        <v>#REF!</v>
      </c>
      <c r="BG52" s="476" t="e">
        <f>IF(ISNA(VLOOKUP($A52,#REF!,BG$2,FALSE))=TRUE,"-",VLOOKUP($A52,#REF!,BG$2,FALSE))</f>
        <v>#REF!</v>
      </c>
      <c r="BH52" s="477">
        <v>0</v>
      </c>
      <c r="BI52" s="124">
        <v>0</v>
      </c>
      <c r="BJ52" s="109" t="e">
        <f>IF(ISNA(VLOOKUP($A52,#REF!,BJ$2,FALSE))=TRUE,"-",VLOOKUP($A52,#REF!,BJ$2,FALSE))</f>
        <v>#REF!</v>
      </c>
      <c r="BK52" s="109" t="e">
        <f>IF(ISNA(VLOOKUP($A52,#REF!,BK$2,FALSE))=TRUE,"-",VLOOKUP($A52,#REF!,BK$2,FALSE))</f>
        <v>#REF!</v>
      </c>
      <c r="BL52" s="109" t="e">
        <f>IF(ISNA(VLOOKUP($A52,#REF!,BL$2,FALSE))=TRUE,"-",VLOOKUP($A52,#REF!,BL$2,FALSE))</f>
        <v>#REF!</v>
      </c>
      <c r="BM52" s="109" t="e">
        <f>IF(ISNA(VLOOKUP($A52,#REF!,BM$2,FALSE))=TRUE,"-",VLOOKUP($A52,#REF!,BM$2,FALSE))</f>
        <v>#REF!</v>
      </c>
      <c r="BN52" s="122" t="e">
        <f>IF(ISNA(VLOOKUP($A52,#REF!,BN$2,FALSE))=TRUE,"-",VLOOKUP($A52,#REF!,BN$2,FALSE))</f>
        <v>#REF!</v>
      </c>
      <c r="BO52" s="476" t="e">
        <f>IF(ISNA(VLOOKUP($A52,#REF!,BO$2,FALSE))=TRUE,"-",VLOOKUP($A52,#REF!,BO$2,FALSE))</f>
        <v>#REF!</v>
      </c>
      <c r="BP52" s="477" t="e">
        <f>IF(ISNA(VLOOKUP($A52,#REF!,BP$2,FALSE))=TRUE,"-",VLOOKUP($A52,#REF!,BP$2,FALSE))</f>
        <v>#REF!</v>
      </c>
      <c r="BQ52" s="124" t="e">
        <f>IF(ISNA(VLOOKUP($A52,#REF!,BQ$2,FALSE))=TRUE,"-",VLOOKUP($A52,#REF!,BQ$2,FALSE))</f>
        <v>#REF!</v>
      </c>
      <c r="BR52" s="109" t="e">
        <f t="shared" si="26"/>
        <v>#REF!</v>
      </c>
      <c r="BS52" s="109" t="e">
        <f t="shared" si="27"/>
        <v>#REF!</v>
      </c>
      <c r="BT52" s="503" t="e">
        <f t="shared" si="28"/>
        <v>#REF!</v>
      </c>
      <c r="BU52" s="483" t="e">
        <f t="shared" si="29"/>
        <v>#REF!</v>
      </c>
      <c r="BV52" s="493" t="e">
        <f t="shared" si="30"/>
        <v>#REF!</v>
      </c>
      <c r="BW52" s="493" t="e">
        <f t="shared" si="30"/>
        <v>#REF!</v>
      </c>
      <c r="BX52" s="493">
        <f t="shared" si="31"/>
        <v>0</v>
      </c>
      <c r="BY52" s="494">
        <f t="shared" si="32"/>
        <v>0</v>
      </c>
    </row>
    <row r="53" spans="1:77" x14ac:dyDescent="0.25">
      <c r="A53" s="56" t="s">
        <v>28</v>
      </c>
      <c r="B53" s="36" t="s">
        <v>28</v>
      </c>
      <c r="C53" s="37" t="s">
        <v>77</v>
      </c>
      <c r="D53" s="40" t="s">
        <v>13</v>
      </c>
      <c r="E53" s="102" t="e">
        <f>IF(ISNA(VLOOKUP($A53,#REF!,E$2,FALSE))=TRUE,"-",VLOOKUP($A53,#REF!,E$2,FALSE))</f>
        <v>#REF!</v>
      </c>
      <c r="F53" s="109" t="e">
        <f>IF(ISNA(VLOOKUP($A53,#REF!,F$2,FALSE))=TRUE,"-",VLOOKUP($A53,#REF!,F$2,FALSE))</f>
        <v>#REF!</v>
      </c>
      <c r="G53" s="109" t="e">
        <f>IF(ISNA(VLOOKUP($A53,#REF!,G$2,FALSE))=TRUE,"-",VLOOKUP($A53,#REF!,G$2,FALSE))</f>
        <v>#REF!</v>
      </c>
      <c r="H53" s="109" t="e">
        <f>IF(ISNA(VLOOKUP($A53,#REF!,H$2,FALSE))=TRUE,"-",VLOOKUP($A53,#REF!,H$2,FALSE))</f>
        <v>#REF!</v>
      </c>
      <c r="I53" s="109" t="e">
        <f>IF(ISNA(VLOOKUP($A53,#REF!,I$2,FALSE))=TRUE,"-",VLOOKUP($A53,#REF!,I$2,FALSE))</f>
        <v>#REF!</v>
      </c>
      <c r="J53" s="122" t="e">
        <f>IF(ISNA(VLOOKUP($A53,#REF!,J$2,FALSE))=TRUE,"-",VLOOKUP($A53,#REF!,J$2,FALSE))</f>
        <v>#REF!</v>
      </c>
      <c r="K53" s="476" t="e">
        <f>IF(ISNA(VLOOKUP($A53,#REF!,K$2,FALSE))=TRUE,"-",VLOOKUP($A53,#REF!,K$2,FALSE))</f>
        <v>#REF!</v>
      </c>
      <c r="L53" s="477">
        <v>0.99785637727759913</v>
      </c>
      <c r="M53" s="124">
        <v>0.99424736337488018</v>
      </c>
      <c r="N53" s="109" t="e">
        <f>IF(ISNA(VLOOKUP($A53,#REF!,N$2,FALSE))=TRUE,"-",VLOOKUP($A53,#REF!,N$2,FALSE))</f>
        <v>#REF!</v>
      </c>
      <c r="O53" s="109" t="e">
        <f>IF(ISNA(VLOOKUP($A53,#REF!,O$2,FALSE))=TRUE,"-",VLOOKUP($A53,#REF!,O$2,FALSE))</f>
        <v>#REF!</v>
      </c>
      <c r="P53" s="109" t="e">
        <f>IF(ISNA(VLOOKUP($A53,#REF!,P$2,FALSE))=TRUE,"-",VLOOKUP($A53,#REF!,P$2,FALSE))</f>
        <v>#REF!</v>
      </c>
      <c r="Q53" s="109" t="e">
        <f>IF(ISNA(VLOOKUP($A53,#REF!,Q$2,FALSE))=TRUE,"-",VLOOKUP($A53,#REF!,Q$2,FALSE))</f>
        <v>#REF!</v>
      </c>
      <c r="R53" s="122" t="e">
        <f>IF(ISNA(VLOOKUP($A53,#REF!,R$2,FALSE))=TRUE,"-",VLOOKUP($A53,#REF!,R$2,FALSE))</f>
        <v>#REF!</v>
      </c>
      <c r="S53" s="476" t="e">
        <f>IF(ISNA(VLOOKUP($A53,#REF!,S$2,FALSE))=TRUE,"-",VLOOKUP($A53,#REF!,S$2,FALSE))</f>
        <v>#REF!</v>
      </c>
      <c r="T53" s="477">
        <v>8.5744908896034297E-3</v>
      </c>
      <c r="U53" s="124">
        <v>5.7526366251198467E-3</v>
      </c>
      <c r="V53" s="109" t="e">
        <f>IF(ISNA(VLOOKUP($A53,#REF!,V$2,FALSE))=TRUE,"-",VLOOKUP($A53,#REF!,V$2,FALSE))</f>
        <v>#REF!</v>
      </c>
      <c r="W53" s="109" t="e">
        <f>IF(ISNA(VLOOKUP($A53,#REF!,W$2,FALSE))=TRUE,"-",VLOOKUP($A53,#REF!,W$2,FALSE))</f>
        <v>#REF!</v>
      </c>
      <c r="X53" s="109" t="e">
        <f>IF(ISNA(VLOOKUP($A53,#REF!,X$2,FALSE))=TRUE,"-",VLOOKUP($A53,#REF!,X$2,FALSE))</f>
        <v>#REF!</v>
      </c>
      <c r="Y53" s="109" t="e">
        <f>IF(ISNA(VLOOKUP($A53,#REF!,Y$2,FALSE))=TRUE,"-",VLOOKUP($A53,#REF!,Y$2,FALSE))</f>
        <v>#REF!</v>
      </c>
      <c r="Z53" s="122" t="e">
        <f>IF(ISNA(VLOOKUP($A53,#REF!,Z$2,FALSE))=TRUE,"-",VLOOKUP($A53,#REF!,Z$2,FALSE))</f>
        <v>#REF!</v>
      </c>
      <c r="AA53" s="476" t="e">
        <f>IF(ISNA(VLOOKUP($A53,#REF!,AA$2,FALSE))=TRUE,"-",VLOOKUP($A53,#REF!,AA$2,FALSE))</f>
        <v>#REF!</v>
      </c>
      <c r="AB53" s="477">
        <v>1.0718113612004287E-3</v>
      </c>
      <c r="AC53" s="124">
        <v>2.8763183125599234E-3</v>
      </c>
      <c r="AD53" s="109" t="e">
        <f>IF(ISNA(VLOOKUP($A53,#REF!,AD$2,FALSE))=TRUE,"-",VLOOKUP($A53,#REF!,AD$2,FALSE))</f>
        <v>#REF!</v>
      </c>
      <c r="AE53" s="109" t="e">
        <f>IF(ISNA(VLOOKUP($A53,#REF!,AE$2,FALSE))=TRUE,"-",VLOOKUP($A53,#REF!,AE$2,FALSE))</f>
        <v>#REF!</v>
      </c>
      <c r="AF53" s="109" t="e">
        <f>IF(ISNA(VLOOKUP($A53,#REF!,AF$2,FALSE))=TRUE,"-",VLOOKUP($A53,#REF!,AF$2,FALSE))</f>
        <v>#REF!</v>
      </c>
      <c r="AG53" s="109" t="e">
        <f>IF(ISNA(VLOOKUP($A53,#REF!,AG$2,FALSE))=TRUE,"-",VLOOKUP($A53,#REF!,AG$2,FALSE))</f>
        <v>#REF!</v>
      </c>
      <c r="AH53" s="122" t="e">
        <f>IF(ISNA(VLOOKUP($A53,#REF!,AH$2,FALSE))=TRUE,"-",VLOOKUP($A53,#REF!,AH$2,FALSE))</f>
        <v>#REF!</v>
      </c>
      <c r="AI53" s="476" t="e">
        <f>IF(ISNA(VLOOKUP($A53,#REF!,AI$2,FALSE))=TRUE,"-",VLOOKUP($A53,#REF!,AI$2,FALSE))</f>
        <v>#REF!</v>
      </c>
      <c r="AJ53" s="477">
        <v>0</v>
      </c>
      <c r="AK53" s="124">
        <v>0</v>
      </c>
      <c r="AL53" s="109" t="e">
        <f>IF(ISNA(VLOOKUP($A53,#REF!,AL$2,FALSE))=TRUE,"-",VLOOKUP($A53,#REF!,AL$2,FALSE))</f>
        <v>#REF!</v>
      </c>
      <c r="AM53" s="109" t="e">
        <f>IF(ISNA(VLOOKUP($A53,#REF!,AM$2,FALSE))=TRUE,"-",VLOOKUP($A53,#REF!,AM$2,FALSE))</f>
        <v>#REF!</v>
      </c>
      <c r="AN53" s="109" t="e">
        <f>IF(ISNA(VLOOKUP($A53,#REF!,AN$2,FALSE))=TRUE,"-",VLOOKUP($A53,#REF!,AN$2,FALSE))</f>
        <v>#REF!</v>
      </c>
      <c r="AO53" s="109" t="e">
        <f>IF(ISNA(VLOOKUP($A53,#REF!,AO$2,FALSE))=TRUE,"-",VLOOKUP($A53,#REF!,AO$2,FALSE))</f>
        <v>#REF!</v>
      </c>
      <c r="AP53" s="122" t="e">
        <f>IF(ISNA(VLOOKUP($A53,#REF!,AP$2,FALSE))=TRUE,"-",VLOOKUP($A53,#REF!,AP$2,FALSE))</f>
        <v>#REF!</v>
      </c>
      <c r="AQ53" s="476" t="e">
        <f>IF(ISNA(VLOOKUP($A53,#REF!,AQ$2,FALSE))=TRUE,"-",VLOOKUP($A53,#REF!,AQ$2,FALSE))</f>
        <v>#REF!</v>
      </c>
      <c r="AR53" s="477">
        <v>0</v>
      </c>
      <c r="AS53" s="124">
        <v>0</v>
      </c>
      <c r="AT53" s="109" t="e">
        <f>IF(ISNA(VLOOKUP($A53,#REF!,AT$2,FALSE))=TRUE,"-",VLOOKUP($A53,#REF!,AT$2,FALSE))</f>
        <v>#REF!</v>
      </c>
      <c r="AU53" s="109" t="e">
        <f>IF(ISNA(VLOOKUP($A53,#REF!,AU$2,FALSE))=TRUE,"-",VLOOKUP($A53,#REF!,AU$2,FALSE))</f>
        <v>#REF!</v>
      </c>
      <c r="AV53" s="109" t="e">
        <f>IF(ISNA(VLOOKUP($A53,#REF!,AV$2,FALSE))=TRUE,"-",VLOOKUP($A53,#REF!,AV$2,FALSE))</f>
        <v>#REF!</v>
      </c>
      <c r="AW53" s="109" t="e">
        <f>IF(ISNA(VLOOKUP($A53,#REF!,AW$2,FALSE))=TRUE,"-",VLOOKUP($A53,#REF!,AW$2,FALSE))</f>
        <v>#REF!</v>
      </c>
      <c r="AX53" s="122" t="e">
        <f>IF(ISNA(VLOOKUP($A53,#REF!,AX$2,FALSE))=TRUE,"-",VLOOKUP($A53,#REF!,AX$2,FALSE))</f>
        <v>#REF!</v>
      </c>
      <c r="AY53" s="476" t="e">
        <f>IF(ISNA(VLOOKUP($A53,#REF!,AY$2,FALSE))=TRUE,"-",VLOOKUP($A53,#REF!,AY$2,FALSE))</f>
        <v>#REF!</v>
      </c>
      <c r="AZ53" s="477">
        <v>0</v>
      </c>
      <c r="BA53" s="124">
        <v>1.9175455417066154E-3</v>
      </c>
      <c r="BB53" s="109" t="e">
        <f>IF(ISNA(VLOOKUP($A53,#REF!,BB$2,FALSE))=TRUE,"-",VLOOKUP($A53,#REF!,BB$2,FALSE))</f>
        <v>#REF!</v>
      </c>
      <c r="BC53" s="109" t="e">
        <f>IF(ISNA(VLOOKUP($A53,#REF!,BC$2,FALSE))=TRUE,"-",VLOOKUP($A53,#REF!,BC$2,FALSE))</f>
        <v>#REF!</v>
      </c>
      <c r="BD53" s="109" t="e">
        <f>IF(ISNA(VLOOKUP($A53,#REF!,BD$2,FALSE))=TRUE,"-",VLOOKUP($A53,#REF!,BD$2,FALSE))</f>
        <v>#REF!</v>
      </c>
      <c r="BE53" s="109" t="e">
        <f>IF(ISNA(VLOOKUP($A53,#REF!,BE$2,FALSE))=TRUE,"-",VLOOKUP($A53,#REF!,BE$2,FALSE))</f>
        <v>#REF!</v>
      </c>
      <c r="BF53" s="122" t="e">
        <f>IF(ISNA(VLOOKUP($A53,#REF!,BF$2,FALSE))=TRUE,"-",VLOOKUP($A53,#REF!,BF$2,FALSE))</f>
        <v>#REF!</v>
      </c>
      <c r="BG53" s="476" t="e">
        <f>IF(ISNA(VLOOKUP($A53,#REF!,BG$2,FALSE))=TRUE,"-",VLOOKUP($A53,#REF!,BG$2,FALSE))</f>
        <v>#REF!</v>
      </c>
      <c r="BH53" s="477">
        <v>0</v>
      </c>
      <c r="BI53" s="124">
        <v>0</v>
      </c>
      <c r="BJ53" s="109" t="e">
        <f>IF(ISNA(VLOOKUP($A53,#REF!,BJ$2,FALSE))=TRUE,"-",VLOOKUP($A53,#REF!,BJ$2,FALSE))</f>
        <v>#REF!</v>
      </c>
      <c r="BK53" s="109" t="e">
        <f>IF(ISNA(VLOOKUP($A53,#REF!,BK$2,FALSE))=TRUE,"-",VLOOKUP($A53,#REF!,BK$2,FALSE))</f>
        <v>#REF!</v>
      </c>
      <c r="BL53" s="109" t="e">
        <f>IF(ISNA(VLOOKUP($A53,#REF!,BL$2,FALSE))=TRUE,"-",VLOOKUP($A53,#REF!,BL$2,FALSE))</f>
        <v>#REF!</v>
      </c>
      <c r="BM53" s="109" t="e">
        <f>IF(ISNA(VLOOKUP($A53,#REF!,BM$2,FALSE))=TRUE,"-",VLOOKUP($A53,#REF!,BM$2,FALSE))</f>
        <v>#REF!</v>
      </c>
      <c r="BN53" s="122" t="e">
        <f>IF(ISNA(VLOOKUP($A53,#REF!,BN$2,FALSE))=TRUE,"-",VLOOKUP($A53,#REF!,BN$2,FALSE))</f>
        <v>#REF!</v>
      </c>
      <c r="BO53" s="476" t="e">
        <f>IF(ISNA(VLOOKUP($A53,#REF!,BO$2,FALSE))=TRUE,"-",VLOOKUP($A53,#REF!,BO$2,FALSE))</f>
        <v>#REF!</v>
      </c>
      <c r="BP53" s="477" t="e">
        <f>IF(ISNA(VLOOKUP($A53,#REF!,BP$2,FALSE))=TRUE,"-",VLOOKUP($A53,#REF!,BP$2,FALSE))</f>
        <v>#REF!</v>
      </c>
      <c r="BQ53" s="124" t="e">
        <f>IF(ISNA(VLOOKUP($A53,#REF!,BQ$2,FALSE))=TRUE,"-",VLOOKUP($A53,#REF!,BQ$2,FALSE))</f>
        <v>#REF!</v>
      </c>
      <c r="BR53" s="109" t="e">
        <f t="shared" si="26"/>
        <v>#REF!</v>
      </c>
      <c r="BS53" s="109" t="e">
        <f t="shared" si="27"/>
        <v>#REF!</v>
      </c>
      <c r="BT53" s="503" t="e">
        <f t="shared" si="28"/>
        <v>#REF!</v>
      </c>
      <c r="BU53" s="483" t="e">
        <f t="shared" si="29"/>
        <v>#REF!</v>
      </c>
      <c r="BV53" s="493" t="e">
        <f t="shared" si="30"/>
        <v>#REF!</v>
      </c>
      <c r="BW53" s="493" t="e">
        <f t="shared" si="30"/>
        <v>#REF!</v>
      </c>
      <c r="BX53" s="493">
        <f t="shared" si="31"/>
        <v>9.6463022508038593E-3</v>
      </c>
      <c r="BY53" s="494">
        <f t="shared" si="32"/>
        <v>1.0546500479386385E-2</v>
      </c>
    </row>
    <row r="54" spans="1:77" x14ac:dyDescent="0.25">
      <c r="A54" s="56" t="s">
        <v>29</v>
      </c>
      <c r="B54" s="36" t="s">
        <v>29</v>
      </c>
      <c r="C54" s="37" t="s">
        <v>78</v>
      </c>
      <c r="D54" s="38" t="s">
        <v>65</v>
      </c>
      <c r="E54" s="102" t="e">
        <f>IF(ISNA(VLOOKUP($A54,#REF!,E$2,FALSE))=TRUE,"-",VLOOKUP($A54,#REF!,E$2,FALSE))</f>
        <v>#REF!</v>
      </c>
      <c r="F54" s="109" t="e">
        <f>IF(ISNA(VLOOKUP($A54,#REF!,F$2,FALSE))=TRUE,"-",VLOOKUP($A54,#REF!,F$2,FALSE))</f>
        <v>#REF!</v>
      </c>
      <c r="G54" s="109" t="e">
        <f>IF(ISNA(VLOOKUP($A54,#REF!,G$2,FALSE))=TRUE,"-",VLOOKUP($A54,#REF!,G$2,FALSE))</f>
        <v>#REF!</v>
      </c>
      <c r="H54" s="109" t="e">
        <f>IF(ISNA(VLOOKUP($A54,#REF!,H$2,FALSE))=TRUE,"-",VLOOKUP($A54,#REF!,H$2,FALSE))</f>
        <v>#REF!</v>
      </c>
      <c r="I54" s="109" t="e">
        <f>IF(ISNA(VLOOKUP($A54,#REF!,I$2,FALSE))=TRUE,"-",VLOOKUP($A54,#REF!,I$2,FALSE))</f>
        <v>#REF!</v>
      </c>
      <c r="J54" s="122" t="e">
        <f>IF(ISNA(VLOOKUP($A54,#REF!,J$2,FALSE))=TRUE,"-",VLOOKUP($A54,#REF!,J$2,FALSE))</f>
        <v>#REF!</v>
      </c>
      <c r="K54" s="476" t="e">
        <f>IF(ISNA(VLOOKUP($A54,#REF!,K$2,FALSE))=TRUE,"-",VLOOKUP($A54,#REF!,K$2,FALSE))</f>
        <v>#REF!</v>
      </c>
      <c r="L54" s="477">
        <v>0.99364123159303885</v>
      </c>
      <c r="M54" s="124">
        <v>0.98976608187134507</v>
      </c>
      <c r="N54" s="109" t="e">
        <f>IF(ISNA(VLOOKUP($A54,#REF!,N$2,FALSE))=TRUE,"-",VLOOKUP($A54,#REF!,N$2,FALSE))</f>
        <v>#REF!</v>
      </c>
      <c r="O54" s="109" t="e">
        <f>IF(ISNA(VLOOKUP($A54,#REF!,O$2,FALSE))=TRUE,"-",VLOOKUP($A54,#REF!,O$2,FALSE))</f>
        <v>#REF!</v>
      </c>
      <c r="P54" s="109" t="e">
        <f>IF(ISNA(VLOOKUP($A54,#REF!,P$2,FALSE))=TRUE,"-",VLOOKUP($A54,#REF!,P$2,FALSE))</f>
        <v>#REF!</v>
      </c>
      <c r="Q54" s="109" t="e">
        <f>IF(ISNA(VLOOKUP($A54,#REF!,Q$2,FALSE))=TRUE,"-",VLOOKUP($A54,#REF!,Q$2,FALSE))</f>
        <v>#REF!</v>
      </c>
      <c r="R54" s="122" t="e">
        <f>IF(ISNA(VLOOKUP($A54,#REF!,R$2,FALSE))=TRUE,"-",VLOOKUP($A54,#REF!,R$2,FALSE))</f>
        <v>#REF!</v>
      </c>
      <c r="S54" s="476" t="e">
        <f>IF(ISNA(VLOOKUP($A54,#REF!,S$2,FALSE))=TRUE,"-",VLOOKUP($A54,#REF!,S$2,FALSE))</f>
        <v>#REF!</v>
      </c>
      <c r="T54" s="477">
        <v>3.3467202141900937E-3</v>
      </c>
      <c r="U54" s="124">
        <v>2.9239766081871343E-3</v>
      </c>
      <c r="V54" s="109" t="e">
        <f>IF(ISNA(VLOOKUP($A54,#REF!,V$2,FALSE))=TRUE,"-",VLOOKUP($A54,#REF!,V$2,FALSE))</f>
        <v>#REF!</v>
      </c>
      <c r="W54" s="109" t="e">
        <f>IF(ISNA(VLOOKUP($A54,#REF!,W$2,FALSE))=TRUE,"-",VLOOKUP($A54,#REF!,W$2,FALSE))</f>
        <v>#REF!</v>
      </c>
      <c r="X54" s="109" t="e">
        <f>IF(ISNA(VLOOKUP($A54,#REF!,X$2,FALSE))=TRUE,"-",VLOOKUP($A54,#REF!,X$2,FALSE))</f>
        <v>#REF!</v>
      </c>
      <c r="Y54" s="109" t="e">
        <f>IF(ISNA(VLOOKUP($A54,#REF!,Y$2,FALSE))=TRUE,"-",VLOOKUP($A54,#REF!,Y$2,FALSE))</f>
        <v>#REF!</v>
      </c>
      <c r="Z54" s="122" t="e">
        <f>IF(ISNA(VLOOKUP($A54,#REF!,Z$2,FALSE))=TRUE,"-",VLOOKUP($A54,#REF!,Z$2,FALSE))</f>
        <v>#REF!</v>
      </c>
      <c r="AA54" s="476" t="e">
        <f>IF(ISNA(VLOOKUP($A54,#REF!,AA$2,FALSE))=TRUE,"-",VLOOKUP($A54,#REF!,AA$2,FALSE))</f>
        <v>#REF!</v>
      </c>
      <c r="AB54" s="477">
        <v>3.3467202141900937E-3</v>
      </c>
      <c r="AC54" s="124">
        <v>4.0204678362573097E-3</v>
      </c>
      <c r="AD54" s="109" t="e">
        <f>IF(ISNA(VLOOKUP($A54,#REF!,AD$2,FALSE))=TRUE,"-",VLOOKUP($A54,#REF!,AD$2,FALSE))</f>
        <v>#REF!</v>
      </c>
      <c r="AE54" s="109" t="e">
        <f>IF(ISNA(VLOOKUP($A54,#REF!,AE$2,FALSE))=TRUE,"-",VLOOKUP($A54,#REF!,AE$2,FALSE))</f>
        <v>#REF!</v>
      </c>
      <c r="AF54" s="109" t="e">
        <f>IF(ISNA(VLOOKUP($A54,#REF!,AF$2,FALSE))=TRUE,"-",VLOOKUP($A54,#REF!,AF$2,FALSE))</f>
        <v>#REF!</v>
      </c>
      <c r="AG54" s="109" t="e">
        <f>IF(ISNA(VLOOKUP($A54,#REF!,AG$2,FALSE))=TRUE,"-",VLOOKUP($A54,#REF!,AG$2,FALSE))</f>
        <v>#REF!</v>
      </c>
      <c r="AH54" s="122" t="e">
        <f>IF(ISNA(VLOOKUP($A54,#REF!,AH$2,FALSE))=TRUE,"-",VLOOKUP($A54,#REF!,AH$2,FALSE))</f>
        <v>#REF!</v>
      </c>
      <c r="AI54" s="476" t="e">
        <f>IF(ISNA(VLOOKUP($A54,#REF!,AI$2,FALSE))=TRUE,"-",VLOOKUP($A54,#REF!,AI$2,FALSE))</f>
        <v>#REF!</v>
      </c>
      <c r="AJ54" s="477">
        <v>6.6934404283801872E-4</v>
      </c>
      <c r="AK54" s="124">
        <v>3.6549707602339179E-4</v>
      </c>
      <c r="AL54" s="109" t="e">
        <f>IF(ISNA(VLOOKUP($A54,#REF!,AL$2,FALSE))=TRUE,"-",VLOOKUP($A54,#REF!,AL$2,FALSE))</f>
        <v>#REF!</v>
      </c>
      <c r="AM54" s="109" t="e">
        <f>IF(ISNA(VLOOKUP($A54,#REF!,AM$2,FALSE))=TRUE,"-",VLOOKUP($A54,#REF!,AM$2,FALSE))</f>
        <v>#REF!</v>
      </c>
      <c r="AN54" s="109" t="e">
        <f>IF(ISNA(VLOOKUP($A54,#REF!,AN$2,FALSE))=TRUE,"-",VLOOKUP($A54,#REF!,AN$2,FALSE))</f>
        <v>#REF!</v>
      </c>
      <c r="AO54" s="109" t="e">
        <f>IF(ISNA(VLOOKUP($A54,#REF!,AO$2,FALSE))=TRUE,"-",VLOOKUP($A54,#REF!,AO$2,FALSE))</f>
        <v>#REF!</v>
      </c>
      <c r="AP54" s="122" t="e">
        <f>IF(ISNA(VLOOKUP($A54,#REF!,AP$2,FALSE))=TRUE,"-",VLOOKUP($A54,#REF!,AP$2,FALSE))</f>
        <v>#REF!</v>
      </c>
      <c r="AQ54" s="476" t="e">
        <f>IF(ISNA(VLOOKUP($A54,#REF!,AQ$2,FALSE))=TRUE,"-",VLOOKUP($A54,#REF!,AQ$2,FALSE))</f>
        <v>#REF!</v>
      </c>
      <c r="AR54" s="477">
        <v>3.3467202141900936E-4</v>
      </c>
      <c r="AS54" s="124">
        <v>7.3099415204678359E-4</v>
      </c>
      <c r="AT54" s="109" t="e">
        <f>IF(ISNA(VLOOKUP($A54,#REF!,AT$2,FALSE))=TRUE,"-",VLOOKUP($A54,#REF!,AT$2,FALSE))</f>
        <v>#REF!</v>
      </c>
      <c r="AU54" s="109" t="e">
        <f>IF(ISNA(VLOOKUP($A54,#REF!,AU$2,FALSE))=TRUE,"-",VLOOKUP($A54,#REF!,AU$2,FALSE))</f>
        <v>#REF!</v>
      </c>
      <c r="AV54" s="109" t="e">
        <f>IF(ISNA(VLOOKUP($A54,#REF!,AV$2,FALSE))=TRUE,"-",VLOOKUP($A54,#REF!,AV$2,FALSE))</f>
        <v>#REF!</v>
      </c>
      <c r="AW54" s="109" t="e">
        <f>IF(ISNA(VLOOKUP($A54,#REF!,AW$2,FALSE))=TRUE,"-",VLOOKUP($A54,#REF!,AW$2,FALSE))</f>
        <v>#REF!</v>
      </c>
      <c r="AX54" s="122" t="e">
        <f>IF(ISNA(VLOOKUP($A54,#REF!,AX$2,FALSE))=TRUE,"-",VLOOKUP($A54,#REF!,AX$2,FALSE))</f>
        <v>#REF!</v>
      </c>
      <c r="AY54" s="476" t="e">
        <f>IF(ISNA(VLOOKUP($A54,#REF!,AY$2,FALSE))=TRUE,"-",VLOOKUP($A54,#REF!,AY$2,FALSE))</f>
        <v>#REF!</v>
      </c>
      <c r="AZ54" s="477">
        <v>1.004016064257028E-3</v>
      </c>
      <c r="BA54" s="124">
        <v>1.827485380116959E-3</v>
      </c>
      <c r="BB54" s="109" t="e">
        <f>IF(ISNA(VLOOKUP($A54,#REF!,BB$2,FALSE))=TRUE,"-",VLOOKUP($A54,#REF!,BB$2,FALSE))</f>
        <v>#REF!</v>
      </c>
      <c r="BC54" s="109" t="e">
        <f>IF(ISNA(VLOOKUP($A54,#REF!,BC$2,FALSE))=TRUE,"-",VLOOKUP($A54,#REF!,BC$2,FALSE))</f>
        <v>#REF!</v>
      </c>
      <c r="BD54" s="109" t="e">
        <f>IF(ISNA(VLOOKUP($A54,#REF!,BD$2,FALSE))=TRUE,"-",VLOOKUP($A54,#REF!,BD$2,FALSE))</f>
        <v>#REF!</v>
      </c>
      <c r="BE54" s="109" t="e">
        <f>IF(ISNA(VLOOKUP($A54,#REF!,BE$2,FALSE))=TRUE,"-",VLOOKUP($A54,#REF!,BE$2,FALSE))</f>
        <v>#REF!</v>
      </c>
      <c r="BF54" s="122" t="e">
        <f>IF(ISNA(VLOOKUP($A54,#REF!,BF$2,FALSE))=TRUE,"-",VLOOKUP($A54,#REF!,BF$2,FALSE))</f>
        <v>#REF!</v>
      </c>
      <c r="BG54" s="476" t="e">
        <f>IF(ISNA(VLOOKUP($A54,#REF!,BG$2,FALSE))=TRUE,"-",VLOOKUP($A54,#REF!,BG$2,FALSE))</f>
        <v>#REF!</v>
      </c>
      <c r="BH54" s="477">
        <v>3.3467202141900936E-4</v>
      </c>
      <c r="BI54" s="124">
        <v>7.3099415204678359E-4</v>
      </c>
      <c r="BJ54" s="109" t="e">
        <f>IF(ISNA(VLOOKUP($A54,#REF!,BJ$2,FALSE))=TRUE,"-",VLOOKUP($A54,#REF!,BJ$2,FALSE))</f>
        <v>#REF!</v>
      </c>
      <c r="BK54" s="109" t="e">
        <f>IF(ISNA(VLOOKUP($A54,#REF!,BK$2,FALSE))=TRUE,"-",VLOOKUP($A54,#REF!,BK$2,FALSE))</f>
        <v>#REF!</v>
      </c>
      <c r="BL54" s="109" t="e">
        <f>IF(ISNA(VLOOKUP($A54,#REF!,BL$2,FALSE))=TRUE,"-",VLOOKUP($A54,#REF!,BL$2,FALSE))</f>
        <v>#REF!</v>
      </c>
      <c r="BM54" s="109" t="e">
        <f>IF(ISNA(VLOOKUP($A54,#REF!,BM$2,FALSE))=TRUE,"-",VLOOKUP($A54,#REF!,BM$2,FALSE))</f>
        <v>#REF!</v>
      </c>
      <c r="BN54" s="122" t="e">
        <f>IF(ISNA(VLOOKUP($A54,#REF!,BN$2,FALSE))=TRUE,"-",VLOOKUP($A54,#REF!,BN$2,FALSE))</f>
        <v>#REF!</v>
      </c>
      <c r="BO54" s="476" t="e">
        <f>IF(ISNA(VLOOKUP($A54,#REF!,BO$2,FALSE))=TRUE,"-",VLOOKUP($A54,#REF!,BO$2,FALSE))</f>
        <v>#REF!</v>
      </c>
      <c r="BP54" s="477" t="e">
        <f>IF(ISNA(VLOOKUP($A54,#REF!,BP$2,FALSE))=TRUE,"-",VLOOKUP($A54,#REF!,BP$2,FALSE))</f>
        <v>#REF!</v>
      </c>
      <c r="BQ54" s="124" t="e">
        <f>IF(ISNA(VLOOKUP($A54,#REF!,BQ$2,FALSE))=TRUE,"-",VLOOKUP($A54,#REF!,BQ$2,FALSE))</f>
        <v>#REF!</v>
      </c>
      <c r="BR54" s="109" t="e">
        <f t="shared" si="26"/>
        <v>#REF!</v>
      </c>
      <c r="BS54" s="109" t="e">
        <f t="shared" si="27"/>
        <v>#REF!</v>
      </c>
      <c r="BT54" s="503" t="e">
        <f t="shared" si="28"/>
        <v>#REF!</v>
      </c>
      <c r="BU54" s="483" t="e">
        <f t="shared" si="29"/>
        <v>#REF!</v>
      </c>
      <c r="BV54" s="493" t="e">
        <f t="shared" si="30"/>
        <v>#REF!</v>
      </c>
      <c r="BW54" s="493" t="e">
        <f t="shared" si="30"/>
        <v>#REF!</v>
      </c>
      <c r="BX54" s="493">
        <f t="shared" si="31"/>
        <v>9.0361445783132526E-3</v>
      </c>
      <c r="BY54" s="494">
        <f t="shared" si="32"/>
        <v>1.0599415204678362E-2</v>
      </c>
    </row>
    <row r="55" spans="1:77" x14ac:dyDescent="0.25">
      <c r="A55" s="57" t="s">
        <v>148</v>
      </c>
      <c r="B55" s="584" t="s">
        <v>79</v>
      </c>
      <c r="C55" s="585"/>
      <c r="D55" s="585"/>
      <c r="E55" s="89" t="e">
        <f>IF(ISNA(VLOOKUP($A55,#REF!,E$2,FALSE))=TRUE,"-",VLOOKUP($A55,#REF!,E$2,FALSE))</f>
        <v>#REF!</v>
      </c>
      <c r="F55" s="110" t="e">
        <f>IF(ISNA(VLOOKUP($A55,#REF!,F$2,FALSE))=TRUE,"-",VLOOKUP($A55,#REF!,F$2,FALSE))</f>
        <v>#REF!</v>
      </c>
      <c r="G55" s="110" t="e">
        <f>IF(ISNA(VLOOKUP($A55,#REF!,G$2,FALSE))=TRUE,"-",VLOOKUP($A55,#REF!,G$2,FALSE))</f>
        <v>#REF!</v>
      </c>
      <c r="H55" s="110" t="e">
        <f>IF(ISNA(VLOOKUP($A55,#REF!,H$2,FALSE))=TRUE,"-",VLOOKUP($A55,#REF!,H$2,FALSE))</f>
        <v>#REF!</v>
      </c>
      <c r="I55" s="110" t="e">
        <f>IF(ISNA(VLOOKUP($A55,#REF!,I$2,FALSE))=TRUE,"-",VLOOKUP($A55,#REF!,I$2,FALSE))</f>
        <v>#REF!</v>
      </c>
      <c r="J55" s="126" t="e">
        <f>IF(ISNA(VLOOKUP($A55,#REF!,J$2,FALSE))=TRUE,"-",VLOOKUP($A55,#REF!,J$2,FALSE))</f>
        <v>#REF!</v>
      </c>
      <c r="K55" s="478" t="e">
        <f>IF(ISNA(VLOOKUP($A55,#REF!,K$2,FALSE))=TRUE,"-",VLOOKUP($A55,#REF!,K$2,FALSE))</f>
        <v>#REF!</v>
      </c>
      <c r="L55" s="479">
        <v>0.99725680523317151</v>
      </c>
      <c r="M55" s="127">
        <v>0.99655843184198711</v>
      </c>
      <c r="N55" s="110" t="e">
        <f>IF(ISNA(VLOOKUP($A55,#REF!,N$2,FALSE))=TRUE,"-",VLOOKUP($A55,#REF!,N$2,FALSE))</f>
        <v>#REF!</v>
      </c>
      <c r="O55" s="110" t="e">
        <f>IF(ISNA(VLOOKUP($A55,#REF!,O$2,FALSE))=TRUE,"-",VLOOKUP($A55,#REF!,O$2,FALSE))</f>
        <v>#REF!</v>
      </c>
      <c r="P55" s="110" t="e">
        <f>IF(ISNA(VLOOKUP($A55,#REF!,P$2,FALSE))=TRUE,"-",VLOOKUP($A55,#REF!,P$2,FALSE))</f>
        <v>#REF!</v>
      </c>
      <c r="Q55" s="110" t="e">
        <f>IF(ISNA(VLOOKUP($A55,#REF!,Q$2,FALSE))=TRUE,"-",VLOOKUP($A55,#REF!,Q$2,FALSE))</f>
        <v>#REF!</v>
      </c>
      <c r="R55" s="126" t="e">
        <f>IF(ISNA(VLOOKUP($A55,#REF!,R$2,FALSE))=TRUE,"-",VLOOKUP($A55,#REF!,R$2,FALSE))</f>
        <v>#REF!</v>
      </c>
      <c r="S55" s="478" t="e">
        <f>IF(ISNA(VLOOKUP($A55,#REF!,S$2,FALSE))=TRUE,"-",VLOOKUP($A55,#REF!,S$2,FALSE))</f>
        <v>#REF!</v>
      </c>
      <c r="T55" s="479">
        <v>3.1652247309558977E-3</v>
      </c>
      <c r="U55" s="127">
        <v>2.3941343707915607E-3</v>
      </c>
      <c r="V55" s="110" t="e">
        <f>IF(ISNA(VLOOKUP($A55,#REF!,V$2,FALSE))=TRUE,"-",VLOOKUP($A55,#REF!,V$2,FALSE))</f>
        <v>#REF!</v>
      </c>
      <c r="W55" s="110" t="e">
        <f>IF(ISNA(VLOOKUP($A55,#REF!,W$2,FALSE))=TRUE,"-",VLOOKUP($A55,#REF!,W$2,FALSE))</f>
        <v>#REF!</v>
      </c>
      <c r="X55" s="110" t="e">
        <f>IF(ISNA(VLOOKUP($A55,#REF!,X$2,FALSE))=TRUE,"-",VLOOKUP($A55,#REF!,X$2,FALSE))</f>
        <v>#REF!</v>
      </c>
      <c r="Y55" s="110" t="e">
        <f>IF(ISNA(VLOOKUP($A55,#REF!,Y$2,FALSE))=TRUE,"-",VLOOKUP($A55,#REF!,Y$2,FALSE))</f>
        <v>#REF!</v>
      </c>
      <c r="Z55" s="126" t="e">
        <f>IF(ISNA(VLOOKUP($A55,#REF!,Z$2,FALSE))=TRUE,"-",VLOOKUP($A55,#REF!,Z$2,FALSE))</f>
        <v>#REF!</v>
      </c>
      <c r="AA55" s="478" t="e">
        <f>IF(ISNA(VLOOKUP($A55,#REF!,AA$2,FALSE))=TRUE,"-",VLOOKUP($A55,#REF!,AA$2,FALSE))</f>
        <v>#REF!</v>
      </c>
      <c r="AB55" s="479">
        <v>1.0550749103186326E-3</v>
      </c>
      <c r="AC55" s="127">
        <v>1.0474337872213078E-3</v>
      </c>
      <c r="AD55" s="110" t="e">
        <f>IF(ISNA(VLOOKUP($A55,#REF!,AD$2,FALSE))=TRUE,"-",VLOOKUP($A55,#REF!,AD$2,FALSE))</f>
        <v>#REF!</v>
      </c>
      <c r="AE55" s="110" t="e">
        <f>IF(ISNA(VLOOKUP($A55,#REF!,AE$2,FALSE))=TRUE,"-",VLOOKUP($A55,#REF!,AE$2,FALSE))</f>
        <v>#REF!</v>
      </c>
      <c r="AF55" s="110" t="e">
        <f>IF(ISNA(VLOOKUP($A55,#REF!,AF$2,FALSE))=TRUE,"-",VLOOKUP($A55,#REF!,AF$2,FALSE))</f>
        <v>#REF!</v>
      </c>
      <c r="AG55" s="110" t="e">
        <f>IF(ISNA(VLOOKUP($A55,#REF!,AG$2,FALSE))=TRUE,"-",VLOOKUP($A55,#REF!,AG$2,FALSE))</f>
        <v>#REF!</v>
      </c>
      <c r="AH55" s="126" t="e">
        <f>IF(ISNA(VLOOKUP($A55,#REF!,AH$2,FALSE))=TRUE,"-",VLOOKUP($A55,#REF!,AH$2,FALSE))</f>
        <v>#REF!</v>
      </c>
      <c r="AI55" s="478" t="e">
        <f>IF(ISNA(VLOOKUP($A55,#REF!,AI$2,FALSE))=TRUE,"-",VLOOKUP($A55,#REF!,AI$2,FALSE))</f>
        <v>#REF!</v>
      </c>
      <c r="AJ55" s="479">
        <v>1.4067665470915102E-4</v>
      </c>
      <c r="AK55" s="127">
        <v>7.4816699087236271E-5</v>
      </c>
      <c r="AL55" s="110" t="e">
        <f>IF(ISNA(VLOOKUP($A55,#REF!,AL$2,FALSE))=TRUE,"-",VLOOKUP($A55,#REF!,AL$2,FALSE))</f>
        <v>#REF!</v>
      </c>
      <c r="AM55" s="110" t="e">
        <f>IF(ISNA(VLOOKUP($A55,#REF!,AM$2,FALSE))=TRUE,"-",VLOOKUP($A55,#REF!,AM$2,FALSE))</f>
        <v>#REF!</v>
      </c>
      <c r="AN55" s="110" t="e">
        <f>IF(ISNA(VLOOKUP($A55,#REF!,AN$2,FALSE))=TRUE,"-",VLOOKUP($A55,#REF!,AN$2,FALSE))</f>
        <v>#REF!</v>
      </c>
      <c r="AO55" s="110" t="e">
        <f>IF(ISNA(VLOOKUP($A55,#REF!,AO$2,FALSE))=TRUE,"-",VLOOKUP($A55,#REF!,AO$2,FALSE))</f>
        <v>#REF!</v>
      </c>
      <c r="AP55" s="126" t="e">
        <f>IF(ISNA(VLOOKUP($A55,#REF!,AP$2,FALSE))=TRUE,"-",VLOOKUP($A55,#REF!,AP$2,FALSE))</f>
        <v>#REF!</v>
      </c>
      <c r="AQ55" s="478" t="e">
        <f>IF(ISNA(VLOOKUP($A55,#REF!,AQ$2,FALSE))=TRUE,"-",VLOOKUP($A55,#REF!,AQ$2,FALSE))</f>
        <v>#REF!</v>
      </c>
      <c r="AR55" s="479">
        <v>1.4067665470915102E-4</v>
      </c>
      <c r="AS55" s="127">
        <v>1.4963339817447254E-4</v>
      </c>
      <c r="AT55" s="110" t="e">
        <f>IF(ISNA(VLOOKUP($A55,#REF!,AT$2,FALSE))=TRUE,"-",VLOOKUP($A55,#REF!,AT$2,FALSE))</f>
        <v>#REF!</v>
      </c>
      <c r="AU55" s="110" t="e">
        <f>IF(ISNA(VLOOKUP($A55,#REF!,AU$2,FALSE))=TRUE,"-",VLOOKUP($A55,#REF!,AU$2,FALSE))</f>
        <v>#REF!</v>
      </c>
      <c r="AV55" s="110" t="e">
        <f>IF(ISNA(VLOOKUP($A55,#REF!,AV$2,FALSE))=TRUE,"-",VLOOKUP($A55,#REF!,AV$2,FALSE))</f>
        <v>#REF!</v>
      </c>
      <c r="AW55" s="110" t="e">
        <f>IF(ISNA(VLOOKUP($A55,#REF!,AW$2,FALSE))=TRUE,"-",VLOOKUP($A55,#REF!,AW$2,FALSE))</f>
        <v>#REF!</v>
      </c>
      <c r="AX55" s="126" t="e">
        <f>IF(ISNA(VLOOKUP($A55,#REF!,AX$2,FALSE))=TRUE,"-",VLOOKUP($A55,#REF!,AX$2,FALSE))</f>
        <v>#REF!</v>
      </c>
      <c r="AY55" s="478" t="e">
        <f>IF(ISNA(VLOOKUP($A55,#REF!,AY$2,FALSE))=TRUE,"-",VLOOKUP($A55,#REF!,AY$2,FALSE))</f>
        <v>#REF!</v>
      </c>
      <c r="AZ55" s="479">
        <v>2.8135330941830204E-4</v>
      </c>
      <c r="BA55" s="127">
        <v>5.9853359269789017E-4</v>
      </c>
      <c r="BB55" s="110" t="e">
        <f>IF(ISNA(VLOOKUP($A55,#REF!,BB$2,FALSE))=TRUE,"-",VLOOKUP($A55,#REF!,BB$2,FALSE))</f>
        <v>#REF!</v>
      </c>
      <c r="BC55" s="110" t="e">
        <f>IF(ISNA(VLOOKUP($A55,#REF!,BC$2,FALSE))=TRUE,"-",VLOOKUP($A55,#REF!,BC$2,FALSE))</f>
        <v>#REF!</v>
      </c>
      <c r="BD55" s="110" t="e">
        <f>IF(ISNA(VLOOKUP($A55,#REF!,BD$2,FALSE))=TRUE,"-",VLOOKUP($A55,#REF!,BD$2,FALSE))</f>
        <v>#REF!</v>
      </c>
      <c r="BE55" s="110" t="e">
        <f>IF(ISNA(VLOOKUP($A55,#REF!,BE$2,FALSE))=TRUE,"-",VLOOKUP($A55,#REF!,BE$2,FALSE))</f>
        <v>#REF!</v>
      </c>
      <c r="BF55" s="126" t="e">
        <f>IF(ISNA(VLOOKUP($A55,#REF!,BF$2,FALSE))=TRUE,"-",VLOOKUP($A55,#REF!,BF$2,FALSE))</f>
        <v>#REF!</v>
      </c>
      <c r="BG55" s="478" t="e">
        <f>IF(ISNA(VLOOKUP($A55,#REF!,BG$2,FALSE))=TRUE,"-",VLOOKUP($A55,#REF!,BG$2,FALSE))</f>
        <v>#REF!</v>
      </c>
      <c r="BH55" s="479">
        <v>7.0338327354575511E-5</v>
      </c>
      <c r="BI55" s="127">
        <v>1.4963339817447254E-4</v>
      </c>
      <c r="BJ55" s="110" t="e">
        <f>IF(ISNA(VLOOKUP($A55,#REF!,BJ$2,FALSE))=TRUE,"-",VLOOKUP($A55,#REF!,BJ$2,FALSE))</f>
        <v>#REF!</v>
      </c>
      <c r="BK55" s="110" t="e">
        <f>IF(ISNA(VLOOKUP($A55,#REF!,BK$2,FALSE))=TRUE,"-",VLOOKUP($A55,#REF!,BK$2,FALSE))</f>
        <v>#REF!</v>
      </c>
      <c r="BL55" s="110" t="e">
        <f>IF(ISNA(VLOOKUP($A55,#REF!,BL$2,FALSE))=TRUE,"-",VLOOKUP($A55,#REF!,BL$2,FALSE))</f>
        <v>#REF!</v>
      </c>
      <c r="BM55" s="110" t="e">
        <f>IF(ISNA(VLOOKUP($A55,#REF!,BM$2,FALSE))=TRUE,"-",VLOOKUP($A55,#REF!,BM$2,FALSE))</f>
        <v>#REF!</v>
      </c>
      <c r="BN55" s="126" t="e">
        <f>IF(ISNA(VLOOKUP($A55,#REF!,BN$2,FALSE))=TRUE,"-",VLOOKUP($A55,#REF!,BN$2,FALSE))</f>
        <v>#REF!</v>
      </c>
      <c r="BO55" s="478" t="e">
        <f>IF(ISNA(VLOOKUP($A55,#REF!,BO$2,FALSE))=TRUE,"-",VLOOKUP($A55,#REF!,BO$2,FALSE))</f>
        <v>#REF!</v>
      </c>
      <c r="BP55" s="479" t="e">
        <f>IF(ISNA(VLOOKUP($A55,#REF!,BP$2,FALSE))=TRUE,"-",VLOOKUP($A55,#REF!,BP$2,FALSE))</f>
        <v>#REF!</v>
      </c>
      <c r="BQ55" s="127" t="e">
        <f>IF(ISNA(VLOOKUP($A55,#REF!,BQ$2,FALSE))=TRUE,"-",VLOOKUP($A55,#REF!,BQ$2,FALSE))</f>
        <v>#REF!</v>
      </c>
      <c r="BR55" s="110" t="e">
        <f t="shared" si="26"/>
        <v>#REF!</v>
      </c>
      <c r="BS55" s="110" t="e">
        <f t="shared" si="27"/>
        <v>#REF!</v>
      </c>
      <c r="BT55" s="504" t="e">
        <f t="shared" si="28"/>
        <v>#REF!</v>
      </c>
      <c r="BU55" s="507" t="e">
        <f t="shared" si="29"/>
        <v>#REF!</v>
      </c>
      <c r="BV55" s="508" t="e">
        <f t="shared" si="30"/>
        <v>#REF!</v>
      </c>
      <c r="BW55" s="508" t="e">
        <f t="shared" si="30"/>
        <v>#REF!</v>
      </c>
      <c r="BX55" s="508">
        <f t="shared" si="31"/>
        <v>4.8533445874657096E-3</v>
      </c>
      <c r="BY55" s="509">
        <f t="shared" si="32"/>
        <v>4.4141852461469398E-3</v>
      </c>
    </row>
    <row r="56" spans="1:77" x14ac:dyDescent="0.25">
      <c r="A56" s="56" t="s">
        <v>125</v>
      </c>
      <c r="B56" s="36" t="s">
        <v>125</v>
      </c>
      <c r="C56" s="37" t="s">
        <v>168</v>
      </c>
      <c r="D56" s="38" t="s">
        <v>14</v>
      </c>
      <c r="E56" s="102" t="e">
        <f>IF(ISNA(VLOOKUP($A56,#REF!,E$2,FALSE))=TRUE,"-",VLOOKUP($A56,#REF!,E$2,FALSE))</f>
        <v>#REF!</v>
      </c>
      <c r="F56" s="109" t="e">
        <f>IF(ISNA(VLOOKUP($A56,#REF!,F$2,FALSE))=TRUE,"-",VLOOKUP($A56,#REF!,F$2,FALSE))</f>
        <v>#REF!</v>
      </c>
      <c r="G56" s="109" t="e">
        <f>IF(ISNA(VLOOKUP($A56,#REF!,G$2,FALSE))=TRUE,"-",VLOOKUP($A56,#REF!,G$2,FALSE))</f>
        <v>#REF!</v>
      </c>
      <c r="H56" s="109" t="e">
        <f>IF(ISNA(VLOOKUP($A56,#REF!,H$2,FALSE))=TRUE,"-",VLOOKUP($A56,#REF!,H$2,FALSE))</f>
        <v>#REF!</v>
      </c>
      <c r="I56" s="109" t="e">
        <f>IF(ISNA(VLOOKUP($A56,#REF!,I$2,FALSE))=TRUE,"-",VLOOKUP($A56,#REF!,I$2,FALSE))</f>
        <v>#REF!</v>
      </c>
      <c r="J56" s="122" t="e">
        <f>IF(ISNA(VLOOKUP($A56,#REF!,J$2,FALSE))=TRUE,"-",VLOOKUP($A56,#REF!,J$2,FALSE))</f>
        <v>#REF!</v>
      </c>
      <c r="K56" s="476" t="e">
        <f>IF(ISNA(VLOOKUP($A56,#REF!,K$2,FALSE))=TRUE,"-",VLOOKUP($A56,#REF!,K$2,FALSE))</f>
        <v>#REF!</v>
      </c>
      <c r="L56" s="477">
        <v>0</v>
      </c>
      <c r="M56" s="124">
        <v>0</v>
      </c>
      <c r="N56" s="109" t="e">
        <f>IF(ISNA(VLOOKUP($A56,#REF!,N$2,FALSE))=TRUE,"-",VLOOKUP($A56,#REF!,N$2,FALSE))</f>
        <v>#REF!</v>
      </c>
      <c r="O56" s="109" t="e">
        <f>IF(ISNA(VLOOKUP($A56,#REF!,O$2,FALSE))=TRUE,"-",VLOOKUP($A56,#REF!,O$2,FALSE))</f>
        <v>#REF!</v>
      </c>
      <c r="P56" s="109" t="e">
        <f>IF(ISNA(VLOOKUP($A56,#REF!,P$2,FALSE))=TRUE,"-",VLOOKUP($A56,#REF!,P$2,FALSE))</f>
        <v>#REF!</v>
      </c>
      <c r="Q56" s="109" t="e">
        <f>IF(ISNA(VLOOKUP($A56,#REF!,Q$2,FALSE))=TRUE,"-",VLOOKUP($A56,#REF!,Q$2,FALSE))</f>
        <v>#REF!</v>
      </c>
      <c r="R56" s="122" t="e">
        <f>IF(ISNA(VLOOKUP($A56,#REF!,R$2,FALSE))=TRUE,"-",VLOOKUP($A56,#REF!,R$2,FALSE))</f>
        <v>#REF!</v>
      </c>
      <c r="S56" s="476" t="e">
        <f>IF(ISNA(VLOOKUP($A56,#REF!,S$2,FALSE))=TRUE,"-",VLOOKUP($A56,#REF!,S$2,FALSE))</f>
        <v>#REF!</v>
      </c>
      <c r="T56" s="477">
        <v>0</v>
      </c>
      <c r="U56" s="124">
        <v>0</v>
      </c>
      <c r="V56" s="109" t="e">
        <f>IF(ISNA(VLOOKUP($A56,#REF!,V$2,FALSE))=TRUE,"-",VLOOKUP($A56,#REF!,V$2,FALSE))</f>
        <v>#REF!</v>
      </c>
      <c r="W56" s="109" t="e">
        <f>IF(ISNA(VLOOKUP($A56,#REF!,W$2,FALSE))=TRUE,"-",VLOOKUP($A56,#REF!,W$2,FALSE))</f>
        <v>#REF!</v>
      </c>
      <c r="X56" s="109" t="e">
        <f>IF(ISNA(VLOOKUP($A56,#REF!,X$2,FALSE))=TRUE,"-",VLOOKUP($A56,#REF!,X$2,FALSE))</f>
        <v>#REF!</v>
      </c>
      <c r="Y56" s="109" t="e">
        <f>IF(ISNA(VLOOKUP($A56,#REF!,Y$2,FALSE))=TRUE,"-",VLOOKUP($A56,#REF!,Y$2,FALSE))</f>
        <v>#REF!</v>
      </c>
      <c r="Z56" s="122" t="e">
        <f>IF(ISNA(VLOOKUP($A56,#REF!,Z$2,FALSE))=TRUE,"-",VLOOKUP($A56,#REF!,Z$2,FALSE))</f>
        <v>#REF!</v>
      </c>
      <c r="AA56" s="476" t="e">
        <f>IF(ISNA(VLOOKUP($A56,#REF!,AA$2,FALSE))=TRUE,"-",VLOOKUP($A56,#REF!,AA$2,FALSE))</f>
        <v>#REF!</v>
      </c>
      <c r="AB56" s="477">
        <v>0</v>
      </c>
      <c r="AC56" s="124">
        <v>0</v>
      </c>
      <c r="AD56" s="109" t="e">
        <f>IF(ISNA(VLOOKUP($A56,#REF!,AD$2,FALSE))=TRUE,"-",VLOOKUP($A56,#REF!,AD$2,FALSE))</f>
        <v>#REF!</v>
      </c>
      <c r="AE56" s="109" t="e">
        <f>IF(ISNA(VLOOKUP($A56,#REF!,AE$2,FALSE))=TRUE,"-",VLOOKUP($A56,#REF!,AE$2,FALSE))</f>
        <v>#REF!</v>
      </c>
      <c r="AF56" s="109" t="e">
        <f>IF(ISNA(VLOOKUP($A56,#REF!,AF$2,FALSE))=TRUE,"-",VLOOKUP($A56,#REF!,AF$2,FALSE))</f>
        <v>#REF!</v>
      </c>
      <c r="AG56" s="109" t="e">
        <f>IF(ISNA(VLOOKUP($A56,#REF!,AG$2,FALSE))=TRUE,"-",VLOOKUP($A56,#REF!,AG$2,FALSE))</f>
        <v>#REF!</v>
      </c>
      <c r="AH56" s="122" t="e">
        <f>IF(ISNA(VLOOKUP($A56,#REF!,AH$2,FALSE))=TRUE,"-",VLOOKUP($A56,#REF!,AH$2,FALSE))</f>
        <v>#REF!</v>
      </c>
      <c r="AI56" s="476" t="e">
        <f>IF(ISNA(VLOOKUP($A56,#REF!,AI$2,FALSE))=TRUE,"-",VLOOKUP($A56,#REF!,AI$2,FALSE))</f>
        <v>#REF!</v>
      </c>
      <c r="AJ56" s="477">
        <v>0</v>
      </c>
      <c r="AK56" s="124">
        <v>0</v>
      </c>
      <c r="AL56" s="109" t="e">
        <f>IF(ISNA(VLOOKUP($A56,#REF!,AL$2,FALSE))=TRUE,"-",VLOOKUP($A56,#REF!,AL$2,FALSE))</f>
        <v>#REF!</v>
      </c>
      <c r="AM56" s="109" t="e">
        <f>IF(ISNA(VLOOKUP($A56,#REF!,AM$2,FALSE))=TRUE,"-",VLOOKUP($A56,#REF!,AM$2,FALSE))</f>
        <v>#REF!</v>
      </c>
      <c r="AN56" s="109" t="e">
        <f>IF(ISNA(VLOOKUP($A56,#REF!,AN$2,FALSE))=TRUE,"-",VLOOKUP($A56,#REF!,AN$2,FALSE))</f>
        <v>#REF!</v>
      </c>
      <c r="AO56" s="109" t="e">
        <f>IF(ISNA(VLOOKUP($A56,#REF!,AO$2,FALSE))=TRUE,"-",VLOOKUP($A56,#REF!,AO$2,FALSE))</f>
        <v>#REF!</v>
      </c>
      <c r="AP56" s="122" t="e">
        <f>IF(ISNA(VLOOKUP($A56,#REF!,AP$2,FALSE))=TRUE,"-",VLOOKUP($A56,#REF!,AP$2,FALSE))</f>
        <v>#REF!</v>
      </c>
      <c r="AQ56" s="476" t="e">
        <f>IF(ISNA(VLOOKUP($A56,#REF!,AQ$2,FALSE))=TRUE,"-",VLOOKUP($A56,#REF!,AQ$2,FALSE))</f>
        <v>#REF!</v>
      </c>
      <c r="AR56" s="477">
        <v>0</v>
      </c>
      <c r="AS56" s="124">
        <v>0</v>
      </c>
      <c r="AT56" s="109" t="e">
        <f>IF(ISNA(VLOOKUP($A56,#REF!,AT$2,FALSE))=TRUE,"-",VLOOKUP($A56,#REF!,AT$2,FALSE))</f>
        <v>#REF!</v>
      </c>
      <c r="AU56" s="109" t="e">
        <f>IF(ISNA(VLOOKUP($A56,#REF!,AU$2,FALSE))=TRUE,"-",VLOOKUP($A56,#REF!,AU$2,FALSE))</f>
        <v>#REF!</v>
      </c>
      <c r="AV56" s="109" t="e">
        <f>IF(ISNA(VLOOKUP($A56,#REF!,AV$2,FALSE))=TRUE,"-",VLOOKUP($A56,#REF!,AV$2,FALSE))</f>
        <v>#REF!</v>
      </c>
      <c r="AW56" s="109" t="e">
        <f>IF(ISNA(VLOOKUP($A56,#REF!,AW$2,FALSE))=TRUE,"-",VLOOKUP($A56,#REF!,AW$2,FALSE))</f>
        <v>#REF!</v>
      </c>
      <c r="AX56" s="122" t="e">
        <f>IF(ISNA(VLOOKUP($A56,#REF!,AX$2,FALSE))=TRUE,"-",VLOOKUP($A56,#REF!,AX$2,FALSE))</f>
        <v>#REF!</v>
      </c>
      <c r="AY56" s="476" t="e">
        <f>IF(ISNA(VLOOKUP($A56,#REF!,AY$2,FALSE))=TRUE,"-",VLOOKUP($A56,#REF!,AY$2,FALSE))</f>
        <v>#REF!</v>
      </c>
      <c r="AZ56" s="477">
        <v>0</v>
      </c>
      <c r="BA56" s="124">
        <v>0</v>
      </c>
      <c r="BB56" s="109" t="e">
        <f>IF(ISNA(VLOOKUP($A56,#REF!,BB$2,FALSE))=TRUE,"-",VLOOKUP($A56,#REF!,BB$2,FALSE))</f>
        <v>#REF!</v>
      </c>
      <c r="BC56" s="109" t="e">
        <f>IF(ISNA(VLOOKUP($A56,#REF!,BC$2,FALSE))=TRUE,"-",VLOOKUP($A56,#REF!,BC$2,FALSE))</f>
        <v>#REF!</v>
      </c>
      <c r="BD56" s="109" t="e">
        <f>IF(ISNA(VLOOKUP($A56,#REF!,BD$2,FALSE))=TRUE,"-",VLOOKUP($A56,#REF!,BD$2,FALSE))</f>
        <v>#REF!</v>
      </c>
      <c r="BE56" s="109" t="e">
        <f>IF(ISNA(VLOOKUP($A56,#REF!,BE$2,FALSE))=TRUE,"-",VLOOKUP($A56,#REF!,BE$2,FALSE))</f>
        <v>#REF!</v>
      </c>
      <c r="BF56" s="122" t="e">
        <f>IF(ISNA(VLOOKUP($A56,#REF!,BF$2,FALSE))=TRUE,"-",VLOOKUP($A56,#REF!,BF$2,FALSE))</f>
        <v>#REF!</v>
      </c>
      <c r="BG56" s="476" t="e">
        <f>IF(ISNA(VLOOKUP($A56,#REF!,BG$2,FALSE))=TRUE,"-",VLOOKUP($A56,#REF!,BG$2,FALSE))</f>
        <v>#REF!</v>
      </c>
      <c r="BH56" s="477">
        <v>0</v>
      </c>
      <c r="BI56" s="124">
        <v>0</v>
      </c>
      <c r="BJ56" s="109" t="e">
        <f>IF(ISNA(VLOOKUP($A56,#REF!,BJ$2,FALSE))=TRUE,"-",VLOOKUP($A56,#REF!,BJ$2,FALSE))</f>
        <v>#REF!</v>
      </c>
      <c r="BK56" s="109" t="e">
        <f>IF(ISNA(VLOOKUP($A56,#REF!,BK$2,FALSE))=TRUE,"-",VLOOKUP($A56,#REF!,BK$2,FALSE))</f>
        <v>#REF!</v>
      </c>
      <c r="BL56" s="109" t="e">
        <f>IF(ISNA(VLOOKUP($A56,#REF!,BL$2,FALSE))=TRUE,"-",VLOOKUP($A56,#REF!,BL$2,FALSE))</f>
        <v>#REF!</v>
      </c>
      <c r="BM56" s="109" t="e">
        <f>IF(ISNA(VLOOKUP($A56,#REF!,BM$2,FALSE))=TRUE,"-",VLOOKUP($A56,#REF!,BM$2,FALSE))</f>
        <v>#REF!</v>
      </c>
      <c r="BN56" s="122" t="e">
        <f>IF(ISNA(VLOOKUP($A56,#REF!,BN$2,FALSE))=TRUE,"-",VLOOKUP($A56,#REF!,BN$2,FALSE))</f>
        <v>#REF!</v>
      </c>
      <c r="BO56" s="476" t="e">
        <f>IF(ISNA(VLOOKUP($A56,#REF!,BO$2,FALSE))=TRUE,"-",VLOOKUP($A56,#REF!,BO$2,FALSE))</f>
        <v>#REF!</v>
      </c>
      <c r="BP56" s="477" t="e">
        <f>IF(ISNA(VLOOKUP($A56,#REF!,BP$2,FALSE))=TRUE,"-",VLOOKUP($A56,#REF!,BP$2,FALSE))</f>
        <v>#REF!</v>
      </c>
      <c r="BQ56" s="124" t="e">
        <f>IF(ISNA(VLOOKUP($A56,#REF!,BQ$2,FALSE))=TRUE,"-",VLOOKUP($A56,#REF!,BQ$2,FALSE))</f>
        <v>#REF!</v>
      </c>
      <c r="BR56" s="109" t="e">
        <f t="shared" si="26"/>
        <v>#REF!</v>
      </c>
      <c r="BS56" s="109" t="e">
        <f t="shared" si="27"/>
        <v>#REF!</v>
      </c>
      <c r="BT56" s="503" t="e">
        <f t="shared" si="28"/>
        <v>#REF!</v>
      </c>
      <c r="BU56" s="483" t="e">
        <f t="shared" si="29"/>
        <v>#REF!</v>
      </c>
      <c r="BV56" s="493" t="e">
        <f t="shared" si="30"/>
        <v>#REF!</v>
      </c>
      <c r="BW56" s="493" t="e">
        <f t="shared" si="30"/>
        <v>#REF!</v>
      </c>
      <c r="BX56" s="493">
        <f t="shared" si="31"/>
        <v>0</v>
      </c>
      <c r="BY56" s="494">
        <f t="shared" si="32"/>
        <v>0</v>
      </c>
    </row>
    <row r="57" spans="1:77" x14ac:dyDescent="0.25">
      <c r="A57" s="56" t="s">
        <v>30</v>
      </c>
      <c r="B57" s="36" t="s">
        <v>30</v>
      </c>
      <c r="C57" s="37" t="s">
        <v>80</v>
      </c>
      <c r="D57" s="38" t="s">
        <v>14</v>
      </c>
      <c r="E57" s="102" t="e">
        <f>IF(ISNA(VLOOKUP($A57,#REF!,E$2,FALSE))=TRUE,"-",VLOOKUP($A57,#REF!,E$2,FALSE))</f>
        <v>#REF!</v>
      </c>
      <c r="F57" s="109" t="e">
        <f>IF(ISNA(VLOOKUP($A57,#REF!,F$2,FALSE))=TRUE,"-",VLOOKUP($A57,#REF!,F$2,FALSE))</f>
        <v>#REF!</v>
      </c>
      <c r="G57" s="109" t="e">
        <f>IF(ISNA(VLOOKUP($A57,#REF!,G$2,FALSE))=TRUE,"-",VLOOKUP($A57,#REF!,G$2,FALSE))</f>
        <v>#REF!</v>
      </c>
      <c r="H57" s="109" t="e">
        <f>IF(ISNA(VLOOKUP($A57,#REF!,H$2,FALSE))=TRUE,"-",VLOOKUP($A57,#REF!,H$2,FALSE))</f>
        <v>#REF!</v>
      </c>
      <c r="I57" s="109" t="e">
        <f>IF(ISNA(VLOOKUP($A57,#REF!,I$2,FALSE))=TRUE,"-",VLOOKUP($A57,#REF!,I$2,FALSE))</f>
        <v>#REF!</v>
      </c>
      <c r="J57" s="122" t="e">
        <f>IF(ISNA(VLOOKUP($A57,#REF!,J$2,FALSE))=TRUE,"-",VLOOKUP($A57,#REF!,J$2,FALSE))</f>
        <v>#REF!</v>
      </c>
      <c r="K57" s="476" t="e">
        <f>IF(ISNA(VLOOKUP($A57,#REF!,K$2,FALSE))=TRUE,"-",VLOOKUP($A57,#REF!,K$2,FALSE))</f>
        <v>#REF!</v>
      </c>
      <c r="L57" s="477">
        <v>0.99964304836694629</v>
      </c>
      <c r="M57" s="124">
        <v>0.99961875714830351</v>
      </c>
      <c r="N57" s="109" t="e">
        <f>IF(ISNA(VLOOKUP($A57,#REF!,N$2,FALSE))=TRUE,"-",VLOOKUP($A57,#REF!,N$2,FALSE))</f>
        <v>#REF!</v>
      </c>
      <c r="O57" s="109" t="e">
        <f>IF(ISNA(VLOOKUP($A57,#REF!,O$2,FALSE))=TRUE,"-",VLOOKUP($A57,#REF!,O$2,FALSE))</f>
        <v>#REF!</v>
      </c>
      <c r="P57" s="109" t="e">
        <f>IF(ISNA(VLOOKUP($A57,#REF!,P$2,FALSE))=TRUE,"-",VLOOKUP($A57,#REF!,P$2,FALSE))</f>
        <v>#REF!</v>
      </c>
      <c r="Q57" s="109" t="e">
        <f>IF(ISNA(VLOOKUP($A57,#REF!,Q$2,FALSE))=TRUE,"-",VLOOKUP($A57,#REF!,Q$2,FALSE))</f>
        <v>#REF!</v>
      </c>
      <c r="R57" s="122" t="e">
        <f>IF(ISNA(VLOOKUP($A57,#REF!,R$2,FALSE))=TRUE,"-",VLOOKUP($A57,#REF!,R$2,FALSE))</f>
        <v>#REF!</v>
      </c>
      <c r="S57" s="476" t="e">
        <f>IF(ISNA(VLOOKUP($A57,#REF!,S$2,FALSE))=TRUE,"-",VLOOKUP($A57,#REF!,S$2,FALSE))</f>
        <v>#REF!</v>
      </c>
      <c r="T57" s="477">
        <v>0</v>
      </c>
      <c r="U57" s="124">
        <v>0</v>
      </c>
      <c r="V57" s="109" t="e">
        <f>IF(ISNA(VLOOKUP($A57,#REF!,V$2,FALSE))=TRUE,"-",VLOOKUP($A57,#REF!,V$2,FALSE))</f>
        <v>#REF!</v>
      </c>
      <c r="W57" s="109" t="e">
        <f>IF(ISNA(VLOOKUP($A57,#REF!,W$2,FALSE))=TRUE,"-",VLOOKUP($A57,#REF!,W$2,FALSE))</f>
        <v>#REF!</v>
      </c>
      <c r="X57" s="109" t="e">
        <f>IF(ISNA(VLOOKUP($A57,#REF!,X$2,FALSE))=TRUE,"-",VLOOKUP($A57,#REF!,X$2,FALSE))</f>
        <v>#REF!</v>
      </c>
      <c r="Y57" s="109" t="e">
        <f>IF(ISNA(VLOOKUP($A57,#REF!,Y$2,FALSE))=TRUE,"-",VLOOKUP($A57,#REF!,Y$2,FALSE))</f>
        <v>#REF!</v>
      </c>
      <c r="Z57" s="122" t="e">
        <f>IF(ISNA(VLOOKUP($A57,#REF!,Z$2,FALSE))=TRUE,"-",VLOOKUP($A57,#REF!,Z$2,FALSE))</f>
        <v>#REF!</v>
      </c>
      <c r="AA57" s="476" t="e">
        <f>IF(ISNA(VLOOKUP($A57,#REF!,AA$2,FALSE))=TRUE,"-",VLOOKUP($A57,#REF!,AA$2,FALSE))</f>
        <v>#REF!</v>
      </c>
      <c r="AB57" s="477">
        <v>1.784758165268606E-4</v>
      </c>
      <c r="AC57" s="124">
        <v>1.9062142584826535E-4</v>
      </c>
      <c r="AD57" s="109" t="e">
        <f>IF(ISNA(VLOOKUP($A57,#REF!,AD$2,FALSE))=TRUE,"-",VLOOKUP($A57,#REF!,AD$2,FALSE))</f>
        <v>#REF!</v>
      </c>
      <c r="AE57" s="109" t="e">
        <f>IF(ISNA(VLOOKUP($A57,#REF!,AE$2,FALSE))=TRUE,"-",VLOOKUP($A57,#REF!,AE$2,FALSE))</f>
        <v>#REF!</v>
      </c>
      <c r="AF57" s="109" t="e">
        <f>IF(ISNA(VLOOKUP($A57,#REF!,AF$2,FALSE))=TRUE,"-",VLOOKUP($A57,#REF!,AF$2,FALSE))</f>
        <v>#REF!</v>
      </c>
      <c r="AG57" s="109" t="e">
        <f>IF(ISNA(VLOOKUP($A57,#REF!,AG$2,FALSE))=TRUE,"-",VLOOKUP($A57,#REF!,AG$2,FALSE))</f>
        <v>#REF!</v>
      </c>
      <c r="AH57" s="122" t="e">
        <f>IF(ISNA(VLOOKUP($A57,#REF!,AH$2,FALSE))=TRUE,"-",VLOOKUP($A57,#REF!,AH$2,FALSE))</f>
        <v>#REF!</v>
      </c>
      <c r="AI57" s="476" t="e">
        <f>IF(ISNA(VLOOKUP($A57,#REF!,AI$2,FALSE))=TRUE,"-",VLOOKUP($A57,#REF!,AI$2,FALSE))</f>
        <v>#REF!</v>
      </c>
      <c r="AJ57" s="477">
        <v>0</v>
      </c>
      <c r="AK57" s="124">
        <v>0</v>
      </c>
      <c r="AL57" s="109" t="e">
        <f>IF(ISNA(VLOOKUP($A57,#REF!,AL$2,FALSE))=TRUE,"-",VLOOKUP($A57,#REF!,AL$2,FALSE))</f>
        <v>#REF!</v>
      </c>
      <c r="AM57" s="109" t="e">
        <f>IF(ISNA(VLOOKUP($A57,#REF!,AM$2,FALSE))=TRUE,"-",VLOOKUP($A57,#REF!,AM$2,FALSE))</f>
        <v>#REF!</v>
      </c>
      <c r="AN57" s="109" t="e">
        <f>IF(ISNA(VLOOKUP($A57,#REF!,AN$2,FALSE))=TRUE,"-",VLOOKUP($A57,#REF!,AN$2,FALSE))</f>
        <v>#REF!</v>
      </c>
      <c r="AO57" s="109" t="e">
        <f>IF(ISNA(VLOOKUP($A57,#REF!,AO$2,FALSE))=TRUE,"-",VLOOKUP($A57,#REF!,AO$2,FALSE))</f>
        <v>#REF!</v>
      </c>
      <c r="AP57" s="122" t="e">
        <f>IF(ISNA(VLOOKUP($A57,#REF!,AP$2,FALSE))=TRUE,"-",VLOOKUP($A57,#REF!,AP$2,FALSE))</f>
        <v>#REF!</v>
      </c>
      <c r="AQ57" s="476" t="e">
        <f>IF(ISNA(VLOOKUP($A57,#REF!,AQ$2,FALSE))=TRUE,"-",VLOOKUP($A57,#REF!,AQ$2,FALSE))</f>
        <v>#REF!</v>
      </c>
      <c r="AR57" s="477">
        <v>0</v>
      </c>
      <c r="AS57" s="124">
        <v>0</v>
      </c>
      <c r="AT57" s="109" t="e">
        <f>IF(ISNA(VLOOKUP($A57,#REF!,AT$2,FALSE))=TRUE,"-",VLOOKUP($A57,#REF!,AT$2,FALSE))</f>
        <v>#REF!</v>
      </c>
      <c r="AU57" s="109" t="e">
        <f>IF(ISNA(VLOOKUP($A57,#REF!,AU$2,FALSE))=TRUE,"-",VLOOKUP($A57,#REF!,AU$2,FALSE))</f>
        <v>#REF!</v>
      </c>
      <c r="AV57" s="109" t="e">
        <f>IF(ISNA(VLOOKUP($A57,#REF!,AV$2,FALSE))=TRUE,"-",VLOOKUP($A57,#REF!,AV$2,FALSE))</f>
        <v>#REF!</v>
      </c>
      <c r="AW57" s="109" t="e">
        <f>IF(ISNA(VLOOKUP($A57,#REF!,AW$2,FALSE))=TRUE,"-",VLOOKUP($A57,#REF!,AW$2,FALSE))</f>
        <v>#REF!</v>
      </c>
      <c r="AX57" s="122" t="e">
        <f>IF(ISNA(VLOOKUP($A57,#REF!,AX$2,FALSE))=TRUE,"-",VLOOKUP($A57,#REF!,AX$2,FALSE))</f>
        <v>#REF!</v>
      </c>
      <c r="AY57" s="476" t="e">
        <f>IF(ISNA(VLOOKUP($A57,#REF!,AY$2,FALSE))=TRUE,"-",VLOOKUP($A57,#REF!,AY$2,FALSE))</f>
        <v>#REF!</v>
      </c>
      <c r="AZ57" s="477">
        <v>0</v>
      </c>
      <c r="BA57" s="124">
        <v>0</v>
      </c>
      <c r="BB57" s="109" t="e">
        <f>IF(ISNA(VLOOKUP($A57,#REF!,BB$2,FALSE))=TRUE,"-",VLOOKUP($A57,#REF!,BB$2,FALSE))</f>
        <v>#REF!</v>
      </c>
      <c r="BC57" s="109" t="e">
        <f>IF(ISNA(VLOOKUP($A57,#REF!,BC$2,FALSE))=TRUE,"-",VLOOKUP($A57,#REF!,BC$2,FALSE))</f>
        <v>#REF!</v>
      </c>
      <c r="BD57" s="109" t="e">
        <f>IF(ISNA(VLOOKUP($A57,#REF!,BD$2,FALSE))=TRUE,"-",VLOOKUP($A57,#REF!,BD$2,FALSE))</f>
        <v>#REF!</v>
      </c>
      <c r="BE57" s="109" t="e">
        <f>IF(ISNA(VLOOKUP($A57,#REF!,BE$2,FALSE))=TRUE,"-",VLOOKUP($A57,#REF!,BE$2,FALSE))</f>
        <v>#REF!</v>
      </c>
      <c r="BF57" s="122" t="e">
        <f>IF(ISNA(VLOOKUP($A57,#REF!,BF$2,FALSE))=TRUE,"-",VLOOKUP($A57,#REF!,BF$2,FALSE))</f>
        <v>#REF!</v>
      </c>
      <c r="BG57" s="476" t="e">
        <f>IF(ISNA(VLOOKUP($A57,#REF!,BG$2,FALSE))=TRUE,"-",VLOOKUP($A57,#REF!,BG$2,FALSE))</f>
        <v>#REF!</v>
      </c>
      <c r="BH57" s="477">
        <v>0</v>
      </c>
      <c r="BI57" s="124">
        <v>0</v>
      </c>
      <c r="BJ57" s="109" t="e">
        <f>IF(ISNA(VLOOKUP($A57,#REF!,BJ$2,FALSE))=TRUE,"-",VLOOKUP($A57,#REF!,BJ$2,FALSE))</f>
        <v>#REF!</v>
      </c>
      <c r="BK57" s="109" t="e">
        <f>IF(ISNA(VLOOKUP($A57,#REF!,BK$2,FALSE))=TRUE,"-",VLOOKUP($A57,#REF!,BK$2,FALSE))</f>
        <v>#REF!</v>
      </c>
      <c r="BL57" s="109" t="e">
        <f>IF(ISNA(VLOOKUP($A57,#REF!,BL$2,FALSE))=TRUE,"-",VLOOKUP($A57,#REF!,BL$2,FALSE))</f>
        <v>#REF!</v>
      </c>
      <c r="BM57" s="109" t="e">
        <f>IF(ISNA(VLOOKUP($A57,#REF!,BM$2,FALSE))=TRUE,"-",VLOOKUP($A57,#REF!,BM$2,FALSE))</f>
        <v>#REF!</v>
      </c>
      <c r="BN57" s="122" t="e">
        <f>IF(ISNA(VLOOKUP($A57,#REF!,BN$2,FALSE))=TRUE,"-",VLOOKUP($A57,#REF!,BN$2,FALSE))</f>
        <v>#REF!</v>
      </c>
      <c r="BO57" s="476" t="e">
        <f>IF(ISNA(VLOOKUP($A57,#REF!,BO$2,FALSE))=TRUE,"-",VLOOKUP($A57,#REF!,BO$2,FALSE))</f>
        <v>#REF!</v>
      </c>
      <c r="BP57" s="477" t="e">
        <f>IF(ISNA(VLOOKUP($A57,#REF!,BP$2,FALSE))=TRUE,"-",VLOOKUP($A57,#REF!,BP$2,FALSE))</f>
        <v>#REF!</v>
      </c>
      <c r="BQ57" s="124" t="e">
        <f>IF(ISNA(VLOOKUP($A57,#REF!,BQ$2,FALSE))=TRUE,"-",VLOOKUP($A57,#REF!,BQ$2,FALSE))</f>
        <v>#REF!</v>
      </c>
      <c r="BR57" s="109" t="e">
        <f t="shared" si="26"/>
        <v>#REF!</v>
      </c>
      <c r="BS57" s="109" t="e">
        <f t="shared" si="27"/>
        <v>#REF!</v>
      </c>
      <c r="BT57" s="503" t="e">
        <f t="shared" si="28"/>
        <v>#REF!</v>
      </c>
      <c r="BU57" s="483" t="e">
        <f t="shared" si="29"/>
        <v>#REF!</v>
      </c>
      <c r="BV57" s="493" t="e">
        <f t="shared" si="30"/>
        <v>#REF!</v>
      </c>
      <c r="BW57" s="493" t="e">
        <f t="shared" si="30"/>
        <v>#REF!</v>
      </c>
      <c r="BX57" s="493">
        <f t="shared" si="31"/>
        <v>1.784758165268606E-4</v>
      </c>
      <c r="BY57" s="494">
        <f t="shared" si="32"/>
        <v>1.9062142584826535E-4</v>
      </c>
    </row>
    <row r="58" spans="1:77" x14ac:dyDescent="0.25">
      <c r="A58" s="56" t="s">
        <v>31</v>
      </c>
      <c r="B58" s="36" t="s">
        <v>31</v>
      </c>
      <c r="C58" s="37" t="s">
        <v>81</v>
      </c>
      <c r="D58" s="40" t="s">
        <v>13</v>
      </c>
      <c r="E58" s="102" t="e">
        <f>IF(ISNA(VLOOKUP($A58,#REF!,E$2,FALSE))=TRUE,"-",VLOOKUP($A58,#REF!,E$2,FALSE))</f>
        <v>#REF!</v>
      </c>
      <c r="F58" s="109" t="e">
        <f>IF(ISNA(VLOOKUP($A58,#REF!,F$2,FALSE))=TRUE,"-",VLOOKUP($A58,#REF!,F$2,FALSE))</f>
        <v>#REF!</v>
      </c>
      <c r="G58" s="109" t="e">
        <f>IF(ISNA(VLOOKUP($A58,#REF!,G$2,FALSE))=TRUE,"-",VLOOKUP($A58,#REF!,G$2,FALSE))</f>
        <v>#REF!</v>
      </c>
      <c r="H58" s="109" t="e">
        <f>IF(ISNA(VLOOKUP($A58,#REF!,H$2,FALSE))=TRUE,"-",VLOOKUP($A58,#REF!,H$2,FALSE))</f>
        <v>#REF!</v>
      </c>
      <c r="I58" s="109" t="e">
        <f>IF(ISNA(VLOOKUP($A58,#REF!,I$2,FALSE))=TRUE,"-",VLOOKUP($A58,#REF!,I$2,FALSE))</f>
        <v>#REF!</v>
      </c>
      <c r="J58" s="122" t="e">
        <f>IF(ISNA(VLOOKUP($A58,#REF!,J$2,FALSE))=TRUE,"-",VLOOKUP($A58,#REF!,J$2,FALSE))</f>
        <v>#REF!</v>
      </c>
      <c r="K58" s="476" t="e">
        <f>IF(ISNA(VLOOKUP($A58,#REF!,K$2,FALSE))=TRUE,"-",VLOOKUP($A58,#REF!,K$2,FALSE))</f>
        <v>#REF!</v>
      </c>
      <c r="L58" s="477">
        <v>0.98853288364249581</v>
      </c>
      <c r="M58" s="124">
        <v>0.99004380724810837</v>
      </c>
      <c r="N58" s="109" t="e">
        <f>IF(ISNA(VLOOKUP($A58,#REF!,N$2,FALSE))=TRUE,"-",VLOOKUP($A58,#REF!,N$2,FALSE))</f>
        <v>#REF!</v>
      </c>
      <c r="O58" s="109" t="e">
        <f>IF(ISNA(VLOOKUP($A58,#REF!,O$2,FALSE))=TRUE,"-",VLOOKUP($A58,#REF!,O$2,FALSE))</f>
        <v>#REF!</v>
      </c>
      <c r="P58" s="109" t="e">
        <f>IF(ISNA(VLOOKUP($A58,#REF!,P$2,FALSE))=TRUE,"-",VLOOKUP($A58,#REF!,P$2,FALSE))</f>
        <v>#REF!</v>
      </c>
      <c r="Q58" s="109" t="e">
        <f>IF(ISNA(VLOOKUP($A58,#REF!,Q$2,FALSE))=TRUE,"-",VLOOKUP($A58,#REF!,Q$2,FALSE))</f>
        <v>#REF!</v>
      </c>
      <c r="R58" s="122" t="e">
        <f>IF(ISNA(VLOOKUP($A58,#REF!,R$2,FALSE))=TRUE,"-",VLOOKUP($A58,#REF!,R$2,FALSE))</f>
        <v>#REF!</v>
      </c>
      <c r="S58" s="476" t="e">
        <f>IF(ISNA(VLOOKUP($A58,#REF!,S$2,FALSE))=TRUE,"-",VLOOKUP($A58,#REF!,S$2,FALSE))</f>
        <v>#REF!</v>
      </c>
      <c r="T58" s="477">
        <v>0</v>
      </c>
      <c r="U58" s="124">
        <v>0</v>
      </c>
      <c r="V58" s="109" t="e">
        <f>IF(ISNA(VLOOKUP($A58,#REF!,V$2,FALSE))=TRUE,"-",VLOOKUP($A58,#REF!,V$2,FALSE))</f>
        <v>#REF!</v>
      </c>
      <c r="W58" s="109" t="e">
        <f>IF(ISNA(VLOOKUP($A58,#REF!,W$2,FALSE))=TRUE,"-",VLOOKUP($A58,#REF!,W$2,FALSE))</f>
        <v>#REF!</v>
      </c>
      <c r="X58" s="109" t="e">
        <f>IF(ISNA(VLOOKUP($A58,#REF!,X$2,FALSE))=TRUE,"-",VLOOKUP($A58,#REF!,X$2,FALSE))</f>
        <v>#REF!</v>
      </c>
      <c r="Y58" s="109" t="e">
        <f>IF(ISNA(VLOOKUP($A58,#REF!,Y$2,FALSE))=TRUE,"-",VLOOKUP($A58,#REF!,Y$2,FALSE))</f>
        <v>#REF!</v>
      </c>
      <c r="Z58" s="122" t="e">
        <f>IF(ISNA(VLOOKUP($A58,#REF!,Z$2,FALSE))=TRUE,"-",VLOOKUP($A58,#REF!,Z$2,FALSE))</f>
        <v>#REF!</v>
      </c>
      <c r="AA58" s="476" t="e">
        <f>IF(ISNA(VLOOKUP($A58,#REF!,AA$2,FALSE))=TRUE,"-",VLOOKUP($A58,#REF!,AA$2,FALSE))</f>
        <v>#REF!</v>
      </c>
      <c r="AB58" s="477">
        <v>3.3726812816188871E-4</v>
      </c>
      <c r="AC58" s="124">
        <v>0</v>
      </c>
      <c r="AD58" s="109" t="e">
        <f>IF(ISNA(VLOOKUP($A58,#REF!,AD$2,FALSE))=TRUE,"-",VLOOKUP($A58,#REF!,AD$2,FALSE))</f>
        <v>#REF!</v>
      </c>
      <c r="AE58" s="109" t="e">
        <f>IF(ISNA(VLOOKUP($A58,#REF!,AE$2,FALSE))=TRUE,"-",VLOOKUP($A58,#REF!,AE$2,FALSE))</f>
        <v>#REF!</v>
      </c>
      <c r="AF58" s="109" t="e">
        <f>IF(ISNA(VLOOKUP($A58,#REF!,AF$2,FALSE))=TRUE,"-",VLOOKUP($A58,#REF!,AF$2,FALSE))</f>
        <v>#REF!</v>
      </c>
      <c r="AG58" s="109" t="e">
        <f>IF(ISNA(VLOOKUP($A58,#REF!,AG$2,FALSE))=TRUE,"-",VLOOKUP($A58,#REF!,AG$2,FALSE))</f>
        <v>#REF!</v>
      </c>
      <c r="AH58" s="122" t="e">
        <f>IF(ISNA(VLOOKUP($A58,#REF!,AH$2,FALSE))=TRUE,"-",VLOOKUP($A58,#REF!,AH$2,FALSE))</f>
        <v>#REF!</v>
      </c>
      <c r="AI58" s="476" t="e">
        <f>IF(ISNA(VLOOKUP($A58,#REF!,AI$2,FALSE))=TRUE,"-",VLOOKUP($A58,#REF!,AI$2,FALSE))</f>
        <v>#REF!</v>
      </c>
      <c r="AJ58" s="477">
        <v>9.1062394603709951E-3</v>
      </c>
      <c r="AK58" s="124">
        <v>7.5667064914376738E-3</v>
      </c>
      <c r="AL58" s="109" t="e">
        <f>IF(ISNA(VLOOKUP($A58,#REF!,AL$2,FALSE))=TRUE,"-",VLOOKUP($A58,#REF!,AL$2,FALSE))</f>
        <v>#REF!</v>
      </c>
      <c r="AM58" s="109" t="e">
        <f>IF(ISNA(VLOOKUP($A58,#REF!,AM$2,FALSE))=TRUE,"-",VLOOKUP($A58,#REF!,AM$2,FALSE))</f>
        <v>#REF!</v>
      </c>
      <c r="AN58" s="109" t="e">
        <f>IF(ISNA(VLOOKUP($A58,#REF!,AN$2,FALSE))=TRUE,"-",VLOOKUP($A58,#REF!,AN$2,FALSE))</f>
        <v>#REF!</v>
      </c>
      <c r="AO58" s="109" t="e">
        <f>IF(ISNA(VLOOKUP($A58,#REF!,AO$2,FALSE))=TRUE,"-",VLOOKUP($A58,#REF!,AO$2,FALSE))</f>
        <v>#REF!</v>
      </c>
      <c r="AP58" s="122" t="e">
        <f>IF(ISNA(VLOOKUP($A58,#REF!,AP$2,FALSE))=TRUE,"-",VLOOKUP($A58,#REF!,AP$2,FALSE))</f>
        <v>#REF!</v>
      </c>
      <c r="AQ58" s="476" t="e">
        <f>IF(ISNA(VLOOKUP($A58,#REF!,AQ$2,FALSE))=TRUE,"-",VLOOKUP($A58,#REF!,AQ$2,FALSE))</f>
        <v>#REF!</v>
      </c>
      <c r="AR58" s="477">
        <v>0</v>
      </c>
      <c r="AS58" s="124">
        <v>0</v>
      </c>
      <c r="AT58" s="109" t="e">
        <f>IF(ISNA(VLOOKUP($A58,#REF!,AT$2,FALSE))=TRUE,"-",VLOOKUP($A58,#REF!,AT$2,FALSE))</f>
        <v>#REF!</v>
      </c>
      <c r="AU58" s="109" t="e">
        <f>IF(ISNA(VLOOKUP($A58,#REF!,AU$2,FALSE))=TRUE,"-",VLOOKUP($A58,#REF!,AU$2,FALSE))</f>
        <v>#REF!</v>
      </c>
      <c r="AV58" s="109" t="e">
        <f>IF(ISNA(VLOOKUP($A58,#REF!,AV$2,FALSE))=TRUE,"-",VLOOKUP($A58,#REF!,AV$2,FALSE))</f>
        <v>#REF!</v>
      </c>
      <c r="AW58" s="109" t="e">
        <f>IF(ISNA(VLOOKUP($A58,#REF!,AW$2,FALSE))=TRUE,"-",VLOOKUP($A58,#REF!,AW$2,FALSE))</f>
        <v>#REF!</v>
      </c>
      <c r="AX58" s="122" t="e">
        <f>IF(ISNA(VLOOKUP($A58,#REF!,AX$2,FALSE))=TRUE,"-",VLOOKUP($A58,#REF!,AX$2,FALSE))</f>
        <v>#REF!</v>
      </c>
      <c r="AY58" s="476" t="e">
        <f>IF(ISNA(VLOOKUP($A58,#REF!,AY$2,FALSE))=TRUE,"-",VLOOKUP($A58,#REF!,AY$2,FALSE))</f>
        <v>#REF!</v>
      </c>
      <c r="AZ58" s="477">
        <v>0</v>
      </c>
      <c r="BA58" s="124">
        <v>0</v>
      </c>
      <c r="BB58" s="109" t="e">
        <f>IF(ISNA(VLOOKUP($A58,#REF!,BB$2,FALSE))=TRUE,"-",VLOOKUP($A58,#REF!,BB$2,FALSE))</f>
        <v>#REF!</v>
      </c>
      <c r="BC58" s="109" t="e">
        <f>IF(ISNA(VLOOKUP($A58,#REF!,BC$2,FALSE))=TRUE,"-",VLOOKUP($A58,#REF!,BC$2,FALSE))</f>
        <v>#REF!</v>
      </c>
      <c r="BD58" s="109" t="e">
        <f>IF(ISNA(VLOOKUP($A58,#REF!,BD$2,FALSE))=TRUE,"-",VLOOKUP($A58,#REF!,BD$2,FALSE))</f>
        <v>#REF!</v>
      </c>
      <c r="BE58" s="109" t="e">
        <f>IF(ISNA(VLOOKUP($A58,#REF!,BE$2,FALSE))=TRUE,"-",VLOOKUP($A58,#REF!,BE$2,FALSE))</f>
        <v>#REF!</v>
      </c>
      <c r="BF58" s="122" t="e">
        <f>IF(ISNA(VLOOKUP($A58,#REF!,BF$2,FALSE))=TRUE,"-",VLOOKUP($A58,#REF!,BF$2,FALSE))</f>
        <v>#REF!</v>
      </c>
      <c r="BG58" s="476" t="e">
        <f>IF(ISNA(VLOOKUP($A58,#REF!,BG$2,FALSE))=TRUE,"-",VLOOKUP($A58,#REF!,BG$2,FALSE))</f>
        <v>#REF!</v>
      </c>
      <c r="BH58" s="477">
        <v>3.3726812816188871E-4</v>
      </c>
      <c r="BI58" s="124">
        <v>7.9649542015133412E-4</v>
      </c>
      <c r="BJ58" s="109" t="e">
        <f>IF(ISNA(VLOOKUP($A58,#REF!,BJ$2,FALSE))=TRUE,"-",VLOOKUP($A58,#REF!,BJ$2,FALSE))</f>
        <v>#REF!</v>
      </c>
      <c r="BK58" s="109" t="e">
        <f>IF(ISNA(VLOOKUP($A58,#REF!,BK$2,FALSE))=TRUE,"-",VLOOKUP($A58,#REF!,BK$2,FALSE))</f>
        <v>#REF!</v>
      </c>
      <c r="BL58" s="109" t="e">
        <f>IF(ISNA(VLOOKUP($A58,#REF!,BL$2,FALSE))=TRUE,"-",VLOOKUP($A58,#REF!,BL$2,FALSE))</f>
        <v>#REF!</v>
      </c>
      <c r="BM58" s="109" t="e">
        <f>IF(ISNA(VLOOKUP($A58,#REF!,BM$2,FALSE))=TRUE,"-",VLOOKUP($A58,#REF!,BM$2,FALSE))</f>
        <v>#REF!</v>
      </c>
      <c r="BN58" s="122" t="e">
        <f>IF(ISNA(VLOOKUP($A58,#REF!,BN$2,FALSE))=TRUE,"-",VLOOKUP($A58,#REF!,BN$2,FALSE))</f>
        <v>#REF!</v>
      </c>
      <c r="BO58" s="476" t="e">
        <f>IF(ISNA(VLOOKUP($A58,#REF!,BO$2,FALSE))=TRUE,"-",VLOOKUP($A58,#REF!,BO$2,FALSE))</f>
        <v>#REF!</v>
      </c>
      <c r="BP58" s="477" t="e">
        <f>IF(ISNA(VLOOKUP($A58,#REF!,BP$2,FALSE))=TRUE,"-",VLOOKUP($A58,#REF!,BP$2,FALSE))</f>
        <v>#REF!</v>
      </c>
      <c r="BQ58" s="124" t="e">
        <f>IF(ISNA(VLOOKUP($A58,#REF!,BQ$2,FALSE))=TRUE,"-",VLOOKUP($A58,#REF!,BQ$2,FALSE))</f>
        <v>#REF!</v>
      </c>
      <c r="BR58" s="109" t="e">
        <f t="shared" si="26"/>
        <v>#REF!</v>
      </c>
      <c r="BS58" s="109" t="e">
        <f t="shared" si="27"/>
        <v>#REF!</v>
      </c>
      <c r="BT58" s="503" t="e">
        <f t="shared" si="28"/>
        <v>#REF!</v>
      </c>
      <c r="BU58" s="483" t="e">
        <f t="shared" si="29"/>
        <v>#REF!</v>
      </c>
      <c r="BV58" s="493" t="e">
        <f t="shared" si="30"/>
        <v>#REF!</v>
      </c>
      <c r="BW58" s="493" t="e">
        <f t="shared" si="30"/>
        <v>#REF!</v>
      </c>
      <c r="BX58" s="493">
        <f t="shared" si="31"/>
        <v>9.7807757166947732E-3</v>
      </c>
      <c r="BY58" s="494">
        <f t="shared" si="32"/>
        <v>8.3632019115890081E-3</v>
      </c>
    </row>
    <row r="59" spans="1:77" x14ac:dyDescent="0.25">
      <c r="A59" s="56" t="s">
        <v>32</v>
      </c>
      <c r="B59" s="36" t="s">
        <v>32</v>
      </c>
      <c r="C59" s="37" t="s">
        <v>82</v>
      </c>
      <c r="D59" s="38" t="s">
        <v>65</v>
      </c>
      <c r="E59" s="102" t="e">
        <f>IF(ISNA(VLOOKUP($A59,#REF!,E$2,FALSE))=TRUE,"-",VLOOKUP($A59,#REF!,E$2,FALSE))</f>
        <v>#REF!</v>
      </c>
      <c r="F59" s="109" t="e">
        <f>IF(ISNA(VLOOKUP($A59,#REF!,F$2,FALSE))=TRUE,"-",VLOOKUP($A59,#REF!,F$2,FALSE))</f>
        <v>#REF!</v>
      </c>
      <c r="G59" s="109" t="e">
        <f>IF(ISNA(VLOOKUP($A59,#REF!,G$2,FALSE))=TRUE,"-",VLOOKUP($A59,#REF!,G$2,FALSE))</f>
        <v>#REF!</v>
      </c>
      <c r="H59" s="109" t="e">
        <f>IF(ISNA(VLOOKUP($A59,#REF!,H$2,FALSE))=TRUE,"-",VLOOKUP($A59,#REF!,H$2,FALSE))</f>
        <v>#REF!</v>
      </c>
      <c r="I59" s="109" t="e">
        <f>IF(ISNA(VLOOKUP($A59,#REF!,I$2,FALSE))=TRUE,"-",VLOOKUP($A59,#REF!,I$2,FALSE))</f>
        <v>#REF!</v>
      </c>
      <c r="J59" s="122" t="e">
        <f>IF(ISNA(VLOOKUP($A59,#REF!,J$2,FALSE))=TRUE,"-",VLOOKUP($A59,#REF!,J$2,FALSE))</f>
        <v>#REF!</v>
      </c>
      <c r="K59" s="476" t="e">
        <f>IF(ISNA(VLOOKUP($A59,#REF!,K$2,FALSE))=TRUE,"-",VLOOKUP($A59,#REF!,K$2,FALSE))</f>
        <v>#REF!</v>
      </c>
      <c r="L59" s="477">
        <v>0.99799484388427384</v>
      </c>
      <c r="M59" s="124">
        <v>0.99331783846600818</v>
      </c>
      <c r="N59" s="109" t="e">
        <f>IF(ISNA(VLOOKUP($A59,#REF!,N$2,FALSE))=TRUE,"-",VLOOKUP($A59,#REF!,N$2,FALSE))</f>
        <v>#REF!</v>
      </c>
      <c r="O59" s="109" t="e">
        <f>IF(ISNA(VLOOKUP($A59,#REF!,O$2,FALSE))=TRUE,"-",VLOOKUP($A59,#REF!,O$2,FALSE))</f>
        <v>#REF!</v>
      </c>
      <c r="P59" s="109" t="e">
        <f>IF(ISNA(VLOOKUP($A59,#REF!,P$2,FALSE))=TRUE,"-",VLOOKUP($A59,#REF!,P$2,FALSE))</f>
        <v>#REF!</v>
      </c>
      <c r="Q59" s="109" t="e">
        <f>IF(ISNA(VLOOKUP($A59,#REF!,Q$2,FALSE))=TRUE,"-",VLOOKUP($A59,#REF!,Q$2,FALSE))</f>
        <v>#REF!</v>
      </c>
      <c r="R59" s="122" t="e">
        <f>IF(ISNA(VLOOKUP($A59,#REF!,R$2,FALSE))=TRUE,"-",VLOOKUP($A59,#REF!,R$2,FALSE))</f>
        <v>#REF!</v>
      </c>
      <c r="S59" s="476" t="e">
        <f>IF(ISNA(VLOOKUP($A59,#REF!,S$2,FALSE))=TRUE,"-",VLOOKUP($A59,#REF!,S$2,FALSE))</f>
        <v>#REF!</v>
      </c>
      <c r="T59" s="477">
        <v>0</v>
      </c>
      <c r="U59" s="124">
        <v>2.9052876234747239E-4</v>
      </c>
      <c r="V59" s="109" t="e">
        <f>IF(ISNA(VLOOKUP($A59,#REF!,V$2,FALSE))=TRUE,"-",VLOOKUP($A59,#REF!,V$2,FALSE))</f>
        <v>#REF!</v>
      </c>
      <c r="W59" s="109" t="e">
        <f>IF(ISNA(VLOOKUP($A59,#REF!,W$2,FALSE))=TRUE,"-",VLOOKUP($A59,#REF!,W$2,FALSE))</f>
        <v>#REF!</v>
      </c>
      <c r="X59" s="109" t="e">
        <f>IF(ISNA(VLOOKUP($A59,#REF!,X$2,FALSE))=TRUE,"-",VLOOKUP($A59,#REF!,X$2,FALSE))</f>
        <v>#REF!</v>
      </c>
      <c r="Y59" s="109" t="e">
        <f>IF(ISNA(VLOOKUP($A59,#REF!,Y$2,FALSE))=TRUE,"-",VLOOKUP($A59,#REF!,Y$2,FALSE))</f>
        <v>#REF!</v>
      </c>
      <c r="Z59" s="122" t="e">
        <f>IF(ISNA(VLOOKUP($A59,#REF!,Z$2,FALSE))=TRUE,"-",VLOOKUP($A59,#REF!,Z$2,FALSE))</f>
        <v>#REF!</v>
      </c>
      <c r="AA59" s="476" t="e">
        <f>IF(ISNA(VLOOKUP($A59,#REF!,AA$2,FALSE))=TRUE,"-",VLOOKUP($A59,#REF!,AA$2,FALSE))</f>
        <v>#REF!</v>
      </c>
      <c r="AB59" s="477">
        <v>8.5935262102549413E-4</v>
      </c>
      <c r="AC59" s="124">
        <v>4.3579314352120858E-3</v>
      </c>
      <c r="AD59" s="109" t="e">
        <f>IF(ISNA(VLOOKUP($A59,#REF!,AD$2,FALSE))=TRUE,"-",VLOOKUP($A59,#REF!,AD$2,FALSE))</f>
        <v>#REF!</v>
      </c>
      <c r="AE59" s="109" t="e">
        <f>IF(ISNA(VLOOKUP($A59,#REF!,AE$2,FALSE))=TRUE,"-",VLOOKUP($A59,#REF!,AE$2,FALSE))</f>
        <v>#REF!</v>
      </c>
      <c r="AF59" s="109" t="e">
        <f>IF(ISNA(VLOOKUP($A59,#REF!,AF$2,FALSE))=TRUE,"-",VLOOKUP($A59,#REF!,AF$2,FALSE))</f>
        <v>#REF!</v>
      </c>
      <c r="AG59" s="109" t="e">
        <f>IF(ISNA(VLOOKUP($A59,#REF!,AG$2,FALSE))=TRUE,"-",VLOOKUP($A59,#REF!,AG$2,FALSE))</f>
        <v>#REF!</v>
      </c>
      <c r="AH59" s="122" t="e">
        <f>IF(ISNA(VLOOKUP($A59,#REF!,AH$2,FALSE))=TRUE,"-",VLOOKUP($A59,#REF!,AH$2,FALSE))</f>
        <v>#REF!</v>
      </c>
      <c r="AI59" s="476" t="e">
        <f>IF(ISNA(VLOOKUP($A59,#REF!,AI$2,FALSE))=TRUE,"-",VLOOKUP($A59,#REF!,AI$2,FALSE))</f>
        <v>#REF!</v>
      </c>
      <c r="AJ59" s="477">
        <v>0</v>
      </c>
      <c r="AK59" s="124">
        <v>0</v>
      </c>
      <c r="AL59" s="109" t="e">
        <f>IF(ISNA(VLOOKUP($A59,#REF!,AL$2,FALSE))=TRUE,"-",VLOOKUP($A59,#REF!,AL$2,FALSE))</f>
        <v>#REF!</v>
      </c>
      <c r="AM59" s="109" t="e">
        <f>IF(ISNA(VLOOKUP($A59,#REF!,AM$2,FALSE))=TRUE,"-",VLOOKUP($A59,#REF!,AM$2,FALSE))</f>
        <v>#REF!</v>
      </c>
      <c r="AN59" s="109" t="e">
        <f>IF(ISNA(VLOOKUP($A59,#REF!,AN$2,FALSE))=TRUE,"-",VLOOKUP($A59,#REF!,AN$2,FALSE))</f>
        <v>#REF!</v>
      </c>
      <c r="AO59" s="109" t="e">
        <f>IF(ISNA(VLOOKUP($A59,#REF!,AO$2,FALSE))=TRUE,"-",VLOOKUP($A59,#REF!,AO$2,FALSE))</f>
        <v>#REF!</v>
      </c>
      <c r="AP59" s="122" t="e">
        <f>IF(ISNA(VLOOKUP($A59,#REF!,AP$2,FALSE))=TRUE,"-",VLOOKUP($A59,#REF!,AP$2,FALSE))</f>
        <v>#REF!</v>
      </c>
      <c r="AQ59" s="476" t="e">
        <f>IF(ISNA(VLOOKUP($A59,#REF!,AQ$2,FALSE))=TRUE,"-",VLOOKUP($A59,#REF!,AQ$2,FALSE))</f>
        <v>#REF!</v>
      </c>
      <c r="AR59" s="477">
        <v>0</v>
      </c>
      <c r="AS59" s="124">
        <v>2.9052876234747239E-4</v>
      </c>
      <c r="AT59" s="109" t="e">
        <f>IF(ISNA(VLOOKUP($A59,#REF!,AT$2,FALSE))=TRUE,"-",VLOOKUP($A59,#REF!,AT$2,FALSE))</f>
        <v>#REF!</v>
      </c>
      <c r="AU59" s="109" t="e">
        <f>IF(ISNA(VLOOKUP($A59,#REF!,AU$2,FALSE))=TRUE,"-",VLOOKUP($A59,#REF!,AU$2,FALSE))</f>
        <v>#REF!</v>
      </c>
      <c r="AV59" s="109" t="e">
        <f>IF(ISNA(VLOOKUP($A59,#REF!,AV$2,FALSE))=TRUE,"-",VLOOKUP($A59,#REF!,AV$2,FALSE))</f>
        <v>#REF!</v>
      </c>
      <c r="AW59" s="109" t="e">
        <f>IF(ISNA(VLOOKUP($A59,#REF!,AW$2,FALSE))=TRUE,"-",VLOOKUP($A59,#REF!,AW$2,FALSE))</f>
        <v>#REF!</v>
      </c>
      <c r="AX59" s="122" t="e">
        <f>IF(ISNA(VLOOKUP($A59,#REF!,AX$2,FALSE))=TRUE,"-",VLOOKUP($A59,#REF!,AX$2,FALSE))</f>
        <v>#REF!</v>
      </c>
      <c r="AY59" s="476" t="e">
        <f>IF(ISNA(VLOOKUP($A59,#REF!,AY$2,FALSE))=TRUE,"-",VLOOKUP($A59,#REF!,AY$2,FALSE))</f>
        <v>#REF!</v>
      </c>
      <c r="AZ59" s="477">
        <v>0</v>
      </c>
      <c r="BA59" s="124">
        <v>5.8105752469494478E-4</v>
      </c>
      <c r="BB59" s="109" t="e">
        <f>IF(ISNA(VLOOKUP($A59,#REF!,BB$2,FALSE))=TRUE,"-",VLOOKUP($A59,#REF!,BB$2,FALSE))</f>
        <v>#REF!</v>
      </c>
      <c r="BC59" s="109" t="e">
        <f>IF(ISNA(VLOOKUP($A59,#REF!,BC$2,FALSE))=TRUE,"-",VLOOKUP($A59,#REF!,BC$2,FALSE))</f>
        <v>#REF!</v>
      </c>
      <c r="BD59" s="109" t="e">
        <f>IF(ISNA(VLOOKUP($A59,#REF!,BD$2,FALSE))=TRUE,"-",VLOOKUP($A59,#REF!,BD$2,FALSE))</f>
        <v>#REF!</v>
      </c>
      <c r="BE59" s="109" t="e">
        <f>IF(ISNA(VLOOKUP($A59,#REF!,BE$2,FALSE))=TRUE,"-",VLOOKUP($A59,#REF!,BE$2,FALSE))</f>
        <v>#REF!</v>
      </c>
      <c r="BF59" s="122" t="e">
        <f>IF(ISNA(VLOOKUP($A59,#REF!,BF$2,FALSE))=TRUE,"-",VLOOKUP($A59,#REF!,BF$2,FALSE))</f>
        <v>#REF!</v>
      </c>
      <c r="BG59" s="476" t="e">
        <f>IF(ISNA(VLOOKUP($A59,#REF!,BG$2,FALSE))=TRUE,"-",VLOOKUP($A59,#REF!,BG$2,FALSE))</f>
        <v>#REF!</v>
      </c>
      <c r="BH59" s="477">
        <v>8.5935262102549413E-4</v>
      </c>
      <c r="BI59" s="124">
        <v>2.9052876234747239E-4</v>
      </c>
      <c r="BJ59" s="109" t="e">
        <f>IF(ISNA(VLOOKUP($A59,#REF!,BJ$2,FALSE))=TRUE,"-",VLOOKUP($A59,#REF!,BJ$2,FALSE))</f>
        <v>#REF!</v>
      </c>
      <c r="BK59" s="109" t="e">
        <f>IF(ISNA(VLOOKUP($A59,#REF!,BK$2,FALSE))=TRUE,"-",VLOOKUP($A59,#REF!,BK$2,FALSE))</f>
        <v>#REF!</v>
      </c>
      <c r="BL59" s="109" t="e">
        <f>IF(ISNA(VLOOKUP($A59,#REF!,BL$2,FALSE))=TRUE,"-",VLOOKUP($A59,#REF!,BL$2,FALSE))</f>
        <v>#REF!</v>
      </c>
      <c r="BM59" s="109" t="e">
        <f>IF(ISNA(VLOOKUP($A59,#REF!,BM$2,FALSE))=TRUE,"-",VLOOKUP($A59,#REF!,BM$2,FALSE))</f>
        <v>#REF!</v>
      </c>
      <c r="BN59" s="122" t="e">
        <f>IF(ISNA(VLOOKUP($A59,#REF!,BN$2,FALSE))=TRUE,"-",VLOOKUP($A59,#REF!,BN$2,FALSE))</f>
        <v>#REF!</v>
      </c>
      <c r="BO59" s="476" t="e">
        <f>IF(ISNA(VLOOKUP($A59,#REF!,BO$2,FALSE))=TRUE,"-",VLOOKUP($A59,#REF!,BO$2,FALSE))</f>
        <v>#REF!</v>
      </c>
      <c r="BP59" s="477" t="e">
        <f>IF(ISNA(VLOOKUP($A59,#REF!,BP$2,FALSE))=TRUE,"-",VLOOKUP($A59,#REF!,BP$2,FALSE))</f>
        <v>#REF!</v>
      </c>
      <c r="BQ59" s="124" t="e">
        <f>IF(ISNA(VLOOKUP($A59,#REF!,BQ$2,FALSE))=TRUE,"-",VLOOKUP($A59,#REF!,BQ$2,FALSE))</f>
        <v>#REF!</v>
      </c>
      <c r="BR59" s="109" t="e">
        <f t="shared" si="26"/>
        <v>#REF!</v>
      </c>
      <c r="BS59" s="109" t="e">
        <f t="shared" si="27"/>
        <v>#REF!</v>
      </c>
      <c r="BT59" s="503" t="e">
        <f t="shared" si="28"/>
        <v>#REF!</v>
      </c>
      <c r="BU59" s="483" t="e">
        <f t="shared" si="29"/>
        <v>#REF!</v>
      </c>
      <c r="BV59" s="493" t="e">
        <f t="shared" si="30"/>
        <v>#REF!</v>
      </c>
      <c r="BW59" s="493" t="e">
        <f t="shared" si="30"/>
        <v>#REF!</v>
      </c>
      <c r="BX59" s="493">
        <f t="shared" si="31"/>
        <v>1.7187052420509883E-3</v>
      </c>
      <c r="BY59" s="494">
        <f t="shared" si="32"/>
        <v>5.810575246949448E-3</v>
      </c>
    </row>
    <row r="60" spans="1:77" x14ac:dyDescent="0.25">
      <c r="A60" s="57" t="s">
        <v>149</v>
      </c>
      <c r="B60" s="584" t="s">
        <v>83</v>
      </c>
      <c r="C60" s="585"/>
      <c r="D60" s="585"/>
      <c r="E60" s="89" t="e">
        <f>IF(ISNA(VLOOKUP($A60,#REF!,E$2,FALSE))=TRUE,"-",VLOOKUP($A60,#REF!,E$2,FALSE))</f>
        <v>#REF!</v>
      </c>
      <c r="F60" s="110" t="e">
        <f>IF(ISNA(VLOOKUP($A60,#REF!,F$2,FALSE))=TRUE,"-",VLOOKUP($A60,#REF!,F$2,FALSE))</f>
        <v>#REF!</v>
      </c>
      <c r="G60" s="110" t="e">
        <f>IF(ISNA(VLOOKUP($A60,#REF!,G$2,FALSE))=TRUE,"-",VLOOKUP($A60,#REF!,G$2,FALSE))</f>
        <v>#REF!</v>
      </c>
      <c r="H60" s="110" t="e">
        <f>IF(ISNA(VLOOKUP($A60,#REF!,H$2,FALSE))=TRUE,"-",VLOOKUP($A60,#REF!,H$2,FALSE))</f>
        <v>#REF!</v>
      </c>
      <c r="I60" s="110" t="e">
        <f>IF(ISNA(VLOOKUP($A60,#REF!,I$2,FALSE))=TRUE,"-",VLOOKUP($A60,#REF!,I$2,FALSE))</f>
        <v>#REF!</v>
      </c>
      <c r="J60" s="126" t="e">
        <f>IF(ISNA(VLOOKUP($A60,#REF!,J$2,FALSE))=TRUE,"-",VLOOKUP($A60,#REF!,J$2,FALSE))</f>
        <v>#REF!</v>
      </c>
      <c r="K60" s="478" t="e">
        <f>IF(ISNA(VLOOKUP($A60,#REF!,K$2,FALSE))=TRUE,"-",VLOOKUP($A60,#REF!,K$2,FALSE))</f>
        <v>#REF!</v>
      </c>
      <c r="L60" s="479">
        <v>0.99643419852392401</v>
      </c>
      <c r="M60" s="127">
        <v>0.99553531565318332</v>
      </c>
      <c r="N60" s="110" t="e">
        <f>IF(ISNA(VLOOKUP($A60,#REF!,N$2,FALSE))=TRUE,"-",VLOOKUP($A60,#REF!,N$2,FALSE))</f>
        <v>#REF!</v>
      </c>
      <c r="O60" s="110" t="e">
        <f>IF(ISNA(VLOOKUP($A60,#REF!,O$2,FALSE))=TRUE,"-",VLOOKUP($A60,#REF!,O$2,FALSE))</f>
        <v>#REF!</v>
      </c>
      <c r="P60" s="110" t="e">
        <f>IF(ISNA(VLOOKUP($A60,#REF!,P$2,FALSE))=TRUE,"-",VLOOKUP($A60,#REF!,P$2,FALSE))</f>
        <v>#REF!</v>
      </c>
      <c r="Q60" s="110" t="e">
        <f>IF(ISNA(VLOOKUP($A60,#REF!,Q$2,FALSE))=TRUE,"-",VLOOKUP($A60,#REF!,Q$2,FALSE))</f>
        <v>#REF!</v>
      </c>
      <c r="R60" s="126" t="e">
        <f>IF(ISNA(VLOOKUP($A60,#REF!,R$2,FALSE))=TRUE,"-",VLOOKUP($A60,#REF!,R$2,FALSE))</f>
        <v>#REF!</v>
      </c>
      <c r="S60" s="478" t="e">
        <f>IF(ISNA(VLOOKUP($A60,#REF!,S$2,FALSE))=TRUE,"-",VLOOKUP($A60,#REF!,S$2,FALSE))</f>
        <v>#REF!</v>
      </c>
      <c r="T60" s="479">
        <v>0</v>
      </c>
      <c r="U60" s="127">
        <v>8.9293686936333595E-5</v>
      </c>
      <c r="V60" s="110" t="e">
        <f>IF(ISNA(VLOOKUP($A60,#REF!,V$2,FALSE))=TRUE,"-",VLOOKUP($A60,#REF!,V$2,FALSE))</f>
        <v>#REF!</v>
      </c>
      <c r="W60" s="110" t="e">
        <f>IF(ISNA(VLOOKUP($A60,#REF!,W$2,FALSE))=TRUE,"-",VLOOKUP($A60,#REF!,W$2,FALSE))</f>
        <v>#REF!</v>
      </c>
      <c r="X60" s="110" t="e">
        <f>IF(ISNA(VLOOKUP($A60,#REF!,X$2,FALSE))=TRUE,"-",VLOOKUP($A60,#REF!,X$2,FALSE))</f>
        <v>#REF!</v>
      </c>
      <c r="Y60" s="110" t="e">
        <f>IF(ISNA(VLOOKUP($A60,#REF!,Y$2,FALSE))=TRUE,"-",VLOOKUP($A60,#REF!,Y$2,FALSE))</f>
        <v>#REF!</v>
      </c>
      <c r="Z60" s="126" t="e">
        <f>IF(ISNA(VLOOKUP($A60,#REF!,Z$2,FALSE))=TRUE,"-",VLOOKUP($A60,#REF!,Z$2,FALSE))</f>
        <v>#REF!</v>
      </c>
      <c r="AA60" s="478" t="e">
        <f>IF(ISNA(VLOOKUP($A60,#REF!,AA$2,FALSE))=TRUE,"-",VLOOKUP($A60,#REF!,AA$2,FALSE))</f>
        <v>#REF!</v>
      </c>
      <c r="AB60" s="479">
        <v>4.1462807861348373E-4</v>
      </c>
      <c r="AC60" s="127">
        <v>1.4286989909813375E-3</v>
      </c>
      <c r="AD60" s="110" t="e">
        <f>IF(ISNA(VLOOKUP($A60,#REF!,AD$2,FALSE))=TRUE,"-",VLOOKUP($A60,#REF!,AD$2,FALSE))</f>
        <v>#REF!</v>
      </c>
      <c r="AE60" s="110" t="e">
        <f>IF(ISNA(VLOOKUP($A60,#REF!,AE$2,FALSE))=TRUE,"-",VLOOKUP($A60,#REF!,AE$2,FALSE))</f>
        <v>#REF!</v>
      </c>
      <c r="AF60" s="110" t="e">
        <f>IF(ISNA(VLOOKUP($A60,#REF!,AF$2,FALSE))=TRUE,"-",VLOOKUP($A60,#REF!,AF$2,FALSE))</f>
        <v>#REF!</v>
      </c>
      <c r="AG60" s="110" t="e">
        <f>IF(ISNA(VLOOKUP($A60,#REF!,AG$2,FALSE))=TRUE,"-",VLOOKUP($A60,#REF!,AG$2,FALSE))</f>
        <v>#REF!</v>
      </c>
      <c r="AH60" s="126" t="e">
        <f>IF(ISNA(VLOOKUP($A60,#REF!,AH$2,FALSE))=TRUE,"-",VLOOKUP($A60,#REF!,AH$2,FALSE))</f>
        <v>#REF!</v>
      </c>
      <c r="AI60" s="478" t="e">
        <f>IF(ISNA(VLOOKUP($A60,#REF!,AI$2,FALSE))=TRUE,"-",VLOOKUP($A60,#REF!,AI$2,FALSE))</f>
        <v>#REF!</v>
      </c>
      <c r="AJ60" s="479">
        <v>2.2389916245128122E-3</v>
      </c>
      <c r="AK60" s="127">
        <v>1.6965800517903383E-3</v>
      </c>
      <c r="AL60" s="110" t="e">
        <f>IF(ISNA(VLOOKUP($A60,#REF!,AL$2,FALSE))=TRUE,"-",VLOOKUP($A60,#REF!,AL$2,FALSE))</f>
        <v>#REF!</v>
      </c>
      <c r="AM60" s="110" t="e">
        <f>IF(ISNA(VLOOKUP($A60,#REF!,AM$2,FALSE))=TRUE,"-",VLOOKUP($A60,#REF!,AM$2,FALSE))</f>
        <v>#REF!</v>
      </c>
      <c r="AN60" s="110" t="e">
        <f>IF(ISNA(VLOOKUP($A60,#REF!,AN$2,FALSE))=TRUE,"-",VLOOKUP($A60,#REF!,AN$2,FALSE))</f>
        <v>#REF!</v>
      </c>
      <c r="AO60" s="110" t="e">
        <f>IF(ISNA(VLOOKUP($A60,#REF!,AO$2,FALSE))=TRUE,"-",VLOOKUP($A60,#REF!,AO$2,FALSE))</f>
        <v>#REF!</v>
      </c>
      <c r="AP60" s="126" t="e">
        <f>IF(ISNA(VLOOKUP($A60,#REF!,AP$2,FALSE))=TRUE,"-",VLOOKUP($A60,#REF!,AP$2,FALSE))</f>
        <v>#REF!</v>
      </c>
      <c r="AQ60" s="478" t="e">
        <f>IF(ISNA(VLOOKUP($A60,#REF!,AQ$2,FALSE))=TRUE,"-",VLOOKUP($A60,#REF!,AQ$2,FALSE))</f>
        <v>#REF!</v>
      </c>
      <c r="AR60" s="479">
        <v>0</v>
      </c>
      <c r="AS60" s="127">
        <v>8.9293686936333595E-5</v>
      </c>
      <c r="AT60" s="110" t="e">
        <f>IF(ISNA(VLOOKUP($A60,#REF!,AT$2,FALSE))=TRUE,"-",VLOOKUP($A60,#REF!,AT$2,FALSE))</f>
        <v>#REF!</v>
      </c>
      <c r="AU60" s="110" t="e">
        <f>IF(ISNA(VLOOKUP($A60,#REF!,AU$2,FALSE))=TRUE,"-",VLOOKUP($A60,#REF!,AU$2,FALSE))</f>
        <v>#REF!</v>
      </c>
      <c r="AV60" s="110" t="e">
        <f>IF(ISNA(VLOOKUP($A60,#REF!,AV$2,FALSE))=TRUE,"-",VLOOKUP($A60,#REF!,AV$2,FALSE))</f>
        <v>#REF!</v>
      </c>
      <c r="AW60" s="110" t="e">
        <f>IF(ISNA(VLOOKUP($A60,#REF!,AW$2,FALSE))=TRUE,"-",VLOOKUP($A60,#REF!,AW$2,FALSE))</f>
        <v>#REF!</v>
      </c>
      <c r="AX60" s="126" t="e">
        <f>IF(ISNA(VLOOKUP($A60,#REF!,AX$2,FALSE))=TRUE,"-",VLOOKUP($A60,#REF!,AX$2,FALSE))</f>
        <v>#REF!</v>
      </c>
      <c r="AY60" s="478" t="e">
        <f>IF(ISNA(VLOOKUP($A60,#REF!,AY$2,FALSE))=TRUE,"-",VLOOKUP($A60,#REF!,AY$2,FALSE))</f>
        <v>#REF!</v>
      </c>
      <c r="AZ60" s="479">
        <v>0</v>
      </c>
      <c r="BA60" s="127">
        <v>1.7858737387266719E-4</v>
      </c>
      <c r="BB60" s="110" t="e">
        <f>IF(ISNA(VLOOKUP($A60,#REF!,BB$2,FALSE))=TRUE,"-",VLOOKUP($A60,#REF!,BB$2,FALSE))</f>
        <v>#REF!</v>
      </c>
      <c r="BC60" s="110" t="e">
        <f>IF(ISNA(VLOOKUP($A60,#REF!,BC$2,FALSE))=TRUE,"-",VLOOKUP($A60,#REF!,BC$2,FALSE))</f>
        <v>#REF!</v>
      </c>
      <c r="BD60" s="110" t="e">
        <f>IF(ISNA(VLOOKUP($A60,#REF!,BD$2,FALSE))=TRUE,"-",VLOOKUP($A60,#REF!,BD$2,FALSE))</f>
        <v>#REF!</v>
      </c>
      <c r="BE60" s="110" t="e">
        <f>IF(ISNA(VLOOKUP($A60,#REF!,BE$2,FALSE))=TRUE,"-",VLOOKUP($A60,#REF!,BE$2,FALSE))</f>
        <v>#REF!</v>
      </c>
      <c r="BF60" s="126" t="e">
        <f>IF(ISNA(VLOOKUP($A60,#REF!,BF$2,FALSE))=TRUE,"-",VLOOKUP($A60,#REF!,BF$2,FALSE))</f>
        <v>#REF!</v>
      </c>
      <c r="BG60" s="478" t="e">
        <f>IF(ISNA(VLOOKUP($A60,#REF!,BG$2,FALSE))=TRUE,"-",VLOOKUP($A60,#REF!,BG$2,FALSE))</f>
        <v>#REF!</v>
      </c>
      <c r="BH60" s="479">
        <v>3.3170246289078697E-4</v>
      </c>
      <c r="BI60" s="127">
        <v>2.6788106080900083E-4</v>
      </c>
      <c r="BJ60" s="110" t="e">
        <f>IF(ISNA(VLOOKUP($A60,#REF!,BJ$2,FALSE))=TRUE,"-",VLOOKUP($A60,#REF!,BJ$2,FALSE))</f>
        <v>#REF!</v>
      </c>
      <c r="BK60" s="110" t="e">
        <f>IF(ISNA(VLOOKUP($A60,#REF!,BK$2,FALSE))=TRUE,"-",VLOOKUP($A60,#REF!,BK$2,FALSE))</f>
        <v>#REF!</v>
      </c>
      <c r="BL60" s="110" t="e">
        <f>IF(ISNA(VLOOKUP($A60,#REF!,BL$2,FALSE))=TRUE,"-",VLOOKUP($A60,#REF!,BL$2,FALSE))</f>
        <v>#REF!</v>
      </c>
      <c r="BM60" s="110" t="e">
        <f>IF(ISNA(VLOOKUP($A60,#REF!,BM$2,FALSE))=TRUE,"-",VLOOKUP($A60,#REF!,BM$2,FALSE))</f>
        <v>#REF!</v>
      </c>
      <c r="BN60" s="126" t="e">
        <f>IF(ISNA(VLOOKUP($A60,#REF!,BN$2,FALSE))=TRUE,"-",VLOOKUP($A60,#REF!,BN$2,FALSE))</f>
        <v>#REF!</v>
      </c>
      <c r="BO60" s="478" t="e">
        <f>IF(ISNA(VLOOKUP($A60,#REF!,BO$2,FALSE))=TRUE,"-",VLOOKUP($A60,#REF!,BO$2,FALSE))</f>
        <v>#REF!</v>
      </c>
      <c r="BP60" s="479" t="e">
        <f>IF(ISNA(VLOOKUP($A60,#REF!,BP$2,FALSE))=TRUE,"-",VLOOKUP($A60,#REF!,BP$2,FALSE))</f>
        <v>#REF!</v>
      </c>
      <c r="BQ60" s="127" t="e">
        <f>IF(ISNA(VLOOKUP($A60,#REF!,BQ$2,FALSE))=TRUE,"-",VLOOKUP($A60,#REF!,BQ$2,FALSE))</f>
        <v>#REF!</v>
      </c>
      <c r="BR60" s="110" t="e">
        <f t="shared" si="26"/>
        <v>#REF!</v>
      </c>
      <c r="BS60" s="110" t="e">
        <f t="shared" si="27"/>
        <v>#REF!</v>
      </c>
      <c r="BT60" s="504" t="e">
        <f t="shared" si="28"/>
        <v>#REF!</v>
      </c>
      <c r="BU60" s="507" t="e">
        <f t="shared" si="29"/>
        <v>#REF!</v>
      </c>
      <c r="BV60" s="508" t="e">
        <f t="shared" si="30"/>
        <v>#REF!</v>
      </c>
      <c r="BW60" s="508" t="e">
        <f t="shared" si="30"/>
        <v>#REF!</v>
      </c>
      <c r="BX60" s="508">
        <f t="shared" si="31"/>
        <v>2.9853221660170828E-3</v>
      </c>
      <c r="BY60" s="509">
        <f t="shared" si="32"/>
        <v>3.7503348513260111E-3</v>
      </c>
    </row>
    <row r="61" spans="1:77" x14ac:dyDescent="0.25">
      <c r="A61" s="56" t="s">
        <v>33</v>
      </c>
      <c r="B61" s="36" t="s">
        <v>33</v>
      </c>
      <c r="C61" s="37" t="s">
        <v>84</v>
      </c>
      <c r="D61" s="38" t="s">
        <v>65</v>
      </c>
      <c r="E61" s="102" t="e">
        <f>IF(ISNA(VLOOKUP($A61,#REF!,E$2,FALSE))=TRUE,"-",VLOOKUP($A61,#REF!,E$2,FALSE))</f>
        <v>#REF!</v>
      </c>
      <c r="F61" s="109" t="e">
        <f>IF(ISNA(VLOOKUP($A61,#REF!,F$2,FALSE))=TRUE,"-",VLOOKUP($A61,#REF!,F$2,FALSE))</f>
        <v>#REF!</v>
      </c>
      <c r="G61" s="109" t="e">
        <f>IF(ISNA(VLOOKUP($A61,#REF!,G$2,FALSE))=TRUE,"-",VLOOKUP($A61,#REF!,G$2,FALSE))</f>
        <v>#REF!</v>
      </c>
      <c r="H61" s="109" t="e">
        <f>IF(ISNA(VLOOKUP($A61,#REF!,H$2,FALSE))=TRUE,"-",VLOOKUP($A61,#REF!,H$2,FALSE))</f>
        <v>#REF!</v>
      </c>
      <c r="I61" s="109" t="e">
        <f>IF(ISNA(VLOOKUP($A61,#REF!,I$2,FALSE))=TRUE,"-",VLOOKUP($A61,#REF!,I$2,FALSE))</f>
        <v>#REF!</v>
      </c>
      <c r="J61" s="122" t="e">
        <f>IF(ISNA(VLOOKUP($A61,#REF!,J$2,FALSE))=TRUE,"-",VLOOKUP($A61,#REF!,J$2,FALSE))</f>
        <v>#REF!</v>
      </c>
      <c r="K61" s="476" t="e">
        <f>IF(ISNA(VLOOKUP($A61,#REF!,K$2,FALSE))=TRUE,"-",VLOOKUP($A61,#REF!,K$2,FALSE))</f>
        <v>#REF!</v>
      </c>
      <c r="L61" s="477">
        <v>0.99871134020618557</v>
      </c>
      <c r="M61" s="124">
        <v>0.99928057553956839</v>
      </c>
      <c r="N61" s="109" t="e">
        <f>IF(ISNA(VLOOKUP($A61,#REF!,N$2,FALSE))=TRUE,"-",VLOOKUP($A61,#REF!,N$2,FALSE))</f>
        <v>#REF!</v>
      </c>
      <c r="O61" s="109" t="e">
        <f>IF(ISNA(VLOOKUP($A61,#REF!,O$2,FALSE))=TRUE,"-",VLOOKUP($A61,#REF!,O$2,FALSE))</f>
        <v>#REF!</v>
      </c>
      <c r="P61" s="109" t="e">
        <f>IF(ISNA(VLOOKUP($A61,#REF!,P$2,FALSE))=TRUE,"-",VLOOKUP($A61,#REF!,P$2,FALSE))</f>
        <v>#REF!</v>
      </c>
      <c r="Q61" s="109" t="e">
        <f>IF(ISNA(VLOOKUP($A61,#REF!,Q$2,FALSE))=TRUE,"-",VLOOKUP($A61,#REF!,Q$2,FALSE))</f>
        <v>#REF!</v>
      </c>
      <c r="R61" s="122" t="e">
        <f>IF(ISNA(VLOOKUP($A61,#REF!,R$2,FALSE))=TRUE,"-",VLOOKUP($A61,#REF!,R$2,FALSE))</f>
        <v>#REF!</v>
      </c>
      <c r="S61" s="476" t="e">
        <f>IF(ISNA(VLOOKUP($A61,#REF!,S$2,FALSE))=TRUE,"-",VLOOKUP($A61,#REF!,S$2,FALSE))</f>
        <v>#REF!</v>
      </c>
      <c r="T61" s="477">
        <v>6.4432989690721648E-4</v>
      </c>
      <c r="U61" s="124">
        <v>2.158273381294964E-3</v>
      </c>
      <c r="V61" s="109" t="e">
        <f>IF(ISNA(VLOOKUP($A61,#REF!,V$2,FALSE))=TRUE,"-",VLOOKUP($A61,#REF!,V$2,FALSE))</f>
        <v>#REF!</v>
      </c>
      <c r="W61" s="109" t="e">
        <f>IF(ISNA(VLOOKUP($A61,#REF!,W$2,FALSE))=TRUE,"-",VLOOKUP($A61,#REF!,W$2,FALSE))</f>
        <v>#REF!</v>
      </c>
      <c r="X61" s="109" t="e">
        <f>IF(ISNA(VLOOKUP($A61,#REF!,X$2,FALSE))=TRUE,"-",VLOOKUP($A61,#REF!,X$2,FALSE))</f>
        <v>#REF!</v>
      </c>
      <c r="Y61" s="109" t="e">
        <f>IF(ISNA(VLOOKUP($A61,#REF!,Y$2,FALSE))=TRUE,"-",VLOOKUP($A61,#REF!,Y$2,FALSE))</f>
        <v>#REF!</v>
      </c>
      <c r="Z61" s="122" t="e">
        <f>IF(ISNA(VLOOKUP($A61,#REF!,Z$2,FALSE))=TRUE,"-",VLOOKUP($A61,#REF!,Z$2,FALSE))</f>
        <v>#REF!</v>
      </c>
      <c r="AA61" s="476" t="e">
        <f>IF(ISNA(VLOOKUP($A61,#REF!,AA$2,FALSE))=TRUE,"-",VLOOKUP($A61,#REF!,AA$2,FALSE))</f>
        <v>#REF!</v>
      </c>
      <c r="AB61" s="477">
        <v>6.4432989690721648E-4</v>
      </c>
      <c r="AC61" s="124">
        <v>7.1942446043165469E-4</v>
      </c>
      <c r="AD61" s="109" t="e">
        <f>IF(ISNA(VLOOKUP($A61,#REF!,AD$2,FALSE))=TRUE,"-",VLOOKUP($A61,#REF!,AD$2,FALSE))</f>
        <v>#REF!</v>
      </c>
      <c r="AE61" s="109" t="e">
        <f>IF(ISNA(VLOOKUP($A61,#REF!,AE$2,FALSE))=TRUE,"-",VLOOKUP($A61,#REF!,AE$2,FALSE))</f>
        <v>#REF!</v>
      </c>
      <c r="AF61" s="109" t="e">
        <f>IF(ISNA(VLOOKUP($A61,#REF!,AF$2,FALSE))=TRUE,"-",VLOOKUP($A61,#REF!,AF$2,FALSE))</f>
        <v>#REF!</v>
      </c>
      <c r="AG61" s="109" t="e">
        <f>IF(ISNA(VLOOKUP($A61,#REF!,AG$2,FALSE))=TRUE,"-",VLOOKUP($A61,#REF!,AG$2,FALSE))</f>
        <v>#REF!</v>
      </c>
      <c r="AH61" s="122" t="e">
        <f>IF(ISNA(VLOOKUP($A61,#REF!,AH$2,FALSE))=TRUE,"-",VLOOKUP($A61,#REF!,AH$2,FALSE))</f>
        <v>#REF!</v>
      </c>
      <c r="AI61" s="476" t="e">
        <f>IF(ISNA(VLOOKUP($A61,#REF!,AI$2,FALSE))=TRUE,"-",VLOOKUP($A61,#REF!,AI$2,FALSE))</f>
        <v>#REF!</v>
      </c>
      <c r="AJ61" s="477">
        <v>6.4432989690721648E-4</v>
      </c>
      <c r="AK61" s="124">
        <v>0</v>
      </c>
      <c r="AL61" s="109" t="e">
        <f>IF(ISNA(VLOOKUP($A61,#REF!,AL$2,FALSE))=TRUE,"-",VLOOKUP($A61,#REF!,AL$2,FALSE))</f>
        <v>#REF!</v>
      </c>
      <c r="AM61" s="109" t="e">
        <f>IF(ISNA(VLOOKUP($A61,#REF!,AM$2,FALSE))=TRUE,"-",VLOOKUP($A61,#REF!,AM$2,FALSE))</f>
        <v>#REF!</v>
      </c>
      <c r="AN61" s="109" t="e">
        <f>IF(ISNA(VLOOKUP($A61,#REF!,AN$2,FALSE))=TRUE,"-",VLOOKUP($A61,#REF!,AN$2,FALSE))</f>
        <v>#REF!</v>
      </c>
      <c r="AO61" s="109" t="e">
        <f>IF(ISNA(VLOOKUP($A61,#REF!,AO$2,FALSE))=TRUE,"-",VLOOKUP($A61,#REF!,AO$2,FALSE))</f>
        <v>#REF!</v>
      </c>
      <c r="AP61" s="122" t="e">
        <f>IF(ISNA(VLOOKUP($A61,#REF!,AP$2,FALSE))=TRUE,"-",VLOOKUP($A61,#REF!,AP$2,FALSE))</f>
        <v>#REF!</v>
      </c>
      <c r="AQ61" s="476" t="e">
        <f>IF(ISNA(VLOOKUP($A61,#REF!,AQ$2,FALSE))=TRUE,"-",VLOOKUP($A61,#REF!,AQ$2,FALSE))</f>
        <v>#REF!</v>
      </c>
      <c r="AR61" s="477">
        <v>0</v>
      </c>
      <c r="AS61" s="124">
        <v>0</v>
      </c>
      <c r="AT61" s="109" t="e">
        <f>IF(ISNA(VLOOKUP($A61,#REF!,AT$2,FALSE))=TRUE,"-",VLOOKUP($A61,#REF!,AT$2,FALSE))</f>
        <v>#REF!</v>
      </c>
      <c r="AU61" s="109" t="e">
        <f>IF(ISNA(VLOOKUP($A61,#REF!,AU$2,FALSE))=TRUE,"-",VLOOKUP($A61,#REF!,AU$2,FALSE))</f>
        <v>#REF!</v>
      </c>
      <c r="AV61" s="109" t="e">
        <f>IF(ISNA(VLOOKUP($A61,#REF!,AV$2,FALSE))=TRUE,"-",VLOOKUP($A61,#REF!,AV$2,FALSE))</f>
        <v>#REF!</v>
      </c>
      <c r="AW61" s="109" t="e">
        <f>IF(ISNA(VLOOKUP($A61,#REF!,AW$2,FALSE))=TRUE,"-",VLOOKUP($A61,#REF!,AW$2,FALSE))</f>
        <v>#REF!</v>
      </c>
      <c r="AX61" s="122" t="e">
        <f>IF(ISNA(VLOOKUP($A61,#REF!,AX$2,FALSE))=TRUE,"-",VLOOKUP($A61,#REF!,AX$2,FALSE))</f>
        <v>#REF!</v>
      </c>
      <c r="AY61" s="476" t="e">
        <f>IF(ISNA(VLOOKUP($A61,#REF!,AY$2,FALSE))=TRUE,"-",VLOOKUP($A61,#REF!,AY$2,FALSE))</f>
        <v>#REF!</v>
      </c>
      <c r="AZ61" s="477">
        <v>0</v>
      </c>
      <c r="BA61" s="124">
        <v>0</v>
      </c>
      <c r="BB61" s="109" t="e">
        <f>IF(ISNA(VLOOKUP($A61,#REF!,BB$2,FALSE))=TRUE,"-",VLOOKUP($A61,#REF!,BB$2,FALSE))</f>
        <v>#REF!</v>
      </c>
      <c r="BC61" s="109" t="e">
        <f>IF(ISNA(VLOOKUP($A61,#REF!,BC$2,FALSE))=TRUE,"-",VLOOKUP($A61,#REF!,BC$2,FALSE))</f>
        <v>#REF!</v>
      </c>
      <c r="BD61" s="109" t="e">
        <f>IF(ISNA(VLOOKUP($A61,#REF!,BD$2,FALSE))=TRUE,"-",VLOOKUP($A61,#REF!,BD$2,FALSE))</f>
        <v>#REF!</v>
      </c>
      <c r="BE61" s="109" t="e">
        <f>IF(ISNA(VLOOKUP($A61,#REF!,BE$2,FALSE))=TRUE,"-",VLOOKUP($A61,#REF!,BE$2,FALSE))</f>
        <v>#REF!</v>
      </c>
      <c r="BF61" s="122" t="e">
        <f>IF(ISNA(VLOOKUP($A61,#REF!,BF$2,FALSE))=TRUE,"-",VLOOKUP($A61,#REF!,BF$2,FALSE))</f>
        <v>#REF!</v>
      </c>
      <c r="BG61" s="476" t="e">
        <f>IF(ISNA(VLOOKUP($A61,#REF!,BG$2,FALSE))=TRUE,"-",VLOOKUP($A61,#REF!,BG$2,FALSE))</f>
        <v>#REF!</v>
      </c>
      <c r="BH61" s="477">
        <v>0</v>
      </c>
      <c r="BI61" s="124">
        <v>0</v>
      </c>
      <c r="BJ61" s="109" t="e">
        <f>IF(ISNA(VLOOKUP($A61,#REF!,BJ$2,FALSE))=TRUE,"-",VLOOKUP($A61,#REF!,BJ$2,FALSE))</f>
        <v>#REF!</v>
      </c>
      <c r="BK61" s="109" t="e">
        <f>IF(ISNA(VLOOKUP($A61,#REF!,BK$2,FALSE))=TRUE,"-",VLOOKUP($A61,#REF!,BK$2,FALSE))</f>
        <v>#REF!</v>
      </c>
      <c r="BL61" s="109" t="e">
        <f>IF(ISNA(VLOOKUP($A61,#REF!,BL$2,FALSE))=TRUE,"-",VLOOKUP($A61,#REF!,BL$2,FALSE))</f>
        <v>#REF!</v>
      </c>
      <c r="BM61" s="109" t="e">
        <f>IF(ISNA(VLOOKUP($A61,#REF!,BM$2,FALSE))=TRUE,"-",VLOOKUP($A61,#REF!,BM$2,FALSE))</f>
        <v>#REF!</v>
      </c>
      <c r="BN61" s="122" t="e">
        <f>IF(ISNA(VLOOKUP($A61,#REF!,BN$2,FALSE))=TRUE,"-",VLOOKUP($A61,#REF!,BN$2,FALSE))</f>
        <v>#REF!</v>
      </c>
      <c r="BO61" s="476" t="e">
        <f>IF(ISNA(VLOOKUP($A61,#REF!,BO$2,FALSE))=TRUE,"-",VLOOKUP($A61,#REF!,BO$2,FALSE))</f>
        <v>#REF!</v>
      </c>
      <c r="BP61" s="477" t="e">
        <f>IF(ISNA(VLOOKUP($A61,#REF!,BP$2,FALSE))=TRUE,"-",VLOOKUP($A61,#REF!,BP$2,FALSE))</f>
        <v>#REF!</v>
      </c>
      <c r="BQ61" s="124" t="e">
        <f>IF(ISNA(VLOOKUP($A61,#REF!,BQ$2,FALSE))=TRUE,"-",VLOOKUP($A61,#REF!,BQ$2,FALSE))</f>
        <v>#REF!</v>
      </c>
      <c r="BR61" s="109" t="e">
        <f t="shared" si="26"/>
        <v>#REF!</v>
      </c>
      <c r="BS61" s="109" t="e">
        <f t="shared" si="27"/>
        <v>#REF!</v>
      </c>
      <c r="BT61" s="503" t="e">
        <f t="shared" si="28"/>
        <v>#REF!</v>
      </c>
      <c r="BU61" s="483" t="e">
        <f t="shared" si="29"/>
        <v>#REF!</v>
      </c>
      <c r="BV61" s="493" t="e">
        <f t="shared" si="30"/>
        <v>#REF!</v>
      </c>
      <c r="BW61" s="493" t="e">
        <f t="shared" si="30"/>
        <v>#REF!</v>
      </c>
      <c r="BX61" s="493">
        <f t="shared" si="31"/>
        <v>1.9329896907216496E-3</v>
      </c>
      <c r="BY61" s="494">
        <f t="shared" si="32"/>
        <v>2.8776978417266188E-3</v>
      </c>
    </row>
    <row r="62" spans="1:77" x14ac:dyDescent="0.25">
      <c r="A62" s="56" t="s">
        <v>126</v>
      </c>
      <c r="B62" s="36" t="s">
        <v>126</v>
      </c>
      <c r="C62" s="37" t="s">
        <v>167</v>
      </c>
      <c r="D62" s="40" t="s">
        <v>13</v>
      </c>
      <c r="E62" s="102" t="e">
        <f>IF(ISNA(VLOOKUP($A62,#REF!,E$2,FALSE))=TRUE,"-",VLOOKUP($A62,#REF!,E$2,FALSE))</f>
        <v>#REF!</v>
      </c>
      <c r="F62" s="109" t="e">
        <f>IF(ISNA(VLOOKUP($A62,#REF!,F$2,FALSE))=TRUE,"-",VLOOKUP($A62,#REF!,F$2,FALSE))</f>
        <v>#REF!</v>
      </c>
      <c r="G62" s="109" t="e">
        <f>IF(ISNA(VLOOKUP($A62,#REF!,G$2,FALSE))=TRUE,"-",VLOOKUP($A62,#REF!,G$2,FALSE))</f>
        <v>#REF!</v>
      </c>
      <c r="H62" s="109" t="e">
        <f>IF(ISNA(VLOOKUP($A62,#REF!,H$2,FALSE))=TRUE,"-",VLOOKUP($A62,#REF!,H$2,FALSE))</f>
        <v>#REF!</v>
      </c>
      <c r="I62" s="109" t="e">
        <f>IF(ISNA(VLOOKUP($A62,#REF!,I$2,FALSE))=TRUE,"-",VLOOKUP($A62,#REF!,I$2,FALSE))</f>
        <v>#REF!</v>
      </c>
      <c r="J62" s="122" t="e">
        <f>IF(ISNA(VLOOKUP($A62,#REF!,J$2,FALSE))=TRUE,"-",VLOOKUP($A62,#REF!,J$2,FALSE))</f>
        <v>#REF!</v>
      </c>
      <c r="K62" s="476" t="e">
        <f>IF(ISNA(VLOOKUP($A62,#REF!,K$2,FALSE))=TRUE,"-",VLOOKUP($A62,#REF!,K$2,FALSE))</f>
        <v>#REF!</v>
      </c>
      <c r="L62" s="477">
        <v>0</v>
      </c>
      <c r="M62" s="124">
        <v>0</v>
      </c>
      <c r="N62" s="109" t="e">
        <f>IF(ISNA(VLOOKUP($A62,#REF!,N$2,FALSE))=TRUE,"-",VLOOKUP($A62,#REF!,N$2,FALSE))</f>
        <v>#REF!</v>
      </c>
      <c r="O62" s="109" t="e">
        <f>IF(ISNA(VLOOKUP($A62,#REF!,O$2,FALSE))=TRUE,"-",VLOOKUP($A62,#REF!,O$2,FALSE))</f>
        <v>#REF!</v>
      </c>
      <c r="P62" s="109" t="e">
        <f>IF(ISNA(VLOOKUP($A62,#REF!,P$2,FALSE))=TRUE,"-",VLOOKUP($A62,#REF!,P$2,FALSE))</f>
        <v>#REF!</v>
      </c>
      <c r="Q62" s="109" t="e">
        <f>IF(ISNA(VLOOKUP($A62,#REF!,Q$2,FALSE))=TRUE,"-",VLOOKUP($A62,#REF!,Q$2,FALSE))</f>
        <v>#REF!</v>
      </c>
      <c r="R62" s="122" t="e">
        <f>IF(ISNA(VLOOKUP($A62,#REF!,R$2,FALSE))=TRUE,"-",VLOOKUP($A62,#REF!,R$2,FALSE))</f>
        <v>#REF!</v>
      </c>
      <c r="S62" s="476" t="e">
        <f>IF(ISNA(VLOOKUP($A62,#REF!,S$2,FALSE))=TRUE,"-",VLOOKUP($A62,#REF!,S$2,FALSE))</f>
        <v>#REF!</v>
      </c>
      <c r="T62" s="477">
        <v>0</v>
      </c>
      <c r="U62" s="124">
        <v>0</v>
      </c>
      <c r="V62" s="109" t="e">
        <f>IF(ISNA(VLOOKUP($A62,#REF!,V$2,FALSE))=TRUE,"-",VLOOKUP($A62,#REF!,V$2,FALSE))</f>
        <v>#REF!</v>
      </c>
      <c r="W62" s="109" t="e">
        <f>IF(ISNA(VLOOKUP($A62,#REF!,W$2,FALSE))=TRUE,"-",VLOOKUP($A62,#REF!,W$2,FALSE))</f>
        <v>#REF!</v>
      </c>
      <c r="X62" s="109" t="e">
        <f>IF(ISNA(VLOOKUP($A62,#REF!,X$2,FALSE))=TRUE,"-",VLOOKUP($A62,#REF!,X$2,FALSE))</f>
        <v>#REF!</v>
      </c>
      <c r="Y62" s="109" t="e">
        <f>IF(ISNA(VLOOKUP($A62,#REF!,Y$2,FALSE))=TRUE,"-",VLOOKUP($A62,#REF!,Y$2,FALSE))</f>
        <v>#REF!</v>
      </c>
      <c r="Z62" s="122" t="e">
        <f>IF(ISNA(VLOOKUP($A62,#REF!,Z$2,FALSE))=TRUE,"-",VLOOKUP($A62,#REF!,Z$2,FALSE))</f>
        <v>#REF!</v>
      </c>
      <c r="AA62" s="476" t="e">
        <f>IF(ISNA(VLOOKUP($A62,#REF!,AA$2,FALSE))=TRUE,"-",VLOOKUP($A62,#REF!,AA$2,FALSE))</f>
        <v>#REF!</v>
      </c>
      <c r="AB62" s="477">
        <v>0</v>
      </c>
      <c r="AC62" s="124">
        <v>0</v>
      </c>
      <c r="AD62" s="109" t="e">
        <f>IF(ISNA(VLOOKUP($A62,#REF!,AD$2,FALSE))=TRUE,"-",VLOOKUP($A62,#REF!,AD$2,FALSE))</f>
        <v>#REF!</v>
      </c>
      <c r="AE62" s="109" t="e">
        <f>IF(ISNA(VLOOKUP($A62,#REF!,AE$2,FALSE))=TRUE,"-",VLOOKUP($A62,#REF!,AE$2,FALSE))</f>
        <v>#REF!</v>
      </c>
      <c r="AF62" s="109" t="e">
        <f>IF(ISNA(VLOOKUP($A62,#REF!,AF$2,FALSE))=TRUE,"-",VLOOKUP($A62,#REF!,AF$2,FALSE))</f>
        <v>#REF!</v>
      </c>
      <c r="AG62" s="109" t="e">
        <f>IF(ISNA(VLOOKUP($A62,#REF!,AG$2,FALSE))=TRUE,"-",VLOOKUP($A62,#REF!,AG$2,FALSE))</f>
        <v>#REF!</v>
      </c>
      <c r="AH62" s="122" t="e">
        <f>IF(ISNA(VLOOKUP($A62,#REF!,AH$2,FALSE))=TRUE,"-",VLOOKUP($A62,#REF!,AH$2,FALSE))</f>
        <v>#REF!</v>
      </c>
      <c r="AI62" s="476" t="e">
        <f>IF(ISNA(VLOOKUP($A62,#REF!,AI$2,FALSE))=TRUE,"-",VLOOKUP($A62,#REF!,AI$2,FALSE))</f>
        <v>#REF!</v>
      </c>
      <c r="AJ62" s="477">
        <v>0</v>
      </c>
      <c r="AK62" s="124">
        <v>0</v>
      </c>
      <c r="AL62" s="109" t="e">
        <f>IF(ISNA(VLOOKUP($A62,#REF!,AL$2,FALSE))=TRUE,"-",VLOOKUP($A62,#REF!,AL$2,FALSE))</f>
        <v>#REF!</v>
      </c>
      <c r="AM62" s="109" t="e">
        <f>IF(ISNA(VLOOKUP($A62,#REF!,AM$2,FALSE))=TRUE,"-",VLOOKUP($A62,#REF!,AM$2,FALSE))</f>
        <v>#REF!</v>
      </c>
      <c r="AN62" s="109" t="e">
        <f>IF(ISNA(VLOOKUP($A62,#REF!,AN$2,FALSE))=TRUE,"-",VLOOKUP($A62,#REF!,AN$2,FALSE))</f>
        <v>#REF!</v>
      </c>
      <c r="AO62" s="109" t="e">
        <f>IF(ISNA(VLOOKUP($A62,#REF!,AO$2,FALSE))=TRUE,"-",VLOOKUP($A62,#REF!,AO$2,FALSE))</f>
        <v>#REF!</v>
      </c>
      <c r="AP62" s="122" t="e">
        <f>IF(ISNA(VLOOKUP($A62,#REF!,AP$2,FALSE))=TRUE,"-",VLOOKUP($A62,#REF!,AP$2,FALSE))</f>
        <v>#REF!</v>
      </c>
      <c r="AQ62" s="476" t="e">
        <f>IF(ISNA(VLOOKUP($A62,#REF!,AQ$2,FALSE))=TRUE,"-",VLOOKUP($A62,#REF!,AQ$2,FALSE))</f>
        <v>#REF!</v>
      </c>
      <c r="AR62" s="477">
        <v>0</v>
      </c>
      <c r="AS62" s="124">
        <v>0</v>
      </c>
      <c r="AT62" s="109" t="e">
        <f>IF(ISNA(VLOOKUP($A62,#REF!,AT$2,FALSE))=TRUE,"-",VLOOKUP($A62,#REF!,AT$2,FALSE))</f>
        <v>#REF!</v>
      </c>
      <c r="AU62" s="109" t="e">
        <f>IF(ISNA(VLOOKUP($A62,#REF!,AU$2,FALSE))=TRUE,"-",VLOOKUP($A62,#REF!,AU$2,FALSE))</f>
        <v>#REF!</v>
      </c>
      <c r="AV62" s="109" t="e">
        <f>IF(ISNA(VLOOKUP($A62,#REF!,AV$2,FALSE))=TRUE,"-",VLOOKUP($A62,#REF!,AV$2,FALSE))</f>
        <v>#REF!</v>
      </c>
      <c r="AW62" s="109" t="e">
        <f>IF(ISNA(VLOOKUP($A62,#REF!,AW$2,FALSE))=TRUE,"-",VLOOKUP($A62,#REF!,AW$2,FALSE))</f>
        <v>#REF!</v>
      </c>
      <c r="AX62" s="122" t="e">
        <f>IF(ISNA(VLOOKUP($A62,#REF!,AX$2,FALSE))=TRUE,"-",VLOOKUP($A62,#REF!,AX$2,FALSE))</f>
        <v>#REF!</v>
      </c>
      <c r="AY62" s="476" t="e">
        <f>IF(ISNA(VLOOKUP($A62,#REF!,AY$2,FALSE))=TRUE,"-",VLOOKUP($A62,#REF!,AY$2,FALSE))</f>
        <v>#REF!</v>
      </c>
      <c r="AZ62" s="477">
        <v>0</v>
      </c>
      <c r="BA62" s="124">
        <v>0</v>
      </c>
      <c r="BB62" s="109" t="e">
        <f>IF(ISNA(VLOOKUP($A62,#REF!,BB$2,FALSE))=TRUE,"-",VLOOKUP($A62,#REF!,BB$2,FALSE))</f>
        <v>#REF!</v>
      </c>
      <c r="BC62" s="109" t="e">
        <f>IF(ISNA(VLOOKUP($A62,#REF!,BC$2,FALSE))=TRUE,"-",VLOOKUP($A62,#REF!,BC$2,FALSE))</f>
        <v>#REF!</v>
      </c>
      <c r="BD62" s="109" t="e">
        <f>IF(ISNA(VLOOKUP($A62,#REF!,BD$2,FALSE))=TRUE,"-",VLOOKUP($A62,#REF!,BD$2,FALSE))</f>
        <v>#REF!</v>
      </c>
      <c r="BE62" s="109" t="e">
        <f>IF(ISNA(VLOOKUP($A62,#REF!,BE$2,FALSE))=TRUE,"-",VLOOKUP($A62,#REF!,BE$2,FALSE))</f>
        <v>#REF!</v>
      </c>
      <c r="BF62" s="122" t="e">
        <f>IF(ISNA(VLOOKUP($A62,#REF!,BF$2,FALSE))=TRUE,"-",VLOOKUP($A62,#REF!,BF$2,FALSE))</f>
        <v>#REF!</v>
      </c>
      <c r="BG62" s="476" t="e">
        <f>IF(ISNA(VLOOKUP($A62,#REF!,BG$2,FALSE))=TRUE,"-",VLOOKUP($A62,#REF!,BG$2,FALSE))</f>
        <v>#REF!</v>
      </c>
      <c r="BH62" s="477">
        <v>0</v>
      </c>
      <c r="BI62" s="124">
        <v>0</v>
      </c>
      <c r="BJ62" s="109" t="e">
        <f>IF(ISNA(VLOOKUP($A62,#REF!,BJ$2,FALSE))=TRUE,"-",VLOOKUP($A62,#REF!,BJ$2,FALSE))</f>
        <v>#REF!</v>
      </c>
      <c r="BK62" s="109" t="e">
        <f>IF(ISNA(VLOOKUP($A62,#REF!,BK$2,FALSE))=TRUE,"-",VLOOKUP($A62,#REF!,BK$2,FALSE))</f>
        <v>#REF!</v>
      </c>
      <c r="BL62" s="109" t="e">
        <f>IF(ISNA(VLOOKUP($A62,#REF!,BL$2,FALSE))=TRUE,"-",VLOOKUP($A62,#REF!,BL$2,FALSE))</f>
        <v>#REF!</v>
      </c>
      <c r="BM62" s="109" t="e">
        <f>IF(ISNA(VLOOKUP($A62,#REF!,BM$2,FALSE))=TRUE,"-",VLOOKUP($A62,#REF!,BM$2,FALSE))</f>
        <v>#REF!</v>
      </c>
      <c r="BN62" s="122" t="e">
        <f>IF(ISNA(VLOOKUP($A62,#REF!,BN$2,FALSE))=TRUE,"-",VLOOKUP($A62,#REF!,BN$2,FALSE))</f>
        <v>#REF!</v>
      </c>
      <c r="BO62" s="476" t="e">
        <f>IF(ISNA(VLOOKUP($A62,#REF!,BO$2,FALSE))=TRUE,"-",VLOOKUP($A62,#REF!,BO$2,FALSE))</f>
        <v>#REF!</v>
      </c>
      <c r="BP62" s="477" t="e">
        <f>IF(ISNA(VLOOKUP($A62,#REF!,BP$2,FALSE))=TRUE,"-",VLOOKUP($A62,#REF!,BP$2,FALSE))</f>
        <v>#REF!</v>
      </c>
      <c r="BQ62" s="124" t="e">
        <f>IF(ISNA(VLOOKUP($A62,#REF!,BQ$2,FALSE))=TRUE,"-",VLOOKUP($A62,#REF!,BQ$2,FALSE))</f>
        <v>#REF!</v>
      </c>
      <c r="BR62" s="109" t="e">
        <f t="shared" si="26"/>
        <v>#REF!</v>
      </c>
      <c r="BS62" s="109" t="e">
        <f t="shared" si="27"/>
        <v>#REF!</v>
      </c>
      <c r="BT62" s="503" t="e">
        <f t="shared" si="28"/>
        <v>#REF!</v>
      </c>
      <c r="BU62" s="483" t="e">
        <f t="shared" si="29"/>
        <v>#REF!</v>
      </c>
      <c r="BV62" s="493" t="e">
        <f t="shared" si="30"/>
        <v>#REF!</v>
      </c>
      <c r="BW62" s="493" t="e">
        <f t="shared" si="30"/>
        <v>#REF!</v>
      </c>
      <c r="BX62" s="493">
        <f t="shared" si="31"/>
        <v>0</v>
      </c>
      <c r="BY62" s="494">
        <f t="shared" si="32"/>
        <v>0</v>
      </c>
    </row>
    <row r="63" spans="1:77" x14ac:dyDescent="0.25">
      <c r="A63" s="56" t="s">
        <v>34</v>
      </c>
      <c r="B63" s="36" t="s">
        <v>34</v>
      </c>
      <c r="C63" s="37" t="s">
        <v>85</v>
      </c>
      <c r="D63" s="38" t="s">
        <v>14</v>
      </c>
      <c r="E63" s="102" t="e">
        <f>IF(ISNA(VLOOKUP($A63,#REF!,E$2,FALSE))=TRUE,"-",VLOOKUP($A63,#REF!,E$2,FALSE))</f>
        <v>#REF!</v>
      </c>
      <c r="F63" s="109" t="e">
        <f>IF(ISNA(VLOOKUP($A63,#REF!,F$2,FALSE))=TRUE,"-",VLOOKUP($A63,#REF!,F$2,FALSE))</f>
        <v>#REF!</v>
      </c>
      <c r="G63" s="109" t="e">
        <f>IF(ISNA(VLOOKUP($A63,#REF!,G$2,FALSE))=TRUE,"-",VLOOKUP($A63,#REF!,G$2,FALSE))</f>
        <v>#REF!</v>
      </c>
      <c r="H63" s="109" t="e">
        <f>IF(ISNA(VLOOKUP($A63,#REF!,H$2,FALSE))=TRUE,"-",VLOOKUP($A63,#REF!,H$2,FALSE))</f>
        <v>#REF!</v>
      </c>
      <c r="I63" s="109" t="e">
        <f>IF(ISNA(VLOOKUP($A63,#REF!,I$2,FALSE))=TRUE,"-",VLOOKUP($A63,#REF!,I$2,FALSE))</f>
        <v>#REF!</v>
      </c>
      <c r="J63" s="122" t="e">
        <f>IF(ISNA(VLOOKUP($A63,#REF!,J$2,FALSE))=TRUE,"-",VLOOKUP($A63,#REF!,J$2,FALSE))</f>
        <v>#REF!</v>
      </c>
      <c r="K63" s="476" t="e">
        <f>IF(ISNA(VLOOKUP($A63,#REF!,K$2,FALSE))=TRUE,"-",VLOOKUP($A63,#REF!,K$2,FALSE))</f>
        <v>#REF!</v>
      </c>
      <c r="L63" s="477">
        <v>0.99955357142857137</v>
      </c>
      <c r="M63" s="124">
        <v>0.99948875255623726</v>
      </c>
      <c r="N63" s="109" t="e">
        <f>IF(ISNA(VLOOKUP($A63,#REF!,N$2,FALSE))=TRUE,"-",VLOOKUP($A63,#REF!,N$2,FALSE))</f>
        <v>#REF!</v>
      </c>
      <c r="O63" s="109" t="e">
        <f>IF(ISNA(VLOOKUP($A63,#REF!,O$2,FALSE))=TRUE,"-",VLOOKUP($A63,#REF!,O$2,FALSE))</f>
        <v>#REF!</v>
      </c>
      <c r="P63" s="109" t="e">
        <f>IF(ISNA(VLOOKUP($A63,#REF!,P$2,FALSE))=TRUE,"-",VLOOKUP($A63,#REF!,P$2,FALSE))</f>
        <v>#REF!</v>
      </c>
      <c r="Q63" s="109" t="e">
        <f>IF(ISNA(VLOOKUP($A63,#REF!,Q$2,FALSE))=TRUE,"-",VLOOKUP($A63,#REF!,Q$2,FALSE))</f>
        <v>#REF!</v>
      </c>
      <c r="R63" s="122" t="e">
        <f>IF(ISNA(VLOOKUP($A63,#REF!,R$2,FALSE))=TRUE,"-",VLOOKUP($A63,#REF!,R$2,FALSE))</f>
        <v>#REF!</v>
      </c>
      <c r="S63" s="476" t="e">
        <f>IF(ISNA(VLOOKUP($A63,#REF!,S$2,FALSE))=TRUE,"-",VLOOKUP($A63,#REF!,S$2,FALSE))</f>
        <v>#REF!</v>
      </c>
      <c r="T63" s="477">
        <v>0</v>
      </c>
      <c r="U63" s="124">
        <v>0</v>
      </c>
      <c r="V63" s="109" t="e">
        <f>IF(ISNA(VLOOKUP($A63,#REF!,V$2,FALSE))=TRUE,"-",VLOOKUP($A63,#REF!,V$2,FALSE))</f>
        <v>#REF!</v>
      </c>
      <c r="W63" s="109" t="e">
        <f>IF(ISNA(VLOOKUP($A63,#REF!,W$2,FALSE))=TRUE,"-",VLOOKUP($A63,#REF!,W$2,FALSE))</f>
        <v>#REF!</v>
      </c>
      <c r="X63" s="109" t="e">
        <f>IF(ISNA(VLOOKUP($A63,#REF!,X$2,FALSE))=TRUE,"-",VLOOKUP($A63,#REF!,X$2,FALSE))</f>
        <v>#REF!</v>
      </c>
      <c r="Y63" s="109" t="e">
        <f>IF(ISNA(VLOOKUP($A63,#REF!,Y$2,FALSE))=TRUE,"-",VLOOKUP($A63,#REF!,Y$2,FALSE))</f>
        <v>#REF!</v>
      </c>
      <c r="Z63" s="122" t="e">
        <f>IF(ISNA(VLOOKUP($A63,#REF!,Z$2,FALSE))=TRUE,"-",VLOOKUP($A63,#REF!,Z$2,FALSE))</f>
        <v>#REF!</v>
      </c>
      <c r="AA63" s="476" t="e">
        <f>IF(ISNA(VLOOKUP($A63,#REF!,AA$2,FALSE))=TRUE,"-",VLOOKUP($A63,#REF!,AA$2,FALSE))</f>
        <v>#REF!</v>
      </c>
      <c r="AB63" s="477">
        <v>1.1160714285714285E-4</v>
      </c>
      <c r="AC63" s="124">
        <v>1.2781186094069531E-4</v>
      </c>
      <c r="AD63" s="109" t="e">
        <f>IF(ISNA(VLOOKUP($A63,#REF!,AD$2,FALSE))=TRUE,"-",VLOOKUP($A63,#REF!,AD$2,FALSE))</f>
        <v>#REF!</v>
      </c>
      <c r="AE63" s="109" t="e">
        <f>IF(ISNA(VLOOKUP($A63,#REF!,AE$2,FALSE))=TRUE,"-",VLOOKUP($A63,#REF!,AE$2,FALSE))</f>
        <v>#REF!</v>
      </c>
      <c r="AF63" s="109" t="e">
        <f>IF(ISNA(VLOOKUP($A63,#REF!,AF$2,FALSE))=TRUE,"-",VLOOKUP($A63,#REF!,AF$2,FALSE))</f>
        <v>#REF!</v>
      </c>
      <c r="AG63" s="109" t="e">
        <f>IF(ISNA(VLOOKUP($A63,#REF!,AG$2,FALSE))=TRUE,"-",VLOOKUP($A63,#REF!,AG$2,FALSE))</f>
        <v>#REF!</v>
      </c>
      <c r="AH63" s="122" t="e">
        <f>IF(ISNA(VLOOKUP($A63,#REF!,AH$2,FALSE))=TRUE,"-",VLOOKUP($A63,#REF!,AH$2,FALSE))</f>
        <v>#REF!</v>
      </c>
      <c r="AI63" s="476" t="e">
        <f>IF(ISNA(VLOOKUP($A63,#REF!,AI$2,FALSE))=TRUE,"-",VLOOKUP($A63,#REF!,AI$2,FALSE))</f>
        <v>#REF!</v>
      </c>
      <c r="AJ63" s="477">
        <v>0</v>
      </c>
      <c r="AK63" s="124">
        <v>0</v>
      </c>
      <c r="AL63" s="109" t="e">
        <f>IF(ISNA(VLOOKUP($A63,#REF!,AL$2,FALSE))=TRUE,"-",VLOOKUP($A63,#REF!,AL$2,FALSE))</f>
        <v>#REF!</v>
      </c>
      <c r="AM63" s="109" t="e">
        <f>IF(ISNA(VLOOKUP($A63,#REF!,AM$2,FALSE))=TRUE,"-",VLOOKUP($A63,#REF!,AM$2,FALSE))</f>
        <v>#REF!</v>
      </c>
      <c r="AN63" s="109" t="e">
        <f>IF(ISNA(VLOOKUP($A63,#REF!,AN$2,FALSE))=TRUE,"-",VLOOKUP($A63,#REF!,AN$2,FALSE))</f>
        <v>#REF!</v>
      </c>
      <c r="AO63" s="109" t="e">
        <f>IF(ISNA(VLOOKUP($A63,#REF!,AO$2,FALSE))=TRUE,"-",VLOOKUP($A63,#REF!,AO$2,FALSE))</f>
        <v>#REF!</v>
      </c>
      <c r="AP63" s="122" t="e">
        <f>IF(ISNA(VLOOKUP($A63,#REF!,AP$2,FALSE))=TRUE,"-",VLOOKUP($A63,#REF!,AP$2,FALSE))</f>
        <v>#REF!</v>
      </c>
      <c r="AQ63" s="476" t="e">
        <f>IF(ISNA(VLOOKUP($A63,#REF!,AQ$2,FALSE))=TRUE,"-",VLOOKUP($A63,#REF!,AQ$2,FALSE))</f>
        <v>#REF!</v>
      </c>
      <c r="AR63" s="477">
        <v>1.1160714285714285E-4</v>
      </c>
      <c r="AS63" s="124">
        <v>0</v>
      </c>
      <c r="AT63" s="109" t="e">
        <f>IF(ISNA(VLOOKUP($A63,#REF!,AT$2,FALSE))=TRUE,"-",VLOOKUP($A63,#REF!,AT$2,FALSE))</f>
        <v>#REF!</v>
      </c>
      <c r="AU63" s="109" t="e">
        <f>IF(ISNA(VLOOKUP($A63,#REF!,AU$2,FALSE))=TRUE,"-",VLOOKUP($A63,#REF!,AU$2,FALSE))</f>
        <v>#REF!</v>
      </c>
      <c r="AV63" s="109" t="e">
        <f>IF(ISNA(VLOOKUP($A63,#REF!,AV$2,FALSE))=TRUE,"-",VLOOKUP($A63,#REF!,AV$2,FALSE))</f>
        <v>#REF!</v>
      </c>
      <c r="AW63" s="109" t="e">
        <f>IF(ISNA(VLOOKUP($A63,#REF!,AW$2,FALSE))=TRUE,"-",VLOOKUP($A63,#REF!,AW$2,FALSE))</f>
        <v>#REF!</v>
      </c>
      <c r="AX63" s="122" t="e">
        <f>IF(ISNA(VLOOKUP($A63,#REF!,AX$2,FALSE))=TRUE,"-",VLOOKUP($A63,#REF!,AX$2,FALSE))</f>
        <v>#REF!</v>
      </c>
      <c r="AY63" s="476" t="e">
        <f>IF(ISNA(VLOOKUP($A63,#REF!,AY$2,FALSE))=TRUE,"-",VLOOKUP($A63,#REF!,AY$2,FALSE))</f>
        <v>#REF!</v>
      </c>
      <c r="AZ63" s="477">
        <v>0</v>
      </c>
      <c r="BA63" s="124">
        <v>0</v>
      </c>
      <c r="BB63" s="109" t="e">
        <f>IF(ISNA(VLOOKUP($A63,#REF!,BB$2,FALSE))=TRUE,"-",VLOOKUP($A63,#REF!,BB$2,FALSE))</f>
        <v>#REF!</v>
      </c>
      <c r="BC63" s="109" t="e">
        <f>IF(ISNA(VLOOKUP($A63,#REF!,BC$2,FALSE))=TRUE,"-",VLOOKUP($A63,#REF!,BC$2,FALSE))</f>
        <v>#REF!</v>
      </c>
      <c r="BD63" s="109" t="e">
        <f>IF(ISNA(VLOOKUP($A63,#REF!,BD$2,FALSE))=TRUE,"-",VLOOKUP($A63,#REF!,BD$2,FALSE))</f>
        <v>#REF!</v>
      </c>
      <c r="BE63" s="109" t="e">
        <f>IF(ISNA(VLOOKUP($A63,#REF!,BE$2,FALSE))=TRUE,"-",VLOOKUP($A63,#REF!,BE$2,FALSE))</f>
        <v>#REF!</v>
      </c>
      <c r="BF63" s="122" t="e">
        <f>IF(ISNA(VLOOKUP($A63,#REF!,BF$2,FALSE))=TRUE,"-",VLOOKUP($A63,#REF!,BF$2,FALSE))</f>
        <v>#REF!</v>
      </c>
      <c r="BG63" s="476" t="e">
        <f>IF(ISNA(VLOOKUP($A63,#REF!,BG$2,FALSE))=TRUE,"-",VLOOKUP($A63,#REF!,BG$2,FALSE))</f>
        <v>#REF!</v>
      </c>
      <c r="BH63" s="477">
        <v>0</v>
      </c>
      <c r="BI63" s="124">
        <v>0</v>
      </c>
      <c r="BJ63" s="109" t="e">
        <f>IF(ISNA(VLOOKUP($A63,#REF!,BJ$2,FALSE))=TRUE,"-",VLOOKUP($A63,#REF!,BJ$2,FALSE))</f>
        <v>#REF!</v>
      </c>
      <c r="BK63" s="109" t="e">
        <f>IF(ISNA(VLOOKUP($A63,#REF!,BK$2,FALSE))=TRUE,"-",VLOOKUP($A63,#REF!,BK$2,FALSE))</f>
        <v>#REF!</v>
      </c>
      <c r="BL63" s="109" t="e">
        <f>IF(ISNA(VLOOKUP($A63,#REF!,BL$2,FALSE))=TRUE,"-",VLOOKUP($A63,#REF!,BL$2,FALSE))</f>
        <v>#REF!</v>
      </c>
      <c r="BM63" s="109" t="e">
        <f>IF(ISNA(VLOOKUP($A63,#REF!,BM$2,FALSE))=TRUE,"-",VLOOKUP($A63,#REF!,BM$2,FALSE))</f>
        <v>#REF!</v>
      </c>
      <c r="BN63" s="122" t="e">
        <f>IF(ISNA(VLOOKUP($A63,#REF!,BN$2,FALSE))=TRUE,"-",VLOOKUP($A63,#REF!,BN$2,FALSE))</f>
        <v>#REF!</v>
      </c>
      <c r="BO63" s="476" t="e">
        <f>IF(ISNA(VLOOKUP($A63,#REF!,BO$2,FALSE))=TRUE,"-",VLOOKUP($A63,#REF!,BO$2,FALSE))</f>
        <v>#REF!</v>
      </c>
      <c r="BP63" s="477" t="e">
        <f>IF(ISNA(VLOOKUP($A63,#REF!,BP$2,FALSE))=TRUE,"-",VLOOKUP($A63,#REF!,BP$2,FALSE))</f>
        <v>#REF!</v>
      </c>
      <c r="BQ63" s="124" t="e">
        <f>IF(ISNA(VLOOKUP($A63,#REF!,BQ$2,FALSE))=TRUE,"-",VLOOKUP($A63,#REF!,BQ$2,FALSE))</f>
        <v>#REF!</v>
      </c>
      <c r="BR63" s="109" t="e">
        <f t="shared" si="26"/>
        <v>#REF!</v>
      </c>
      <c r="BS63" s="109" t="e">
        <f t="shared" si="27"/>
        <v>#REF!</v>
      </c>
      <c r="BT63" s="503" t="e">
        <f t="shared" si="28"/>
        <v>#REF!</v>
      </c>
      <c r="BU63" s="483" t="e">
        <f t="shared" si="29"/>
        <v>#REF!</v>
      </c>
      <c r="BV63" s="493" t="e">
        <f t="shared" si="30"/>
        <v>#REF!</v>
      </c>
      <c r="BW63" s="493" t="e">
        <f t="shared" si="30"/>
        <v>#REF!</v>
      </c>
      <c r="BX63" s="493">
        <f t="shared" si="31"/>
        <v>2.2321428571428571E-4</v>
      </c>
      <c r="BY63" s="494">
        <f t="shared" si="32"/>
        <v>1.2781186094069531E-4</v>
      </c>
    </row>
    <row r="64" spans="1:77" x14ac:dyDescent="0.25">
      <c r="A64" s="56" t="s">
        <v>35</v>
      </c>
      <c r="B64" s="36" t="s">
        <v>35</v>
      </c>
      <c r="C64" s="37" t="s">
        <v>86</v>
      </c>
      <c r="D64" s="38" t="s">
        <v>65</v>
      </c>
      <c r="E64" s="102" t="e">
        <f>IF(ISNA(VLOOKUP($A64,#REF!,E$2,FALSE))=TRUE,"-",VLOOKUP($A64,#REF!,E$2,FALSE))</f>
        <v>#REF!</v>
      </c>
      <c r="F64" s="109" t="e">
        <f>IF(ISNA(VLOOKUP($A64,#REF!,F$2,FALSE))=TRUE,"-",VLOOKUP($A64,#REF!,F$2,FALSE))</f>
        <v>#REF!</v>
      </c>
      <c r="G64" s="109" t="e">
        <f>IF(ISNA(VLOOKUP($A64,#REF!,G$2,FALSE))=TRUE,"-",VLOOKUP($A64,#REF!,G$2,FALSE))</f>
        <v>#REF!</v>
      </c>
      <c r="H64" s="109" t="e">
        <f>IF(ISNA(VLOOKUP($A64,#REF!,H$2,FALSE))=TRUE,"-",VLOOKUP($A64,#REF!,H$2,FALSE))</f>
        <v>#REF!</v>
      </c>
      <c r="I64" s="109" t="e">
        <f>IF(ISNA(VLOOKUP($A64,#REF!,I$2,FALSE))=TRUE,"-",VLOOKUP($A64,#REF!,I$2,FALSE))</f>
        <v>#REF!</v>
      </c>
      <c r="J64" s="122" t="e">
        <f>IF(ISNA(VLOOKUP($A64,#REF!,J$2,FALSE))=TRUE,"-",VLOOKUP($A64,#REF!,J$2,FALSE))</f>
        <v>#REF!</v>
      </c>
      <c r="K64" s="476" t="e">
        <f>IF(ISNA(VLOOKUP($A64,#REF!,K$2,FALSE))=TRUE,"-",VLOOKUP($A64,#REF!,K$2,FALSE))</f>
        <v>#REF!</v>
      </c>
      <c r="L64" s="477">
        <v>0.99320282762370848</v>
      </c>
      <c r="M64" s="124">
        <v>0.99596448748991118</v>
      </c>
      <c r="N64" s="109" t="e">
        <f>IF(ISNA(VLOOKUP($A64,#REF!,N$2,FALSE))=TRUE,"-",VLOOKUP($A64,#REF!,N$2,FALSE))</f>
        <v>#REF!</v>
      </c>
      <c r="O64" s="109" t="e">
        <f>IF(ISNA(VLOOKUP($A64,#REF!,O$2,FALSE))=TRUE,"-",VLOOKUP($A64,#REF!,O$2,FALSE))</f>
        <v>#REF!</v>
      </c>
      <c r="P64" s="109" t="e">
        <f>IF(ISNA(VLOOKUP($A64,#REF!,P$2,FALSE))=TRUE,"-",VLOOKUP($A64,#REF!,P$2,FALSE))</f>
        <v>#REF!</v>
      </c>
      <c r="Q64" s="109" t="e">
        <f>IF(ISNA(VLOOKUP($A64,#REF!,Q$2,FALSE))=TRUE,"-",VLOOKUP($A64,#REF!,Q$2,FALSE))</f>
        <v>#REF!</v>
      </c>
      <c r="R64" s="122" t="e">
        <f>IF(ISNA(VLOOKUP($A64,#REF!,R$2,FALSE))=TRUE,"-",VLOOKUP($A64,#REF!,R$2,FALSE))</f>
        <v>#REF!</v>
      </c>
      <c r="S64" s="476" t="e">
        <f>IF(ISNA(VLOOKUP($A64,#REF!,S$2,FALSE))=TRUE,"-",VLOOKUP($A64,#REF!,S$2,FALSE))</f>
        <v>#REF!</v>
      </c>
      <c r="T64" s="477">
        <v>5.1658510059815121E-3</v>
      </c>
      <c r="U64" s="124">
        <v>4.0355125100887809E-3</v>
      </c>
      <c r="V64" s="109" t="e">
        <f>IF(ISNA(VLOOKUP($A64,#REF!,V$2,FALSE))=TRUE,"-",VLOOKUP($A64,#REF!,V$2,FALSE))</f>
        <v>#REF!</v>
      </c>
      <c r="W64" s="109" t="e">
        <f>IF(ISNA(VLOOKUP($A64,#REF!,W$2,FALSE))=TRUE,"-",VLOOKUP($A64,#REF!,W$2,FALSE))</f>
        <v>#REF!</v>
      </c>
      <c r="X64" s="109" t="e">
        <f>IF(ISNA(VLOOKUP($A64,#REF!,X$2,FALSE))=TRUE,"-",VLOOKUP($A64,#REF!,X$2,FALSE))</f>
        <v>#REF!</v>
      </c>
      <c r="Y64" s="109" t="e">
        <f>IF(ISNA(VLOOKUP($A64,#REF!,Y$2,FALSE))=TRUE,"-",VLOOKUP($A64,#REF!,Y$2,FALSE))</f>
        <v>#REF!</v>
      </c>
      <c r="Z64" s="122" t="e">
        <f>IF(ISNA(VLOOKUP($A64,#REF!,Z$2,FALSE))=TRUE,"-",VLOOKUP($A64,#REF!,Z$2,FALSE))</f>
        <v>#REF!</v>
      </c>
      <c r="AA64" s="476" t="e">
        <f>IF(ISNA(VLOOKUP($A64,#REF!,AA$2,FALSE))=TRUE,"-",VLOOKUP($A64,#REF!,AA$2,FALSE))</f>
        <v>#REF!</v>
      </c>
      <c r="AB64" s="477">
        <v>4.0783034257748773E-3</v>
      </c>
      <c r="AC64" s="124">
        <v>2.4213075060532689E-3</v>
      </c>
      <c r="AD64" s="109" t="e">
        <f>IF(ISNA(VLOOKUP($A64,#REF!,AD$2,FALSE))=TRUE,"-",VLOOKUP($A64,#REF!,AD$2,FALSE))</f>
        <v>#REF!</v>
      </c>
      <c r="AE64" s="109" t="e">
        <f>IF(ISNA(VLOOKUP($A64,#REF!,AE$2,FALSE))=TRUE,"-",VLOOKUP($A64,#REF!,AE$2,FALSE))</f>
        <v>#REF!</v>
      </c>
      <c r="AF64" s="109" t="e">
        <f>IF(ISNA(VLOOKUP($A64,#REF!,AF$2,FALSE))=TRUE,"-",VLOOKUP($A64,#REF!,AF$2,FALSE))</f>
        <v>#REF!</v>
      </c>
      <c r="AG64" s="109" t="e">
        <f>IF(ISNA(VLOOKUP($A64,#REF!,AG$2,FALSE))=TRUE,"-",VLOOKUP($A64,#REF!,AG$2,FALSE))</f>
        <v>#REF!</v>
      </c>
      <c r="AH64" s="122" t="e">
        <f>IF(ISNA(VLOOKUP($A64,#REF!,AH$2,FALSE))=TRUE,"-",VLOOKUP($A64,#REF!,AH$2,FALSE))</f>
        <v>#REF!</v>
      </c>
      <c r="AI64" s="476" t="e">
        <f>IF(ISNA(VLOOKUP($A64,#REF!,AI$2,FALSE))=TRUE,"-",VLOOKUP($A64,#REF!,AI$2,FALSE))</f>
        <v>#REF!</v>
      </c>
      <c r="AJ64" s="477">
        <v>0</v>
      </c>
      <c r="AK64" s="124">
        <v>0</v>
      </c>
      <c r="AL64" s="109" t="e">
        <f>IF(ISNA(VLOOKUP($A64,#REF!,AL$2,FALSE))=TRUE,"-",VLOOKUP($A64,#REF!,AL$2,FALSE))</f>
        <v>#REF!</v>
      </c>
      <c r="AM64" s="109" t="e">
        <f>IF(ISNA(VLOOKUP($A64,#REF!,AM$2,FALSE))=TRUE,"-",VLOOKUP($A64,#REF!,AM$2,FALSE))</f>
        <v>#REF!</v>
      </c>
      <c r="AN64" s="109" t="e">
        <f>IF(ISNA(VLOOKUP($A64,#REF!,AN$2,FALSE))=TRUE,"-",VLOOKUP($A64,#REF!,AN$2,FALSE))</f>
        <v>#REF!</v>
      </c>
      <c r="AO64" s="109" t="e">
        <f>IF(ISNA(VLOOKUP($A64,#REF!,AO$2,FALSE))=TRUE,"-",VLOOKUP($A64,#REF!,AO$2,FALSE))</f>
        <v>#REF!</v>
      </c>
      <c r="AP64" s="122" t="e">
        <f>IF(ISNA(VLOOKUP($A64,#REF!,AP$2,FALSE))=TRUE,"-",VLOOKUP($A64,#REF!,AP$2,FALSE))</f>
        <v>#REF!</v>
      </c>
      <c r="AQ64" s="476" t="e">
        <f>IF(ISNA(VLOOKUP($A64,#REF!,AQ$2,FALSE))=TRUE,"-",VLOOKUP($A64,#REF!,AQ$2,FALSE))</f>
        <v>#REF!</v>
      </c>
      <c r="AR64" s="477">
        <v>8.1566068515497557E-4</v>
      </c>
      <c r="AS64" s="124">
        <v>2.6903416733925207E-4</v>
      </c>
      <c r="AT64" s="109" t="e">
        <f>IF(ISNA(VLOOKUP($A64,#REF!,AT$2,FALSE))=TRUE,"-",VLOOKUP($A64,#REF!,AT$2,FALSE))</f>
        <v>#REF!</v>
      </c>
      <c r="AU64" s="109" t="e">
        <f>IF(ISNA(VLOOKUP($A64,#REF!,AU$2,FALSE))=TRUE,"-",VLOOKUP($A64,#REF!,AU$2,FALSE))</f>
        <v>#REF!</v>
      </c>
      <c r="AV64" s="109" t="e">
        <f>IF(ISNA(VLOOKUP($A64,#REF!,AV$2,FALSE))=TRUE,"-",VLOOKUP($A64,#REF!,AV$2,FALSE))</f>
        <v>#REF!</v>
      </c>
      <c r="AW64" s="109" t="e">
        <f>IF(ISNA(VLOOKUP($A64,#REF!,AW$2,FALSE))=TRUE,"-",VLOOKUP($A64,#REF!,AW$2,FALSE))</f>
        <v>#REF!</v>
      </c>
      <c r="AX64" s="122" t="e">
        <f>IF(ISNA(VLOOKUP($A64,#REF!,AX$2,FALSE))=TRUE,"-",VLOOKUP($A64,#REF!,AX$2,FALSE))</f>
        <v>#REF!</v>
      </c>
      <c r="AY64" s="476" t="e">
        <f>IF(ISNA(VLOOKUP($A64,#REF!,AY$2,FALSE))=TRUE,"-",VLOOKUP($A64,#REF!,AY$2,FALSE))</f>
        <v>#REF!</v>
      </c>
      <c r="AZ64" s="477">
        <v>0</v>
      </c>
      <c r="BA64" s="124">
        <v>2.6903416733925207E-4</v>
      </c>
      <c r="BB64" s="109" t="e">
        <f>IF(ISNA(VLOOKUP($A64,#REF!,BB$2,FALSE))=TRUE,"-",VLOOKUP($A64,#REF!,BB$2,FALSE))</f>
        <v>#REF!</v>
      </c>
      <c r="BC64" s="109" t="e">
        <f>IF(ISNA(VLOOKUP($A64,#REF!,BC$2,FALSE))=TRUE,"-",VLOOKUP($A64,#REF!,BC$2,FALSE))</f>
        <v>#REF!</v>
      </c>
      <c r="BD64" s="109" t="e">
        <f>IF(ISNA(VLOOKUP($A64,#REF!,BD$2,FALSE))=TRUE,"-",VLOOKUP($A64,#REF!,BD$2,FALSE))</f>
        <v>#REF!</v>
      </c>
      <c r="BE64" s="109" t="e">
        <f>IF(ISNA(VLOOKUP($A64,#REF!,BE$2,FALSE))=TRUE,"-",VLOOKUP($A64,#REF!,BE$2,FALSE))</f>
        <v>#REF!</v>
      </c>
      <c r="BF64" s="122" t="e">
        <f>IF(ISNA(VLOOKUP($A64,#REF!,BF$2,FALSE))=TRUE,"-",VLOOKUP($A64,#REF!,BF$2,FALSE))</f>
        <v>#REF!</v>
      </c>
      <c r="BG64" s="476" t="e">
        <f>IF(ISNA(VLOOKUP($A64,#REF!,BG$2,FALSE))=TRUE,"-",VLOOKUP($A64,#REF!,BG$2,FALSE))</f>
        <v>#REF!</v>
      </c>
      <c r="BH64" s="477">
        <v>8.1566068515497557E-4</v>
      </c>
      <c r="BI64" s="124">
        <v>1.0761366693570083E-3</v>
      </c>
      <c r="BJ64" s="109" t="e">
        <f>IF(ISNA(VLOOKUP($A64,#REF!,BJ$2,FALSE))=TRUE,"-",VLOOKUP($A64,#REF!,BJ$2,FALSE))</f>
        <v>#REF!</v>
      </c>
      <c r="BK64" s="109" t="e">
        <f>IF(ISNA(VLOOKUP($A64,#REF!,BK$2,FALSE))=TRUE,"-",VLOOKUP($A64,#REF!,BK$2,FALSE))</f>
        <v>#REF!</v>
      </c>
      <c r="BL64" s="109" t="e">
        <f>IF(ISNA(VLOOKUP($A64,#REF!,BL$2,FALSE))=TRUE,"-",VLOOKUP($A64,#REF!,BL$2,FALSE))</f>
        <v>#REF!</v>
      </c>
      <c r="BM64" s="109" t="e">
        <f>IF(ISNA(VLOOKUP($A64,#REF!,BM$2,FALSE))=TRUE,"-",VLOOKUP($A64,#REF!,BM$2,FALSE))</f>
        <v>#REF!</v>
      </c>
      <c r="BN64" s="122" t="e">
        <f>IF(ISNA(VLOOKUP($A64,#REF!,BN$2,FALSE))=TRUE,"-",VLOOKUP($A64,#REF!,BN$2,FALSE))</f>
        <v>#REF!</v>
      </c>
      <c r="BO64" s="476" t="e">
        <f>IF(ISNA(VLOOKUP($A64,#REF!,BO$2,FALSE))=TRUE,"-",VLOOKUP($A64,#REF!,BO$2,FALSE))</f>
        <v>#REF!</v>
      </c>
      <c r="BP64" s="477" t="e">
        <f>IF(ISNA(VLOOKUP($A64,#REF!,BP$2,FALSE))=TRUE,"-",VLOOKUP($A64,#REF!,BP$2,FALSE))</f>
        <v>#REF!</v>
      </c>
      <c r="BQ64" s="124" t="e">
        <f>IF(ISNA(VLOOKUP($A64,#REF!,BQ$2,FALSE))=TRUE,"-",VLOOKUP($A64,#REF!,BQ$2,FALSE))</f>
        <v>#REF!</v>
      </c>
      <c r="BR64" s="109" t="e">
        <f t="shared" si="26"/>
        <v>#REF!</v>
      </c>
      <c r="BS64" s="109" t="e">
        <f t="shared" si="27"/>
        <v>#REF!</v>
      </c>
      <c r="BT64" s="503" t="e">
        <f t="shared" si="28"/>
        <v>#REF!</v>
      </c>
      <c r="BU64" s="483" t="e">
        <f t="shared" si="29"/>
        <v>#REF!</v>
      </c>
      <c r="BV64" s="493" t="e">
        <f t="shared" si="30"/>
        <v>#REF!</v>
      </c>
      <c r="BW64" s="493" t="e">
        <f t="shared" si="30"/>
        <v>#REF!</v>
      </c>
      <c r="BX64" s="493">
        <f t="shared" si="31"/>
        <v>1.0875475802066339E-2</v>
      </c>
      <c r="BY64" s="494">
        <f t="shared" si="32"/>
        <v>8.0710250201775635E-3</v>
      </c>
    </row>
    <row r="65" spans="1:77" x14ac:dyDescent="0.25">
      <c r="A65" s="57" t="s">
        <v>150</v>
      </c>
      <c r="B65" s="584" t="s">
        <v>87</v>
      </c>
      <c r="C65" s="585"/>
      <c r="D65" s="585"/>
      <c r="E65" s="89" t="e">
        <f>IF(ISNA(VLOOKUP($A65,#REF!,E$2,FALSE))=TRUE,"-",VLOOKUP($A65,#REF!,E$2,FALSE))</f>
        <v>#REF!</v>
      </c>
      <c r="F65" s="110" t="e">
        <f>IF(ISNA(VLOOKUP($A65,#REF!,F$2,FALSE))=TRUE,"-",VLOOKUP($A65,#REF!,F$2,FALSE))</f>
        <v>#REF!</v>
      </c>
      <c r="G65" s="110" t="e">
        <f>IF(ISNA(VLOOKUP($A65,#REF!,G$2,FALSE))=TRUE,"-",VLOOKUP($A65,#REF!,G$2,FALSE))</f>
        <v>#REF!</v>
      </c>
      <c r="H65" s="110" t="e">
        <f>IF(ISNA(VLOOKUP($A65,#REF!,H$2,FALSE))=TRUE,"-",VLOOKUP($A65,#REF!,H$2,FALSE))</f>
        <v>#REF!</v>
      </c>
      <c r="I65" s="110" t="e">
        <f>IF(ISNA(VLOOKUP($A65,#REF!,I$2,FALSE))=TRUE,"-",VLOOKUP($A65,#REF!,I$2,FALSE))</f>
        <v>#REF!</v>
      </c>
      <c r="J65" s="126" t="e">
        <f>IF(ISNA(VLOOKUP($A65,#REF!,J$2,FALSE))=TRUE,"-",VLOOKUP($A65,#REF!,J$2,FALSE))</f>
        <v>#REF!</v>
      </c>
      <c r="K65" s="478" t="e">
        <f>IF(ISNA(VLOOKUP($A65,#REF!,K$2,FALSE))=TRUE,"-",VLOOKUP($A65,#REF!,K$2,FALSE))</f>
        <v>#REF!</v>
      </c>
      <c r="L65" s="479">
        <v>0.99781536293164197</v>
      </c>
      <c r="M65" s="127">
        <v>0.99845332920887786</v>
      </c>
      <c r="N65" s="110" t="e">
        <f>IF(ISNA(VLOOKUP($A65,#REF!,N$2,FALSE))=TRUE,"-",VLOOKUP($A65,#REF!,N$2,FALSE))</f>
        <v>#REF!</v>
      </c>
      <c r="O65" s="110" t="e">
        <f>IF(ISNA(VLOOKUP($A65,#REF!,O$2,FALSE))=TRUE,"-",VLOOKUP($A65,#REF!,O$2,FALSE))</f>
        <v>#REF!</v>
      </c>
      <c r="P65" s="110" t="e">
        <f>IF(ISNA(VLOOKUP($A65,#REF!,P$2,FALSE))=TRUE,"-",VLOOKUP($A65,#REF!,P$2,FALSE))</f>
        <v>#REF!</v>
      </c>
      <c r="Q65" s="110" t="e">
        <f>IF(ISNA(VLOOKUP($A65,#REF!,Q$2,FALSE))=TRUE,"-",VLOOKUP($A65,#REF!,Q$2,FALSE))</f>
        <v>#REF!</v>
      </c>
      <c r="R65" s="126" t="e">
        <f>IF(ISNA(VLOOKUP($A65,#REF!,R$2,FALSE))=TRUE,"-",VLOOKUP($A65,#REF!,R$2,FALSE))</f>
        <v>#REF!</v>
      </c>
      <c r="S65" s="478" t="e">
        <f>IF(ISNA(VLOOKUP($A65,#REF!,S$2,FALSE))=TRUE,"-",VLOOKUP($A65,#REF!,S$2,FALSE))</f>
        <v>#REF!</v>
      </c>
      <c r="T65" s="479">
        <v>1.4094432699083862E-3</v>
      </c>
      <c r="U65" s="127">
        <v>1.3920037120098987E-3</v>
      </c>
      <c r="V65" s="110" t="e">
        <f>IF(ISNA(VLOOKUP($A65,#REF!,V$2,FALSE))=TRUE,"-",VLOOKUP($A65,#REF!,V$2,FALSE))</f>
        <v>#REF!</v>
      </c>
      <c r="W65" s="110" t="e">
        <f>IF(ISNA(VLOOKUP($A65,#REF!,W$2,FALSE))=TRUE,"-",VLOOKUP($A65,#REF!,W$2,FALSE))</f>
        <v>#REF!</v>
      </c>
      <c r="X65" s="110" t="e">
        <f>IF(ISNA(VLOOKUP($A65,#REF!,X$2,FALSE))=TRUE,"-",VLOOKUP($A65,#REF!,X$2,FALSE))</f>
        <v>#REF!</v>
      </c>
      <c r="Y65" s="110" t="e">
        <f>IF(ISNA(VLOOKUP($A65,#REF!,Y$2,FALSE))=TRUE,"-",VLOOKUP($A65,#REF!,Y$2,FALSE))</f>
        <v>#REF!</v>
      </c>
      <c r="Z65" s="126" t="e">
        <f>IF(ISNA(VLOOKUP($A65,#REF!,Z$2,FALSE))=TRUE,"-",VLOOKUP($A65,#REF!,Z$2,FALSE))</f>
        <v>#REF!</v>
      </c>
      <c r="AA65" s="478" t="e">
        <f>IF(ISNA(VLOOKUP($A65,#REF!,AA$2,FALSE))=TRUE,"-",VLOOKUP($A65,#REF!,AA$2,FALSE))</f>
        <v>#REF!</v>
      </c>
      <c r="AB65" s="479">
        <v>1.1980267794221282E-3</v>
      </c>
      <c r="AC65" s="127">
        <v>8.5066893511716031E-4</v>
      </c>
      <c r="AD65" s="110" t="e">
        <f>IF(ISNA(VLOOKUP($A65,#REF!,AD$2,FALSE))=TRUE,"-",VLOOKUP($A65,#REF!,AD$2,FALSE))</f>
        <v>#REF!</v>
      </c>
      <c r="AE65" s="110" t="e">
        <f>IF(ISNA(VLOOKUP($A65,#REF!,AE$2,FALSE))=TRUE,"-",VLOOKUP($A65,#REF!,AE$2,FALSE))</f>
        <v>#REF!</v>
      </c>
      <c r="AF65" s="110" t="e">
        <f>IF(ISNA(VLOOKUP($A65,#REF!,AF$2,FALSE))=TRUE,"-",VLOOKUP($A65,#REF!,AF$2,FALSE))</f>
        <v>#REF!</v>
      </c>
      <c r="AG65" s="110" t="e">
        <f>IF(ISNA(VLOOKUP($A65,#REF!,AG$2,FALSE))=TRUE,"-",VLOOKUP($A65,#REF!,AG$2,FALSE))</f>
        <v>#REF!</v>
      </c>
      <c r="AH65" s="126" t="e">
        <f>IF(ISNA(VLOOKUP($A65,#REF!,AH$2,FALSE))=TRUE,"-",VLOOKUP($A65,#REF!,AH$2,FALSE))</f>
        <v>#REF!</v>
      </c>
      <c r="AI65" s="478" t="e">
        <f>IF(ISNA(VLOOKUP($A65,#REF!,AI$2,FALSE))=TRUE,"-",VLOOKUP($A65,#REF!,AI$2,FALSE))</f>
        <v>#REF!</v>
      </c>
      <c r="AJ65" s="479">
        <v>7.047216349541931E-5</v>
      </c>
      <c r="AK65" s="127">
        <v>0</v>
      </c>
      <c r="AL65" s="110" t="e">
        <f>IF(ISNA(VLOOKUP($A65,#REF!,AL$2,FALSE))=TRUE,"-",VLOOKUP($A65,#REF!,AL$2,FALSE))</f>
        <v>#REF!</v>
      </c>
      <c r="AM65" s="110" t="e">
        <f>IF(ISNA(VLOOKUP($A65,#REF!,AM$2,FALSE))=TRUE,"-",VLOOKUP($A65,#REF!,AM$2,FALSE))</f>
        <v>#REF!</v>
      </c>
      <c r="AN65" s="110" t="e">
        <f>IF(ISNA(VLOOKUP($A65,#REF!,AN$2,FALSE))=TRUE,"-",VLOOKUP($A65,#REF!,AN$2,FALSE))</f>
        <v>#REF!</v>
      </c>
      <c r="AO65" s="110" t="e">
        <f>IF(ISNA(VLOOKUP($A65,#REF!,AO$2,FALSE))=TRUE,"-",VLOOKUP($A65,#REF!,AO$2,FALSE))</f>
        <v>#REF!</v>
      </c>
      <c r="AP65" s="126" t="e">
        <f>IF(ISNA(VLOOKUP($A65,#REF!,AP$2,FALSE))=TRUE,"-",VLOOKUP($A65,#REF!,AP$2,FALSE))</f>
        <v>#REF!</v>
      </c>
      <c r="AQ65" s="478" t="e">
        <f>IF(ISNA(VLOOKUP($A65,#REF!,AQ$2,FALSE))=TRUE,"-",VLOOKUP($A65,#REF!,AQ$2,FALSE))</f>
        <v>#REF!</v>
      </c>
      <c r="AR65" s="479">
        <v>2.8188865398167724E-4</v>
      </c>
      <c r="AS65" s="127">
        <v>7.7333539556105483E-5</v>
      </c>
      <c r="AT65" s="110" t="e">
        <f>IF(ISNA(VLOOKUP($A65,#REF!,AT$2,FALSE))=TRUE,"-",VLOOKUP($A65,#REF!,AT$2,FALSE))</f>
        <v>#REF!</v>
      </c>
      <c r="AU65" s="110" t="e">
        <f>IF(ISNA(VLOOKUP($A65,#REF!,AU$2,FALSE))=TRUE,"-",VLOOKUP($A65,#REF!,AU$2,FALSE))</f>
        <v>#REF!</v>
      </c>
      <c r="AV65" s="110" t="e">
        <f>IF(ISNA(VLOOKUP($A65,#REF!,AV$2,FALSE))=TRUE,"-",VLOOKUP($A65,#REF!,AV$2,FALSE))</f>
        <v>#REF!</v>
      </c>
      <c r="AW65" s="110" t="e">
        <f>IF(ISNA(VLOOKUP($A65,#REF!,AW$2,FALSE))=TRUE,"-",VLOOKUP($A65,#REF!,AW$2,FALSE))</f>
        <v>#REF!</v>
      </c>
      <c r="AX65" s="126" t="e">
        <f>IF(ISNA(VLOOKUP($A65,#REF!,AX$2,FALSE))=TRUE,"-",VLOOKUP($A65,#REF!,AX$2,FALSE))</f>
        <v>#REF!</v>
      </c>
      <c r="AY65" s="478" t="e">
        <f>IF(ISNA(VLOOKUP($A65,#REF!,AY$2,FALSE))=TRUE,"-",VLOOKUP($A65,#REF!,AY$2,FALSE))</f>
        <v>#REF!</v>
      </c>
      <c r="AZ65" s="479">
        <v>0</v>
      </c>
      <c r="BA65" s="127">
        <v>7.7333539556105483E-5</v>
      </c>
      <c r="BB65" s="110" t="e">
        <f>IF(ISNA(VLOOKUP($A65,#REF!,BB$2,FALSE))=TRUE,"-",VLOOKUP($A65,#REF!,BB$2,FALSE))</f>
        <v>#REF!</v>
      </c>
      <c r="BC65" s="110" t="e">
        <f>IF(ISNA(VLOOKUP($A65,#REF!,BC$2,FALSE))=TRUE,"-",VLOOKUP($A65,#REF!,BC$2,FALSE))</f>
        <v>#REF!</v>
      </c>
      <c r="BD65" s="110" t="e">
        <f>IF(ISNA(VLOOKUP($A65,#REF!,BD$2,FALSE))=TRUE,"-",VLOOKUP($A65,#REF!,BD$2,FALSE))</f>
        <v>#REF!</v>
      </c>
      <c r="BE65" s="110" t="e">
        <f>IF(ISNA(VLOOKUP($A65,#REF!,BE$2,FALSE))=TRUE,"-",VLOOKUP($A65,#REF!,BE$2,FALSE))</f>
        <v>#REF!</v>
      </c>
      <c r="BF65" s="126" t="e">
        <f>IF(ISNA(VLOOKUP($A65,#REF!,BF$2,FALSE))=TRUE,"-",VLOOKUP($A65,#REF!,BF$2,FALSE))</f>
        <v>#REF!</v>
      </c>
      <c r="BG65" s="478" t="e">
        <f>IF(ISNA(VLOOKUP($A65,#REF!,BG$2,FALSE))=TRUE,"-",VLOOKUP($A65,#REF!,BG$2,FALSE))</f>
        <v>#REF!</v>
      </c>
      <c r="BH65" s="479">
        <v>2.1141649048625792E-4</v>
      </c>
      <c r="BI65" s="127">
        <v>3.0933415822442193E-4</v>
      </c>
      <c r="BJ65" s="110" t="e">
        <f>IF(ISNA(VLOOKUP($A65,#REF!,BJ$2,FALSE))=TRUE,"-",VLOOKUP($A65,#REF!,BJ$2,FALSE))</f>
        <v>#REF!</v>
      </c>
      <c r="BK65" s="110" t="e">
        <f>IF(ISNA(VLOOKUP($A65,#REF!,BK$2,FALSE))=TRUE,"-",VLOOKUP($A65,#REF!,BK$2,FALSE))</f>
        <v>#REF!</v>
      </c>
      <c r="BL65" s="110" t="e">
        <f>IF(ISNA(VLOOKUP($A65,#REF!,BL$2,FALSE))=TRUE,"-",VLOOKUP($A65,#REF!,BL$2,FALSE))</f>
        <v>#REF!</v>
      </c>
      <c r="BM65" s="110" t="e">
        <f>IF(ISNA(VLOOKUP($A65,#REF!,BM$2,FALSE))=TRUE,"-",VLOOKUP($A65,#REF!,BM$2,FALSE))</f>
        <v>#REF!</v>
      </c>
      <c r="BN65" s="126" t="e">
        <f>IF(ISNA(VLOOKUP($A65,#REF!,BN$2,FALSE))=TRUE,"-",VLOOKUP($A65,#REF!,BN$2,FALSE))</f>
        <v>#REF!</v>
      </c>
      <c r="BO65" s="478" t="e">
        <f>IF(ISNA(VLOOKUP($A65,#REF!,BO$2,FALSE))=TRUE,"-",VLOOKUP($A65,#REF!,BO$2,FALSE))</f>
        <v>#REF!</v>
      </c>
      <c r="BP65" s="479" t="e">
        <f>IF(ISNA(VLOOKUP($A65,#REF!,BP$2,FALSE))=TRUE,"-",VLOOKUP($A65,#REF!,BP$2,FALSE))</f>
        <v>#REF!</v>
      </c>
      <c r="BQ65" s="127" t="e">
        <f>IF(ISNA(VLOOKUP($A65,#REF!,BQ$2,FALSE))=TRUE,"-",VLOOKUP($A65,#REF!,BQ$2,FALSE))</f>
        <v>#REF!</v>
      </c>
      <c r="BR65" s="110" t="e">
        <f t="shared" si="26"/>
        <v>#REF!</v>
      </c>
      <c r="BS65" s="110" t="e">
        <f t="shared" si="27"/>
        <v>#REF!</v>
      </c>
      <c r="BT65" s="504" t="e">
        <f t="shared" si="28"/>
        <v>#REF!</v>
      </c>
      <c r="BU65" s="507" t="e">
        <f t="shared" si="29"/>
        <v>#REF!</v>
      </c>
      <c r="BV65" s="508" t="e">
        <f t="shared" si="30"/>
        <v>#REF!</v>
      </c>
      <c r="BW65" s="508" t="e">
        <f t="shared" si="30"/>
        <v>#REF!</v>
      </c>
      <c r="BX65" s="508">
        <f t="shared" si="31"/>
        <v>3.1712473572938684E-3</v>
      </c>
      <c r="BY65" s="509">
        <f t="shared" si="32"/>
        <v>2.7066738844636912E-3</v>
      </c>
    </row>
    <row r="66" spans="1:77" x14ac:dyDescent="0.25">
      <c r="A66" s="56" t="s">
        <v>36</v>
      </c>
      <c r="B66" s="36" t="s">
        <v>36</v>
      </c>
      <c r="C66" s="37" t="s">
        <v>88</v>
      </c>
      <c r="D66" s="38" t="s">
        <v>65</v>
      </c>
      <c r="E66" s="102" t="e">
        <f>IF(ISNA(VLOOKUP($A66,#REF!,E$2,FALSE))=TRUE,"-",VLOOKUP($A66,#REF!,E$2,FALSE))</f>
        <v>#REF!</v>
      </c>
      <c r="F66" s="109" t="e">
        <f>IF(ISNA(VLOOKUP($A66,#REF!,F$2,FALSE))=TRUE,"-",VLOOKUP($A66,#REF!,F$2,FALSE))</f>
        <v>#REF!</v>
      </c>
      <c r="G66" s="109" t="e">
        <f>IF(ISNA(VLOOKUP($A66,#REF!,G$2,FALSE))=TRUE,"-",VLOOKUP($A66,#REF!,G$2,FALSE))</f>
        <v>#REF!</v>
      </c>
      <c r="H66" s="109" t="e">
        <f>IF(ISNA(VLOOKUP($A66,#REF!,H$2,FALSE))=TRUE,"-",VLOOKUP($A66,#REF!,H$2,FALSE))</f>
        <v>#REF!</v>
      </c>
      <c r="I66" s="109" t="e">
        <f>IF(ISNA(VLOOKUP($A66,#REF!,I$2,FALSE))=TRUE,"-",VLOOKUP($A66,#REF!,I$2,FALSE))</f>
        <v>#REF!</v>
      </c>
      <c r="J66" s="122" t="e">
        <f>IF(ISNA(VLOOKUP($A66,#REF!,J$2,FALSE))=TRUE,"-",VLOOKUP($A66,#REF!,J$2,FALSE))</f>
        <v>#REF!</v>
      </c>
      <c r="K66" s="476" t="e">
        <f>IF(ISNA(VLOOKUP($A66,#REF!,K$2,FALSE))=TRUE,"-",VLOOKUP($A66,#REF!,K$2,FALSE))</f>
        <v>#REF!</v>
      </c>
      <c r="L66" s="477">
        <v>1</v>
      </c>
      <c r="M66" s="124">
        <v>0.99338624338624337</v>
      </c>
      <c r="N66" s="109" t="e">
        <f>IF(ISNA(VLOOKUP($A66,#REF!,N$2,FALSE))=TRUE,"-",VLOOKUP($A66,#REF!,N$2,FALSE))</f>
        <v>#REF!</v>
      </c>
      <c r="O66" s="109" t="e">
        <f>IF(ISNA(VLOOKUP($A66,#REF!,O$2,FALSE))=TRUE,"-",VLOOKUP($A66,#REF!,O$2,FALSE))</f>
        <v>#REF!</v>
      </c>
      <c r="P66" s="109" t="e">
        <f>IF(ISNA(VLOOKUP($A66,#REF!,P$2,FALSE))=TRUE,"-",VLOOKUP($A66,#REF!,P$2,FALSE))</f>
        <v>#REF!</v>
      </c>
      <c r="Q66" s="109" t="e">
        <f>IF(ISNA(VLOOKUP($A66,#REF!,Q$2,FALSE))=TRUE,"-",VLOOKUP($A66,#REF!,Q$2,FALSE))</f>
        <v>#REF!</v>
      </c>
      <c r="R66" s="122" t="e">
        <f>IF(ISNA(VLOOKUP($A66,#REF!,R$2,FALSE))=TRUE,"-",VLOOKUP($A66,#REF!,R$2,FALSE))</f>
        <v>#REF!</v>
      </c>
      <c r="S66" s="476" t="e">
        <f>IF(ISNA(VLOOKUP($A66,#REF!,S$2,FALSE))=TRUE,"-",VLOOKUP($A66,#REF!,S$2,FALSE))</f>
        <v>#REF!</v>
      </c>
      <c r="T66" s="477">
        <v>1.0498687664041995E-2</v>
      </c>
      <c r="U66" s="124">
        <v>6.6137566137566134E-3</v>
      </c>
      <c r="V66" s="109" t="e">
        <f>IF(ISNA(VLOOKUP($A66,#REF!,V$2,FALSE))=TRUE,"-",VLOOKUP($A66,#REF!,V$2,FALSE))</f>
        <v>#REF!</v>
      </c>
      <c r="W66" s="109" t="e">
        <f>IF(ISNA(VLOOKUP($A66,#REF!,W$2,FALSE))=TRUE,"-",VLOOKUP($A66,#REF!,W$2,FALSE))</f>
        <v>#REF!</v>
      </c>
      <c r="X66" s="109" t="e">
        <f>IF(ISNA(VLOOKUP($A66,#REF!,X$2,FALSE))=TRUE,"-",VLOOKUP($A66,#REF!,X$2,FALSE))</f>
        <v>#REF!</v>
      </c>
      <c r="Y66" s="109" t="e">
        <f>IF(ISNA(VLOOKUP($A66,#REF!,Y$2,FALSE))=TRUE,"-",VLOOKUP($A66,#REF!,Y$2,FALSE))</f>
        <v>#REF!</v>
      </c>
      <c r="Z66" s="122" t="e">
        <f>IF(ISNA(VLOOKUP($A66,#REF!,Z$2,FALSE))=TRUE,"-",VLOOKUP($A66,#REF!,Z$2,FALSE))</f>
        <v>#REF!</v>
      </c>
      <c r="AA66" s="476" t="e">
        <f>IF(ISNA(VLOOKUP($A66,#REF!,AA$2,FALSE))=TRUE,"-",VLOOKUP($A66,#REF!,AA$2,FALSE))</f>
        <v>#REF!</v>
      </c>
      <c r="AB66" s="477">
        <v>0</v>
      </c>
      <c r="AC66" s="124">
        <v>1.3227513227513227E-3</v>
      </c>
      <c r="AD66" s="109" t="e">
        <f>IF(ISNA(VLOOKUP($A66,#REF!,AD$2,FALSE))=TRUE,"-",VLOOKUP($A66,#REF!,AD$2,FALSE))</f>
        <v>#REF!</v>
      </c>
      <c r="AE66" s="109" t="e">
        <f>IF(ISNA(VLOOKUP($A66,#REF!,AE$2,FALSE))=TRUE,"-",VLOOKUP($A66,#REF!,AE$2,FALSE))</f>
        <v>#REF!</v>
      </c>
      <c r="AF66" s="109" t="e">
        <f>IF(ISNA(VLOOKUP($A66,#REF!,AF$2,FALSE))=TRUE,"-",VLOOKUP($A66,#REF!,AF$2,FALSE))</f>
        <v>#REF!</v>
      </c>
      <c r="AG66" s="109" t="e">
        <f>IF(ISNA(VLOOKUP($A66,#REF!,AG$2,FALSE))=TRUE,"-",VLOOKUP($A66,#REF!,AG$2,FALSE))</f>
        <v>#REF!</v>
      </c>
      <c r="AH66" s="122" t="e">
        <f>IF(ISNA(VLOOKUP($A66,#REF!,AH$2,FALSE))=TRUE,"-",VLOOKUP($A66,#REF!,AH$2,FALSE))</f>
        <v>#REF!</v>
      </c>
      <c r="AI66" s="476" t="e">
        <f>IF(ISNA(VLOOKUP($A66,#REF!,AI$2,FALSE))=TRUE,"-",VLOOKUP($A66,#REF!,AI$2,FALSE))</f>
        <v>#REF!</v>
      </c>
      <c r="AJ66" s="477">
        <v>0</v>
      </c>
      <c r="AK66" s="124">
        <v>0</v>
      </c>
      <c r="AL66" s="109" t="e">
        <f>IF(ISNA(VLOOKUP($A66,#REF!,AL$2,FALSE))=TRUE,"-",VLOOKUP($A66,#REF!,AL$2,FALSE))</f>
        <v>#REF!</v>
      </c>
      <c r="AM66" s="109" t="e">
        <f>IF(ISNA(VLOOKUP($A66,#REF!,AM$2,FALSE))=TRUE,"-",VLOOKUP($A66,#REF!,AM$2,FALSE))</f>
        <v>#REF!</v>
      </c>
      <c r="AN66" s="109" t="e">
        <f>IF(ISNA(VLOOKUP($A66,#REF!,AN$2,FALSE))=TRUE,"-",VLOOKUP($A66,#REF!,AN$2,FALSE))</f>
        <v>#REF!</v>
      </c>
      <c r="AO66" s="109" t="e">
        <f>IF(ISNA(VLOOKUP($A66,#REF!,AO$2,FALSE))=TRUE,"-",VLOOKUP($A66,#REF!,AO$2,FALSE))</f>
        <v>#REF!</v>
      </c>
      <c r="AP66" s="122" t="e">
        <f>IF(ISNA(VLOOKUP($A66,#REF!,AP$2,FALSE))=TRUE,"-",VLOOKUP($A66,#REF!,AP$2,FALSE))</f>
        <v>#REF!</v>
      </c>
      <c r="AQ66" s="476" t="e">
        <f>IF(ISNA(VLOOKUP($A66,#REF!,AQ$2,FALSE))=TRUE,"-",VLOOKUP($A66,#REF!,AQ$2,FALSE))</f>
        <v>#REF!</v>
      </c>
      <c r="AR66" s="477">
        <v>0</v>
      </c>
      <c r="AS66" s="124">
        <v>0</v>
      </c>
      <c r="AT66" s="109" t="e">
        <f>IF(ISNA(VLOOKUP($A66,#REF!,AT$2,FALSE))=TRUE,"-",VLOOKUP($A66,#REF!,AT$2,FALSE))</f>
        <v>#REF!</v>
      </c>
      <c r="AU66" s="109" t="e">
        <f>IF(ISNA(VLOOKUP($A66,#REF!,AU$2,FALSE))=TRUE,"-",VLOOKUP($A66,#REF!,AU$2,FALSE))</f>
        <v>#REF!</v>
      </c>
      <c r="AV66" s="109" t="e">
        <f>IF(ISNA(VLOOKUP($A66,#REF!,AV$2,FALSE))=TRUE,"-",VLOOKUP($A66,#REF!,AV$2,FALSE))</f>
        <v>#REF!</v>
      </c>
      <c r="AW66" s="109" t="e">
        <f>IF(ISNA(VLOOKUP($A66,#REF!,AW$2,FALSE))=TRUE,"-",VLOOKUP($A66,#REF!,AW$2,FALSE))</f>
        <v>#REF!</v>
      </c>
      <c r="AX66" s="122" t="e">
        <f>IF(ISNA(VLOOKUP($A66,#REF!,AX$2,FALSE))=TRUE,"-",VLOOKUP($A66,#REF!,AX$2,FALSE))</f>
        <v>#REF!</v>
      </c>
      <c r="AY66" s="476" t="e">
        <f>IF(ISNA(VLOOKUP($A66,#REF!,AY$2,FALSE))=TRUE,"-",VLOOKUP($A66,#REF!,AY$2,FALSE))</f>
        <v>#REF!</v>
      </c>
      <c r="AZ66" s="477">
        <v>0</v>
      </c>
      <c r="BA66" s="124">
        <v>2.6455026455026454E-3</v>
      </c>
      <c r="BB66" s="109" t="e">
        <f>IF(ISNA(VLOOKUP($A66,#REF!,BB$2,FALSE))=TRUE,"-",VLOOKUP($A66,#REF!,BB$2,FALSE))</f>
        <v>#REF!</v>
      </c>
      <c r="BC66" s="109" t="e">
        <f>IF(ISNA(VLOOKUP($A66,#REF!,BC$2,FALSE))=TRUE,"-",VLOOKUP($A66,#REF!,BC$2,FALSE))</f>
        <v>#REF!</v>
      </c>
      <c r="BD66" s="109" t="e">
        <f>IF(ISNA(VLOOKUP($A66,#REF!,BD$2,FALSE))=TRUE,"-",VLOOKUP($A66,#REF!,BD$2,FALSE))</f>
        <v>#REF!</v>
      </c>
      <c r="BE66" s="109" t="e">
        <f>IF(ISNA(VLOOKUP($A66,#REF!,BE$2,FALSE))=TRUE,"-",VLOOKUP($A66,#REF!,BE$2,FALSE))</f>
        <v>#REF!</v>
      </c>
      <c r="BF66" s="122" t="e">
        <f>IF(ISNA(VLOOKUP($A66,#REF!,BF$2,FALSE))=TRUE,"-",VLOOKUP($A66,#REF!,BF$2,FALSE))</f>
        <v>#REF!</v>
      </c>
      <c r="BG66" s="476" t="e">
        <f>IF(ISNA(VLOOKUP($A66,#REF!,BG$2,FALSE))=TRUE,"-",VLOOKUP($A66,#REF!,BG$2,FALSE))</f>
        <v>#REF!</v>
      </c>
      <c r="BH66" s="477">
        <v>0</v>
      </c>
      <c r="BI66" s="124">
        <v>0</v>
      </c>
      <c r="BJ66" s="109" t="e">
        <f>IF(ISNA(VLOOKUP($A66,#REF!,BJ$2,FALSE))=TRUE,"-",VLOOKUP($A66,#REF!,BJ$2,FALSE))</f>
        <v>#REF!</v>
      </c>
      <c r="BK66" s="109" t="e">
        <f>IF(ISNA(VLOOKUP($A66,#REF!,BK$2,FALSE))=TRUE,"-",VLOOKUP($A66,#REF!,BK$2,FALSE))</f>
        <v>#REF!</v>
      </c>
      <c r="BL66" s="109" t="e">
        <f>IF(ISNA(VLOOKUP($A66,#REF!,BL$2,FALSE))=TRUE,"-",VLOOKUP($A66,#REF!,BL$2,FALSE))</f>
        <v>#REF!</v>
      </c>
      <c r="BM66" s="109" t="e">
        <f>IF(ISNA(VLOOKUP($A66,#REF!,BM$2,FALSE))=TRUE,"-",VLOOKUP($A66,#REF!,BM$2,FALSE))</f>
        <v>#REF!</v>
      </c>
      <c r="BN66" s="122" t="e">
        <f>IF(ISNA(VLOOKUP($A66,#REF!,BN$2,FALSE))=TRUE,"-",VLOOKUP($A66,#REF!,BN$2,FALSE))</f>
        <v>#REF!</v>
      </c>
      <c r="BO66" s="476" t="e">
        <f>IF(ISNA(VLOOKUP($A66,#REF!,BO$2,FALSE))=TRUE,"-",VLOOKUP($A66,#REF!,BO$2,FALSE))</f>
        <v>#REF!</v>
      </c>
      <c r="BP66" s="477" t="e">
        <f>IF(ISNA(VLOOKUP($A66,#REF!,BP$2,FALSE))=TRUE,"-",VLOOKUP($A66,#REF!,BP$2,FALSE))</f>
        <v>#REF!</v>
      </c>
      <c r="BQ66" s="124" t="e">
        <f>IF(ISNA(VLOOKUP($A66,#REF!,BQ$2,FALSE))=TRUE,"-",VLOOKUP($A66,#REF!,BQ$2,FALSE))</f>
        <v>#REF!</v>
      </c>
      <c r="BR66" s="109" t="e">
        <f t="shared" si="26"/>
        <v>#REF!</v>
      </c>
      <c r="BS66" s="109" t="e">
        <f t="shared" si="27"/>
        <v>#REF!</v>
      </c>
      <c r="BT66" s="503" t="e">
        <f t="shared" si="28"/>
        <v>#REF!</v>
      </c>
      <c r="BU66" s="483" t="e">
        <f t="shared" si="29"/>
        <v>#REF!</v>
      </c>
      <c r="BV66" s="493" t="e">
        <f t="shared" si="30"/>
        <v>#REF!</v>
      </c>
      <c r="BW66" s="493" t="e">
        <f t="shared" si="30"/>
        <v>#REF!</v>
      </c>
      <c r="BX66" s="493">
        <f t="shared" si="31"/>
        <v>1.0498687664041995E-2</v>
      </c>
      <c r="BY66" s="494">
        <f t="shared" si="32"/>
        <v>1.0582010582010581E-2</v>
      </c>
    </row>
    <row r="67" spans="1:77" x14ac:dyDescent="0.25">
      <c r="A67" s="56" t="s">
        <v>37</v>
      </c>
      <c r="B67" s="36" t="s">
        <v>37</v>
      </c>
      <c r="C67" s="37" t="s">
        <v>89</v>
      </c>
      <c r="D67" s="38" t="s">
        <v>65</v>
      </c>
      <c r="E67" s="102" t="e">
        <f>IF(ISNA(VLOOKUP($A67,#REF!,E$2,FALSE))=TRUE,"-",VLOOKUP($A67,#REF!,E$2,FALSE))</f>
        <v>#REF!</v>
      </c>
      <c r="F67" s="109" t="e">
        <f>IF(ISNA(VLOOKUP($A67,#REF!,F$2,FALSE))=TRUE,"-",VLOOKUP($A67,#REF!,F$2,FALSE))</f>
        <v>#REF!</v>
      </c>
      <c r="G67" s="109" t="e">
        <f>IF(ISNA(VLOOKUP($A67,#REF!,G$2,FALSE))=TRUE,"-",VLOOKUP($A67,#REF!,G$2,FALSE))</f>
        <v>#REF!</v>
      </c>
      <c r="H67" s="109" t="e">
        <f>IF(ISNA(VLOOKUP($A67,#REF!,H$2,FALSE))=TRUE,"-",VLOOKUP($A67,#REF!,H$2,FALSE))</f>
        <v>#REF!</v>
      </c>
      <c r="I67" s="109" t="e">
        <f>IF(ISNA(VLOOKUP($A67,#REF!,I$2,FALSE))=TRUE,"-",VLOOKUP($A67,#REF!,I$2,FALSE))</f>
        <v>#REF!</v>
      </c>
      <c r="J67" s="122" t="e">
        <f>IF(ISNA(VLOOKUP($A67,#REF!,J$2,FALSE))=TRUE,"-",VLOOKUP($A67,#REF!,J$2,FALSE))</f>
        <v>#REF!</v>
      </c>
      <c r="K67" s="476" t="e">
        <f>IF(ISNA(VLOOKUP($A67,#REF!,K$2,FALSE))=TRUE,"-",VLOOKUP($A67,#REF!,K$2,FALSE))</f>
        <v>#REF!</v>
      </c>
      <c r="L67" s="477">
        <v>0.99864682002706362</v>
      </c>
      <c r="M67" s="124">
        <v>0.99687987519500776</v>
      </c>
      <c r="N67" s="109" t="e">
        <f>IF(ISNA(VLOOKUP($A67,#REF!,N$2,FALSE))=TRUE,"-",VLOOKUP($A67,#REF!,N$2,FALSE))</f>
        <v>#REF!</v>
      </c>
      <c r="O67" s="109" t="e">
        <f>IF(ISNA(VLOOKUP($A67,#REF!,O$2,FALSE))=TRUE,"-",VLOOKUP($A67,#REF!,O$2,FALSE))</f>
        <v>#REF!</v>
      </c>
      <c r="P67" s="109" t="e">
        <f>IF(ISNA(VLOOKUP($A67,#REF!,P$2,FALSE))=TRUE,"-",VLOOKUP($A67,#REF!,P$2,FALSE))</f>
        <v>#REF!</v>
      </c>
      <c r="Q67" s="109" t="e">
        <f>IF(ISNA(VLOOKUP($A67,#REF!,Q$2,FALSE))=TRUE,"-",VLOOKUP($A67,#REF!,Q$2,FALSE))</f>
        <v>#REF!</v>
      </c>
      <c r="R67" s="122" t="e">
        <f>IF(ISNA(VLOOKUP($A67,#REF!,R$2,FALSE))=TRUE,"-",VLOOKUP($A67,#REF!,R$2,FALSE))</f>
        <v>#REF!</v>
      </c>
      <c r="S67" s="476" t="e">
        <f>IF(ISNA(VLOOKUP($A67,#REF!,S$2,FALSE))=TRUE,"-",VLOOKUP($A67,#REF!,S$2,FALSE))</f>
        <v>#REF!</v>
      </c>
      <c r="T67" s="477">
        <v>4.0595399188092015E-3</v>
      </c>
      <c r="U67" s="124">
        <v>0</v>
      </c>
      <c r="V67" s="109" t="e">
        <f>IF(ISNA(VLOOKUP($A67,#REF!,V$2,FALSE))=TRUE,"-",VLOOKUP($A67,#REF!,V$2,FALSE))</f>
        <v>#REF!</v>
      </c>
      <c r="W67" s="109" t="e">
        <f>IF(ISNA(VLOOKUP($A67,#REF!,W$2,FALSE))=TRUE,"-",VLOOKUP($A67,#REF!,W$2,FALSE))</f>
        <v>#REF!</v>
      </c>
      <c r="X67" s="109" t="e">
        <f>IF(ISNA(VLOOKUP($A67,#REF!,X$2,FALSE))=TRUE,"-",VLOOKUP($A67,#REF!,X$2,FALSE))</f>
        <v>#REF!</v>
      </c>
      <c r="Y67" s="109" t="e">
        <f>IF(ISNA(VLOOKUP($A67,#REF!,Y$2,FALSE))=TRUE,"-",VLOOKUP($A67,#REF!,Y$2,FALSE))</f>
        <v>#REF!</v>
      </c>
      <c r="Z67" s="122" t="e">
        <f>IF(ISNA(VLOOKUP($A67,#REF!,Z$2,FALSE))=TRUE,"-",VLOOKUP($A67,#REF!,Z$2,FALSE))</f>
        <v>#REF!</v>
      </c>
      <c r="AA67" s="476" t="e">
        <f>IF(ISNA(VLOOKUP($A67,#REF!,AA$2,FALSE))=TRUE,"-",VLOOKUP($A67,#REF!,AA$2,FALSE))</f>
        <v>#REF!</v>
      </c>
      <c r="AB67" s="477">
        <v>1.3531799729364006E-3</v>
      </c>
      <c r="AC67" s="124">
        <v>0</v>
      </c>
      <c r="AD67" s="109" t="e">
        <f>IF(ISNA(VLOOKUP($A67,#REF!,AD$2,FALSE))=TRUE,"-",VLOOKUP($A67,#REF!,AD$2,FALSE))</f>
        <v>#REF!</v>
      </c>
      <c r="AE67" s="109" t="e">
        <f>IF(ISNA(VLOOKUP($A67,#REF!,AE$2,FALSE))=TRUE,"-",VLOOKUP($A67,#REF!,AE$2,FALSE))</f>
        <v>#REF!</v>
      </c>
      <c r="AF67" s="109" t="e">
        <f>IF(ISNA(VLOOKUP($A67,#REF!,AF$2,FALSE))=TRUE,"-",VLOOKUP($A67,#REF!,AF$2,FALSE))</f>
        <v>#REF!</v>
      </c>
      <c r="AG67" s="109" t="e">
        <f>IF(ISNA(VLOOKUP($A67,#REF!,AG$2,FALSE))=TRUE,"-",VLOOKUP($A67,#REF!,AG$2,FALSE))</f>
        <v>#REF!</v>
      </c>
      <c r="AH67" s="122" t="e">
        <f>IF(ISNA(VLOOKUP($A67,#REF!,AH$2,FALSE))=TRUE,"-",VLOOKUP($A67,#REF!,AH$2,FALSE))</f>
        <v>#REF!</v>
      </c>
      <c r="AI67" s="476" t="e">
        <f>IF(ISNA(VLOOKUP($A67,#REF!,AI$2,FALSE))=TRUE,"-",VLOOKUP($A67,#REF!,AI$2,FALSE))</f>
        <v>#REF!</v>
      </c>
      <c r="AJ67" s="477">
        <v>0</v>
      </c>
      <c r="AK67" s="124">
        <v>0</v>
      </c>
      <c r="AL67" s="109" t="e">
        <f>IF(ISNA(VLOOKUP($A67,#REF!,AL$2,FALSE))=TRUE,"-",VLOOKUP($A67,#REF!,AL$2,FALSE))</f>
        <v>#REF!</v>
      </c>
      <c r="AM67" s="109" t="e">
        <f>IF(ISNA(VLOOKUP($A67,#REF!,AM$2,FALSE))=TRUE,"-",VLOOKUP($A67,#REF!,AM$2,FALSE))</f>
        <v>#REF!</v>
      </c>
      <c r="AN67" s="109" t="e">
        <f>IF(ISNA(VLOOKUP($A67,#REF!,AN$2,FALSE))=TRUE,"-",VLOOKUP($A67,#REF!,AN$2,FALSE))</f>
        <v>#REF!</v>
      </c>
      <c r="AO67" s="109" t="e">
        <f>IF(ISNA(VLOOKUP($A67,#REF!,AO$2,FALSE))=TRUE,"-",VLOOKUP($A67,#REF!,AO$2,FALSE))</f>
        <v>#REF!</v>
      </c>
      <c r="AP67" s="122" t="e">
        <f>IF(ISNA(VLOOKUP($A67,#REF!,AP$2,FALSE))=TRUE,"-",VLOOKUP($A67,#REF!,AP$2,FALSE))</f>
        <v>#REF!</v>
      </c>
      <c r="AQ67" s="476" t="e">
        <f>IF(ISNA(VLOOKUP($A67,#REF!,AQ$2,FALSE))=TRUE,"-",VLOOKUP($A67,#REF!,AQ$2,FALSE))</f>
        <v>#REF!</v>
      </c>
      <c r="AR67" s="477">
        <v>0</v>
      </c>
      <c r="AS67" s="124">
        <v>0</v>
      </c>
      <c r="AT67" s="109" t="e">
        <f>IF(ISNA(VLOOKUP($A67,#REF!,AT$2,FALSE))=TRUE,"-",VLOOKUP($A67,#REF!,AT$2,FALSE))</f>
        <v>#REF!</v>
      </c>
      <c r="AU67" s="109" t="e">
        <f>IF(ISNA(VLOOKUP($A67,#REF!,AU$2,FALSE))=TRUE,"-",VLOOKUP($A67,#REF!,AU$2,FALSE))</f>
        <v>#REF!</v>
      </c>
      <c r="AV67" s="109" t="e">
        <f>IF(ISNA(VLOOKUP($A67,#REF!,AV$2,FALSE))=TRUE,"-",VLOOKUP($A67,#REF!,AV$2,FALSE))</f>
        <v>#REF!</v>
      </c>
      <c r="AW67" s="109" t="e">
        <f>IF(ISNA(VLOOKUP($A67,#REF!,AW$2,FALSE))=TRUE,"-",VLOOKUP($A67,#REF!,AW$2,FALSE))</f>
        <v>#REF!</v>
      </c>
      <c r="AX67" s="122" t="e">
        <f>IF(ISNA(VLOOKUP($A67,#REF!,AX$2,FALSE))=TRUE,"-",VLOOKUP($A67,#REF!,AX$2,FALSE))</f>
        <v>#REF!</v>
      </c>
      <c r="AY67" s="476" t="e">
        <f>IF(ISNA(VLOOKUP($A67,#REF!,AY$2,FALSE))=TRUE,"-",VLOOKUP($A67,#REF!,AY$2,FALSE))</f>
        <v>#REF!</v>
      </c>
      <c r="AZ67" s="477">
        <v>0</v>
      </c>
      <c r="BA67" s="124">
        <v>0</v>
      </c>
      <c r="BB67" s="109" t="e">
        <f>IF(ISNA(VLOOKUP($A67,#REF!,BB$2,FALSE))=TRUE,"-",VLOOKUP($A67,#REF!,BB$2,FALSE))</f>
        <v>#REF!</v>
      </c>
      <c r="BC67" s="109" t="e">
        <f>IF(ISNA(VLOOKUP($A67,#REF!,BC$2,FALSE))=TRUE,"-",VLOOKUP($A67,#REF!,BC$2,FALSE))</f>
        <v>#REF!</v>
      </c>
      <c r="BD67" s="109" t="e">
        <f>IF(ISNA(VLOOKUP($A67,#REF!,BD$2,FALSE))=TRUE,"-",VLOOKUP($A67,#REF!,BD$2,FALSE))</f>
        <v>#REF!</v>
      </c>
      <c r="BE67" s="109" t="e">
        <f>IF(ISNA(VLOOKUP($A67,#REF!,BE$2,FALSE))=TRUE,"-",VLOOKUP($A67,#REF!,BE$2,FALSE))</f>
        <v>#REF!</v>
      </c>
      <c r="BF67" s="122" t="e">
        <f>IF(ISNA(VLOOKUP($A67,#REF!,BF$2,FALSE))=TRUE,"-",VLOOKUP($A67,#REF!,BF$2,FALSE))</f>
        <v>#REF!</v>
      </c>
      <c r="BG67" s="476" t="e">
        <f>IF(ISNA(VLOOKUP($A67,#REF!,BG$2,FALSE))=TRUE,"-",VLOOKUP($A67,#REF!,BG$2,FALSE))</f>
        <v>#REF!</v>
      </c>
      <c r="BH67" s="477">
        <v>0</v>
      </c>
      <c r="BI67" s="124">
        <v>0</v>
      </c>
      <c r="BJ67" s="109" t="e">
        <f>IF(ISNA(VLOOKUP($A67,#REF!,BJ$2,FALSE))=TRUE,"-",VLOOKUP($A67,#REF!,BJ$2,FALSE))</f>
        <v>#REF!</v>
      </c>
      <c r="BK67" s="109" t="e">
        <f>IF(ISNA(VLOOKUP($A67,#REF!,BK$2,FALSE))=TRUE,"-",VLOOKUP($A67,#REF!,BK$2,FALSE))</f>
        <v>#REF!</v>
      </c>
      <c r="BL67" s="109" t="e">
        <f>IF(ISNA(VLOOKUP($A67,#REF!,BL$2,FALSE))=TRUE,"-",VLOOKUP($A67,#REF!,BL$2,FALSE))</f>
        <v>#REF!</v>
      </c>
      <c r="BM67" s="109" t="e">
        <f>IF(ISNA(VLOOKUP($A67,#REF!,BM$2,FALSE))=TRUE,"-",VLOOKUP($A67,#REF!,BM$2,FALSE))</f>
        <v>#REF!</v>
      </c>
      <c r="BN67" s="122" t="e">
        <f>IF(ISNA(VLOOKUP($A67,#REF!,BN$2,FALSE))=TRUE,"-",VLOOKUP($A67,#REF!,BN$2,FALSE))</f>
        <v>#REF!</v>
      </c>
      <c r="BO67" s="476" t="e">
        <f>IF(ISNA(VLOOKUP($A67,#REF!,BO$2,FALSE))=TRUE,"-",VLOOKUP($A67,#REF!,BO$2,FALSE))</f>
        <v>#REF!</v>
      </c>
      <c r="BP67" s="477" t="e">
        <f>IF(ISNA(VLOOKUP($A67,#REF!,BP$2,FALSE))=TRUE,"-",VLOOKUP($A67,#REF!,BP$2,FALSE))</f>
        <v>#REF!</v>
      </c>
      <c r="BQ67" s="124" t="e">
        <f>IF(ISNA(VLOOKUP($A67,#REF!,BQ$2,FALSE))=TRUE,"-",VLOOKUP($A67,#REF!,BQ$2,FALSE))</f>
        <v>#REF!</v>
      </c>
      <c r="BR67" s="109" t="e">
        <f t="shared" si="26"/>
        <v>#REF!</v>
      </c>
      <c r="BS67" s="109" t="e">
        <f t="shared" si="27"/>
        <v>#REF!</v>
      </c>
      <c r="BT67" s="503" t="e">
        <f t="shared" si="28"/>
        <v>#REF!</v>
      </c>
      <c r="BU67" s="483" t="e">
        <f t="shared" si="29"/>
        <v>#REF!</v>
      </c>
      <c r="BV67" s="493" t="e">
        <f t="shared" si="30"/>
        <v>#REF!</v>
      </c>
      <c r="BW67" s="493" t="e">
        <f t="shared" si="30"/>
        <v>#REF!</v>
      </c>
      <c r="BX67" s="493">
        <f t="shared" si="31"/>
        <v>5.4127198917456026E-3</v>
      </c>
      <c r="BY67" s="494">
        <f t="shared" si="32"/>
        <v>0</v>
      </c>
    </row>
    <row r="68" spans="1:77" x14ac:dyDescent="0.25">
      <c r="A68" s="56" t="s">
        <v>38</v>
      </c>
      <c r="B68" s="36" t="s">
        <v>38</v>
      </c>
      <c r="C68" s="37" t="s">
        <v>90</v>
      </c>
      <c r="D68" s="38" t="s">
        <v>65</v>
      </c>
      <c r="E68" s="102" t="e">
        <f>IF(ISNA(VLOOKUP($A68,#REF!,E$2,FALSE))=TRUE,"-",VLOOKUP($A68,#REF!,E$2,FALSE))</f>
        <v>#REF!</v>
      </c>
      <c r="F68" s="109" t="e">
        <f>IF(ISNA(VLOOKUP($A68,#REF!,F$2,FALSE))=TRUE,"-",VLOOKUP($A68,#REF!,F$2,FALSE))</f>
        <v>#REF!</v>
      </c>
      <c r="G68" s="109" t="e">
        <f>IF(ISNA(VLOOKUP($A68,#REF!,G$2,FALSE))=TRUE,"-",VLOOKUP($A68,#REF!,G$2,FALSE))</f>
        <v>#REF!</v>
      </c>
      <c r="H68" s="109" t="e">
        <f>IF(ISNA(VLOOKUP($A68,#REF!,H$2,FALSE))=TRUE,"-",VLOOKUP($A68,#REF!,H$2,FALSE))</f>
        <v>#REF!</v>
      </c>
      <c r="I68" s="109" t="e">
        <f>IF(ISNA(VLOOKUP($A68,#REF!,I$2,FALSE))=TRUE,"-",VLOOKUP($A68,#REF!,I$2,FALSE))</f>
        <v>#REF!</v>
      </c>
      <c r="J68" s="122" t="e">
        <f>IF(ISNA(VLOOKUP($A68,#REF!,J$2,FALSE))=TRUE,"-",VLOOKUP($A68,#REF!,J$2,FALSE))</f>
        <v>#REF!</v>
      </c>
      <c r="K68" s="476" t="e">
        <f>IF(ISNA(VLOOKUP($A68,#REF!,K$2,FALSE))=TRUE,"-",VLOOKUP($A68,#REF!,K$2,FALSE))</f>
        <v>#REF!</v>
      </c>
      <c r="L68" s="477">
        <v>0.986784140969163</v>
      </c>
      <c r="M68" s="124">
        <v>0.99604743083003955</v>
      </c>
      <c r="N68" s="109" t="e">
        <f>IF(ISNA(VLOOKUP($A68,#REF!,N$2,FALSE))=TRUE,"-",VLOOKUP($A68,#REF!,N$2,FALSE))</f>
        <v>#REF!</v>
      </c>
      <c r="O68" s="109" t="e">
        <f>IF(ISNA(VLOOKUP($A68,#REF!,O$2,FALSE))=TRUE,"-",VLOOKUP($A68,#REF!,O$2,FALSE))</f>
        <v>#REF!</v>
      </c>
      <c r="P68" s="109" t="e">
        <f>IF(ISNA(VLOOKUP($A68,#REF!,P$2,FALSE))=TRUE,"-",VLOOKUP($A68,#REF!,P$2,FALSE))</f>
        <v>#REF!</v>
      </c>
      <c r="Q68" s="109" t="e">
        <f>IF(ISNA(VLOOKUP($A68,#REF!,Q$2,FALSE))=TRUE,"-",VLOOKUP($A68,#REF!,Q$2,FALSE))</f>
        <v>#REF!</v>
      </c>
      <c r="R68" s="122" t="e">
        <f>IF(ISNA(VLOOKUP($A68,#REF!,R$2,FALSE))=TRUE,"-",VLOOKUP($A68,#REF!,R$2,FALSE))</f>
        <v>#REF!</v>
      </c>
      <c r="S68" s="476" t="e">
        <f>IF(ISNA(VLOOKUP($A68,#REF!,S$2,FALSE))=TRUE,"-",VLOOKUP($A68,#REF!,S$2,FALSE))</f>
        <v>#REF!</v>
      </c>
      <c r="T68" s="477">
        <v>0</v>
      </c>
      <c r="U68" s="124">
        <v>0</v>
      </c>
      <c r="V68" s="109" t="e">
        <f>IF(ISNA(VLOOKUP($A68,#REF!,V$2,FALSE))=TRUE,"-",VLOOKUP($A68,#REF!,V$2,FALSE))</f>
        <v>#REF!</v>
      </c>
      <c r="W68" s="109" t="e">
        <f>IF(ISNA(VLOOKUP($A68,#REF!,W$2,FALSE))=TRUE,"-",VLOOKUP($A68,#REF!,W$2,FALSE))</f>
        <v>#REF!</v>
      </c>
      <c r="X68" s="109" t="e">
        <f>IF(ISNA(VLOOKUP($A68,#REF!,X$2,FALSE))=TRUE,"-",VLOOKUP($A68,#REF!,X$2,FALSE))</f>
        <v>#REF!</v>
      </c>
      <c r="Y68" s="109" t="e">
        <f>IF(ISNA(VLOOKUP($A68,#REF!,Y$2,FALSE))=TRUE,"-",VLOOKUP($A68,#REF!,Y$2,FALSE))</f>
        <v>#REF!</v>
      </c>
      <c r="Z68" s="122" t="e">
        <f>IF(ISNA(VLOOKUP($A68,#REF!,Z$2,FALSE))=TRUE,"-",VLOOKUP($A68,#REF!,Z$2,FALSE))</f>
        <v>#REF!</v>
      </c>
      <c r="AA68" s="476" t="e">
        <f>IF(ISNA(VLOOKUP($A68,#REF!,AA$2,FALSE))=TRUE,"-",VLOOKUP($A68,#REF!,AA$2,FALSE))</f>
        <v>#REF!</v>
      </c>
      <c r="AB68" s="477">
        <v>6.6079295154185024E-3</v>
      </c>
      <c r="AC68" s="124">
        <v>0</v>
      </c>
      <c r="AD68" s="109" t="e">
        <f>IF(ISNA(VLOOKUP($A68,#REF!,AD$2,FALSE))=TRUE,"-",VLOOKUP($A68,#REF!,AD$2,FALSE))</f>
        <v>#REF!</v>
      </c>
      <c r="AE68" s="109" t="e">
        <f>IF(ISNA(VLOOKUP($A68,#REF!,AE$2,FALSE))=TRUE,"-",VLOOKUP($A68,#REF!,AE$2,FALSE))</f>
        <v>#REF!</v>
      </c>
      <c r="AF68" s="109" t="e">
        <f>IF(ISNA(VLOOKUP($A68,#REF!,AF$2,FALSE))=TRUE,"-",VLOOKUP($A68,#REF!,AF$2,FALSE))</f>
        <v>#REF!</v>
      </c>
      <c r="AG68" s="109" t="e">
        <f>IF(ISNA(VLOOKUP($A68,#REF!,AG$2,FALSE))=TRUE,"-",VLOOKUP($A68,#REF!,AG$2,FALSE))</f>
        <v>#REF!</v>
      </c>
      <c r="AH68" s="122" t="e">
        <f>IF(ISNA(VLOOKUP($A68,#REF!,AH$2,FALSE))=TRUE,"-",VLOOKUP($A68,#REF!,AH$2,FALSE))</f>
        <v>#REF!</v>
      </c>
      <c r="AI68" s="476" t="e">
        <f>IF(ISNA(VLOOKUP($A68,#REF!,AI$2,FALSE))=TRUE,"-",VLOOKUP($A68,#REF!,AI$2,FALSE))</f>
        <v>#REF!</v>
      </c>
      <c r="AJ68" s="477">
        <v>0</v>
      </c>
      <c r="AK68" s="124">
        <v>0</v>
      </c>
      <c r="AL68" s="109" t="e">
        <f>IF(ISNA(VLOOKUP($A68,#REF!,AL$2,FALSE))=TRUE,"-",VLOOKUP($A68,#REF!,AL$2,FALSE))</f>
        <v>#REF!</v>
      </c>
      <c r="AM68" s="109" t="e">
        <f>IF(ISNA(VLOOKUP($A68,#REF!,AM$2,FALSE))=TRUE,"-",VLOOKUP($A68,#REF!,AM$2,FALSE))</f>
        <v>#REF!</v>
      </c>
      <c r="AN68" s="109" t="e">
        <f>IF(ISNA(VLOOKUP($A68,#REF!,AN$2,FALSE))=TRUE,"-",VLOOKUP($A68,#REF!,AN$2,FALSE))</f>
        <v>#REF!</v>
      </c>
      <c r="AO68" s="109" t="e">
        <f>IF(ISNA(VLOOKUP($A68,#REF!,AO$2,FALSE))=TRUE,"-",VLOOKUP($A68,#REF!,AO$2,FALSE))</f>
        <v>#REF!</v>
      </c>
      <c r="AP68" s="122" t="e">
        <f>IF(ISNA(VLOOKUP($A68,#REF!,AP$2,FALSE))=TRUE,"-",VLOOKUP($A68,#REF!,AP$2,FALSE))</f>
        <v>#REF!</v>
      </c>
      <c r="AQ68" s="476" t="e">
        <f>IF(ISNA(VLOOKUP($A68,#REF!,AQ$2,FALSE))=TRUE,"-",VLOOKUP($A68,#REF!,AQ$2,FALSE))</f>
        <v>#REF!</v>
      </c>
      <c r="AR68" s="477">
        <v>0</v>
      </c>
      <c r="AS68" s="124">
        <v>0</v>
      </c>
      <c r="AT68" s="109" t="e">
        <f>IF(ISNA(VLOOKUP($A68,#REF!,AT$2,FALSE))=TRUE,"-",VLOOKUP($A68,#REF!,AT$2,FALSE))</f>
        <v>#REF!</v>
      </c>
      <c r="AU68" s="109" t="e">
        <f>IF(ISNA(VLOOKUP($A68,#REF!,AU$2,FALSE))=TRUE,"-",VLOOKUP($A68,#REF!,AU$2,FALSE))</f>
        <v>#REF!</v>
      </c>
      <c r="AV68" s="109" t="e">
        <f>IF(ISNA(VLOOKUP($A68,#REF!,AV$2,FALSE))=TRUE,"-",VLOOKUP($A68,#REF!,AV$2,FALSE))</f>
        <v>#REF!</v>
      </c>
      <c r="AW68" s="109" t="e">
        <f>IF(ISNA(VLOOKUP($A68,#REF!,AW$2,FALSE))=TRUE,"-",VLOOKUP($A68,#REF!,AW$2,FALSE))</f>
        <v>#REF!</v>
      </c>
      <c r="AX68" s="122" t="e">
        <f>IF(ISNA(VLOOKUP($A68,#REF!,AX$2,FALSE))=TRUE,"-",VLOOKUP($A68,#REF!,AX$2,FALSE))</f>
        <v>#REF!</v>
      </c>
      <c r="AY68" s="476" t="e">
        <f>IF(ISNA(VLOOKUP($A68,#REF!,AY$2,FALSE))=TRUE,"-",VLOOKUP($A68,#REF!,AY$2,FALSE))</f>
        <v>#REF!</v>
      </c>
      <c r="AZ68" s="477">
        <v>4.4052863436123352E-3</v>
      </c>
      <c r="BA68" s="124">
        <v>0</v>
      </c>
      <c r="BB68" s="109" t="e">
        <f>IF(ISNA(VLOOKUP($A68,#REF!,BB$2,FALSE))=TRUE,"-",VLOOKUP($A68,#REF!,BB$2,FALSE))</f>
        <v>#REF!</v>
      </c>
      <c r="BC68" s="109" t="e">
        <f>IF(ISNA(VLOOKUP($A68,#REF!,BC$2,FALSE))=TRUE,"-",VLOOKUP($A68,#REF!,BC$2,FALSE))</f>
        <v>#REF!</v>
      </c>
      <c r="BD68" s="109" t="e">
        <f>IF(ISNA(VLOOKUP($A68,#REF!,BD$2,FALSE))=TRUE,"-",VLOOKUP($A68,#REF!,BD$2,FALSE))</f>
        <v>#REF!</v>
      </c>
      <c r="BE68" s="109" t="e">
        <f>IF(ISNA(VLOOKUP($A68,#REF!,BE$2,FALSE))=TRUE,"-",VLOOKUP($A68,#REF!,BE$2,FALSE))</f>
        <v>#REF!</v>
      </c>
      <c r="BF68" s="122" t="e">
        <f>IF(ISNA(VLOOKUP($A68,#REF!,BF$2,FALSE))=TRUE,"-",VLOOKUP($A68,#REF!,BF$2,FALSE))</f>
        <v>#REF!</v>
      </c>
      <c r="BG68" s="476" t="e">
        <f>IF(ISNA(VLOOKUP($A68,#REF!,BG$2,FALSE))=TRUE,"-",VLOOKUP($A68,#REF!,BG$2,FALSE))</f>
        <v>#REF!</v>
      </c>
      <c r="BH68" s="477">
        <v>0</v>
      </c>
      <c r="BI68" s="124">
        <v>0</v>
      </c>
      <c r="BJ68" s="109" t="e">
        <f>IF(ISNA(VLOOKUP($A68,#REF!,BJ$2,FALSE))=TRUE,"-",VLOOKUP($A68,#REF!,BJ$2,FALSE))</f>
        <v>#REF!</v>
      </c>
      <c r="BK68" s="109" t="e">
        <f>IF(ISNA(VLOOKUP($A68,#REF!,BK$2,FALSE))=TRUE,"-",VLOOKUP($A68,#REF!,BK$2,FALSE))</f>
        <v>#REF!</v>
      </c>
      <c r="BL68" s="109" t="e">
        <f>IF(ISNA(VLOOKUP($A68,#REF!,BL$2,FALSE))=TRUE,"-",VLOOKUP($A68,#REF!,BL$2,FALSE))</f>
        <v>#REF!</v>
      </c>
      <c r="BM68" s="109" t="e">
        <f>IF(ISNA(VLOOKUP($A68,#REF!,BM$2,FALSE))=TRUE,"-",VLOOKUP($A68,#REF!,BM$2,FALSE))</f>
        <v>#REF!</v>
      </c>
      <c r="BN68" s="122" t="e">
        <f>IF(ISNA(VLOOKUP($A68,#REF!,BN$2,FALSE))=TRUE,"-",VLOOKUP($A68,#REF!,BN$2,FALSE))</f>
        <v>#REF!</v>
      </c>
      <c r="BO68" s="476" t="e">
        <f>IF(ISNA(VLOOKUP($A68,#REF!,BO$2,FALSE))=TRUE,"-",VLOOKUP($A68,#REF!,BO$2,FALSE))</f>
        <v>#REF!</v>
      </c>
      <c r="BP68" s="477" t="e">
        <f>IF(ISNA(VLOOKUP($A68,#REF!,BP$2,FALSE))=TRUE,"-",VLOOKUP($A68,#REF!,BP$2,FALSE))</f>
        <v>#REF!</v>
      </c>
      <c r="BQ68" s="124" t="e">
        <f>IF(ISNA(VLOOKUP($A68,#REF!,BQ$2,FALSE))=TRUE,"-",VLOOKUP($A68,#REF!,BQ$2,FALSE))</f>
        <v>#REF!</v>
      </c>
      <c r="BR68" s="109" t="e">
        <f t="shared" si="26"/>
        <v>#REF!</v>
      </c>
      <c r="BS68" s="109" t="e">
        <f t="shared" si="27"/>
        <v>#REF!</v>
      </c>
      <c r="BT68" s="503" t="e">
        <f t="shared" si="28"/>
        <v>#REF!</v>
      </c>
      <c r="BU68" s="483" t="e">
        <f t="shared" si="29"/>
        <v>#REF!</v>
      </c>
      <c r="BV68" s="493" t="e">
        <f t="shared" si="30"/>
        <v>#REF!</v>
      </c>
      <c r="BW68" s="493" t="e">
        <f t="shared" si="30"/>
        <v>#REF!</v>
      </c>
      <c r="BX68" s="493">
        <f t="shared" si="31"/>
        <v>1.1013215859030838E-2</v>
      </c>
      <c r="BY68" s="494">
        <f t="shared" si="32"/>
        <v>0</v>
      </c>
    </row>
    <row r="69" spans="1:77" x14ac:dyDescent="0.25">
      <c r="A69" s="56" t="s">
        <v>39</v>
      </c>
      <c r="B69" s="36" t="s">
        <v>39</v>
      </c>
      <c r="C69" s="37" t="s">
        <v>91</v>
      </c>
      <c r="D69" s="38" t="s">
        <v>14</v>
      </c>
      <c r="E69" s="102" t="e">
        <f>IF(ISNA(VLOOKUP($A69,#REF!,E$2,FALSE))=TRUE,"-",VLOOKUP($A69,#REF!,E$2,FALSE))</f>
        <v>#REF!</v>
      </c>
      <c r="F69" s="109" t="e">
        <f>IF(ISNA(VLOOKUP($A69,#REF!,F$2,FALSE))=TRUE,"-",VLOOKUP($A69,#REF!,F$2,FALSE))</f>
        <v>#REF!</v>
      </c>
      <c r="G69" s="109" t="e">
        <f>IF(ISNA(VLOOKUP($A69,#REF!,G$2,FALSE))=TRUE,"-",VLOOKUP($A69,#REF!,G$2,FALSE))</f>
        <v>#REF!</v>
      </c>
      <c r="H69" s="109" t="e">
        <f>IF(ISNA(VLOOKUP($A69,#REF!,H$2,FALSE))=TRUE,"-",VLOOKUP($A69,#REF!,H$2,FALSE))</f>
        <v>#REF!</v>
      </c>
      <c r="I69" s="109" t="e">
        <f>IF(ISNA(VLOOKUP($A69,#REF!,I$2,FALSE))=TRUE,"-",VLOOKUP($A69,#REF!,I$2,FALSE))</f>
        <v>#REF!</v>
      </c>
      <c r="J69" s="122" t="e">
        <f>IF(ISNA(VLOOKUP($A69,#REF!,J$2,FALSE))=TRUE,"-",VLOOKUP($A69,#REF!,J$2,FALSE))</f>
        <v>#REF!</v>
      </c>
      <c r="K69" s="476" t="e">
        <f>IF(ISNA(VLOOKUP($A69,#REF!,K$2,FALSE))=TRUE,"-",VLOOKUP($A69,#REF!,K$2,FALSE))</f>
        <v>#REF!</v>
      </c>
      <c r="L69" s="477">
        <v>0.99936948297604034</v>
      </c>
      <c r="M69" s="124">
        <v>0.99962285498774284</v>
      </c>
      <c r="N69" s="109" t="e">
        <f>IF(ISNA(VLOOKUP($A69,#REF!,N$2,FALSE))=TRUE,"-",VLOOKUP($A69,#REF!,N$2,FALSE))</f>
        <v>#REF!</v>
      </c>
      <c r="O69" s="109" t="e">
        <f>IF(ISNA(VLOOKUP($A69,#REF!,O$2,FALSE))=TRUE,"-",VLOOKUP($A69,#REF!,O$2,FALSE))</f>
        <v>#REF!</v>
      </c>
      <c r="P69" s="109" t="e">
        <f>IF(ISNA(VLOOKUP($A69,#REF!,P$2,FALSE))=TRUE,"-",VLOOKUP($A69,#REF!,P$2,FALSE))</f>
        <v>#REF!</v>
      </c>
      <c r="Q69" s="109" t="e">
        <f>IF(ISNA(VLOOKUP($A69,#REF!,Q$2,FALSE))=TRUE,"-",VLOOKUP($A69,#REF!,Q$2,FALSE))</f>
        <v>#REF!</v>
      </c>
      <c r="R69" s="122" t="e">
        <f>IF(ISNA(VLOOKUP($A69,#REF!,R$2,FALSE))=TRUE,"-",VLOOKUP($A69,#REF!,R$2,FALSE))</f>
        <v>#REF!</v>
      </c>
      <c r="S69" s="476" t="e">
        <f>IF(ISNA(VLOOKUP($A69,#REF!,S$2,FALSE))=TRUE,"-",VLOOKUP($A69,#REF!,S$2,FALSE))</f>
        <v>#REF!</v>
      </c>
      <c r="T69" s="477">
        <v>3.6029544226265538E-4</v>
      </c>
      <c r="U69" s="124">
        <v>9.4286253064303227E-4</v>
      </c>
      <c r="V69" s="109" t="e">
        <f>IF(ISNA(VLOOKUP($A69,#REF!,V$2,FALSE))=TRUE,"-",VLOOKUP($A69,#REF!,V$2,FALSE))</f>
        <v>#REF!</v>
      </c>
      <c r="W69" s="109" t="e">
        <f>IF(ISNA(VLOOKUP($A69,#REF!,W$2,FALSE))=TRUE,"-",VLOOKUP($A69,#REF!,W$2,FALSE))</f>
        <v>#REF!</v>
      </c>
      <c r="X69" s="109" t="e">
        <f>IF(ISNA(VLOOKUP($A69,#REF!,X$2,FALSE))=TRUE,"-",VLOOKUP($A69,#REF!,X$2,FALSE))</f>
        <v>#REF!</v>
      </c>
      <c r="Y69" s="109" t="e">
        <f>IF(ISNA(VLOOKUP($A69,#REF!,Y$2,FALSE))=TRUE,"-",VLOOKUP($A69,#REF!,Y$2,FALSE))</f>
        <v>#REF!</v>
      </c>
      <c r="Z69" s="122" t="e">
        <f>IF(ISNA(VLOOKUP($A69,#REF!,Z$2,FALSE))=TRUE,"-",VLOOKUP($A69,#REF!,Z$2,FALSE))</f>
        <v>#REF!</v>
      </c>
      <c r="AA69" s="476" t="e">
        <f>IF(ISNA(VLOOKUP($A69,#REF!,AA$2,FALSE))=TRUE,"-",VLOOKUP($A69,#REF!,AA$2,FALSE))</f>
        <v>#REF!</v>
      </c>
      <c r="AB69" s="477">
        <v>1.8014772113132769E-4</v>
      </c>
      <c r="AC69" s="124">
        <v>1.8857250612860644E-4</v>
      </c>
      <c r="AD69" s="109" t="e">
        <f>IF(ISNA(VLOOKUP($A69,#REF!,AD$2,FALSE))=TRUE,"-",VLOOKUP($A69,#REF!,AD$2,FALSE))</f>
        <v>#REF!</v>
      </c>
      <c r="AE69" s="109" t="e">
        <f>IF(ISNA(VLOOKUP($A69,#REF!,AE$2,FALSE))=TRUE,"-",VLOOKUP($A69,#REF!,AE$2,FALSE))</f>
        <v>#REF!</v>
      </c>
      <c r="AF69" s="109" t="e">
        <f>IF(ISNA(VLOOKUP($A69,#REF!,AF$2,FALSE))=TRUE,"-",VLOOKUP($A69,#REF!,AF$2,FALSE))</f>
        <v>#REF!</v>
      </c>
      <c r="AG69" s="109" t="e">
        <f>IF(ISNA(VLOOKUP($A69,#REF!,AG$2,FALSE))=TRUE,"-",VLOOKUP($A69,#REF!,AG$2,FALSE))</f>
        <v>#REF!</v>
      </c>
      <c r="AH69" s="122" t="e">
        <f>IF(ISNA(VLOOKUP($A69,#REF!,AH$2,FALSE))=TRUE,"-",VLOOKUP($A69,#REF!,AH$2,FALSE))</f>
        <v>#REF!</v>
      </c>
      <c r="AI69" s="476" t="e">
        <f>IF(ISNA(VLOOKUP($A69,#REF!,AI$2,FALSE))=TRUE,"-",VLOOKUP($A69,#REF!,AI$2,FALSE))</f>
        <v>#REF!</v>
      </c>
      <c r="AJ69" s="477">
        <v>9.0073860565663844E-5</v>
      </c>
      <c r="AK69" s="124">
        <v>0</v>
      </c>
      <c r="AL69" s="109" t="e">
        <f>IF(ISNA(VLOOKUP($A69,#REF!,AL$2,FALSE))=TRUE,"-",VLOOKUP($A69,#REF!,AL$2,FALSE))</f>
        <v>#REF!</v>
      </c>
      <c r="AM69" s="109" t="e">
        <f>IF(ISNA(VLOOKUP($A69,#REF!,AM$2,FALSE))=TRUE,"-",VLOOKUP($A69,#REF!,AM$2,FALSE))</f>
        <v>#REF!</v>
      </c>
      <c r="AN69" s="109" t="e">
        <f>IF(ISNA(VLOOKUP($A69,#REF!,AN$2,FALSE))=TRUE,"-",VLOOKUP($A69,#REF!,AN$2,FALSE))</f>
        <v>#REF!</v>
      </c>
      <c r="AO69" s="109" t="e">
        <f>IF(ISNA(VLOOKUP($A69,#REF!,AO$2,FALSE))=TRUE,"-",VLOOKUP($A69,#REF!,AO$2,FALSE))</f>
        <v>#REF!</v>
      </c>
      <c r="AP69" s="122" t="e">
        <f>IF(ISNA(VLOOKUP($A69,#REF!,AP$2,FALSE))=TRUE,"-",VLOOKUP($A69,#REF!,AP$2,FALSE))</f>
        <v>#REF!</v>
      </c>
      <c r="AQ69" s="476" t="e">
        <f>IF(ISNA(VLOOKUP($A69,#REF!,AQ$2,FALSE))=TRUE,"-",VLOOKUP($A69,#REF!,AQ$2,FALSE))</f>
        <v>#REF!</v>
      </c>
      <c r="AR69" s="477">
        <v>9.0073860565663844E-5</v>
      </c>
      <c r="AS69" s="124">
        <v>9.4286253064303221E-5</v>
      </c>
      <c r="AT69" s="109" t="e">
        <f>IF(ISNA(VLOOKUP($A69,#REF!,AT$2,FALSE))=TRUE,"-",VLOOKUP($A69,#REF!,AT$2,FALSE))</f>
        <v>#REF!</v>
      </c>
      <c r="AU69" s="109" t="e">
        <f>IF(ISNA(VLOOKUP($A69,#REF!,AU$2,FALSE))=TRUE,"-",VLOOKUP($A69,#REF!,AU$2,FALSE))</f>
        <v>#REF!</v>
      </c>
      <c r="AV69" s="109" t="e">
        <f>IF(ISNA(VLOOKUP($A69,#REF!,AV$2,FALSE))=TRUE,"-",VLOOKUP($A69,#REF!,AV$2,FALSE))</f>
        <v>#REF!</v>
      </c>
      <c r="AW69" s="109" t="e">
        <f>IF(ISNA(VLOOKUP($A69,#REF!,AW$2,FALSE))=TRUE,"-",VLOOKUP($A69,#REF!,AW$2,FALSE))</f>
        <v>#REF!</v>
      </c>
      <c r="AX69" s="122" t="e">
        <f>IF(ISNA(VLOOKUP($A69,#REF!,AX$2,FALSE))=TRUE,"-",VLOOKUP($A69,#REF!,AX$2,FALSE))</f>
        <v>#REF!</v>
      </c>
      <c r="AY69" s="476" t="e">
        <f>IF(ISNA(VLOOKUP($A69,#REF!,AY$2,FALSE))=TRUE,"-",VLOOKUP($A69,#REF!,AY$2,FALSE))</f>
        <v>#REF!</v>
      </c>
      <c r="AZ69" s="477">
        <v>0</v>
      </c>
      <c r="BA69" s="124">
        <v>0</v>
      </c>
      <c r="BB69" s="109" t="e">
        <f>IF(ISNA(VLOOKUP($A69,#REF!,BB$2,FALSE))=TRUE,"-",VLOOKUP($A69,#REF!,BB$2,FALSE))</f>
        <v>#REF!</v>
      </c>
      <c r="BC69" s="109" t="e">
        <f>IF(ISNA(VLOOKUP($A69,#REF!,BC$2,FALSE))=TRUE,"-",VLOOKUP($A69,#REF!,BC$2,FALSE))</f>
        <v>#REF!</v>
      </c>
      <c r="BD69" s="109" t="e">
        <f>IF(ISNA(VLOOKUP($A69,#REF!,BD$2,FALSE))=TRUE,"-",VLOOKUP($A69,#REF!,BD$2,FALSE))</f>
        <v>#REF!</v>
      </c>
      <c r="BE69" s="109" t="e">
        <f>IF(ISNA(VLOOKUP($A69,#REF!,BE$2,FALSE))=TRUE,"-",VLOOKUP($A69,#REF!,BE$2,FALSE))</f>
        <v>#REF!</v>
      </c>
      <c r="BF69" s="122" t="e">
        <f>IF(ISNA(VLOOKUP($A69,#REF!,BF$2,FALSE))=TRUE,"-",VLOOKUP($A69,#REF!,BF$2,FALSE))</f>
        <v>#REF!</v>
      </c>
      <c r="BG69" s="476" t="e">
        <f>IF(ISNA(VLOOKUP($A69,#REF!,BG$2,FALSE))=TRUE,"-",VLOOKUP($A69,#REF!,BG$2,FALSE))</f>
        <v>#REF!</v>
      </c>
      <c r="BH69" s="477">
        <v>0</v>
      </c>
      <c r="BI69" s="124">
        <v>0</v>
      </c>
      <c r="BJ69" s="109" t="e">
        <f>IF(ISNA(VLOOKUP($A69,#REF!,BJ$2,FALSE))=TRUE,"-",VLOOKUP($A69,#REF!,BJ$2,FALSE))</f>
        <v>#REF!</v>
      </c>
      <c r="BK69" s="109" t="e">
        <f>IF(ISNA(VLOOKUP($A69,#REF!,BK$2,FALSE))=TRUE,"-",VLOOKUP($A69,#REF!,BK$2,FALSE))</f>
        <v>#REF!</v>
      </c>
      <c r="BL69" s="109" t="e">
        <f>IF(ISNA(VLOOKUP($A69,#REF!,BL$2,FALSE))=TRUE,"-",VLOOKUP($A69,#REF!,BL$2,FALSE))</f>
        <v>#REF!</v>
      </c>
      <c r="BM69" s="109" t="e">
        <f>IF(ISNA(VLOOKUP($A69,#REF!,BM$2,FALSE))=TRUE,"-",VLOOKUP($A69,#REF!,BM$2,FALSE))</f>
        <v>#REF!</v>
      </c>
      <c r="BN69" s="122" t="e">
        <f>IF(ISNA(VLOOKUP($A69,#REF!,BN$2,FALSE))=TRUE,"-",VLOOKUP($A69,#REF!,BN$2,FALSE))</f>
        <v>#REF!</v>
      </c>
      <c r="BO69" s="476" t="e">
        <f>IF(ISNA(VLOOKUP($A69,#REF!,BO$2,FALSE))=TRUE,"-",VLOOKUP($A69,#REF!,BO$2,FALSE))</f>
        <v>#REF!</v>
      </c>
      <c r="BP69" s="477" t="e">
        <f>IF(ISNA(VLOOKUP($A69,#REF!,BP$2,FALSE))=TRUE,"-",VLOOKUP($A69,#REF!,BP$2,FALSE))</f>
        <v>#REF!</v>
      </c>
      <c r="BQ69" s="124" t="e">
        <f>IF(ISNA(VLOOKUP($A69,#REF!,BQ$2,FALSE))=TRUE,"-",VLOOKUP($A69,#REF!,BQ$2,FALSE))</f>
        <v>#REF!</v>
      </c>
      <c r="BR69" s="109" t="e">
        <f t="shared" si="26"/>
        <v>#REF!</v>
      </c>
      <c r="BS69" s="109" t="e">
        <f t="shared" si="27"/>
        <v>#REF!</v>
      </c>
      <c r="BT69" s="503" t="e">
        <f t="shared" si="28"/>
        <v>#REF!</v>
      </c>
      <c r="BU69" s="483" t="e">
        <f t="shared" si="29"/>
        <v>#REF!</v>
      </c>
      <c r="BV69" s="493" t="e">
        <f t="shared" si="30"/>
        <v>#REF!</v>
      </c>
      <c r="BW69" s="493" t="e">
        <f t="shared" si="30"/>
        <v>#REF!</v>
      </c>
      <c r="BX69" s="493">
        <f t="shared" si="31"/>
        <v>7.2059088452531075E-4</v>
      </c>
      <c r="BY69" s="494">
        <f t="shared" si="32"/>
        <v>1.2257212898359421E-3</v>
      </c>
    </row>
    <row r="70" spans="1:77" x14ac:dyDescent="0.25">
      <c r="A70" s="56" t="s">
        <v>40</v>
      </c>
      <c r="B70" s="36" t="s">
        <v>40</v>
      </c>
      <c r="C70" s="37" t="s">
        <v>92</v>
      </c>
      <c r="D70" s="40" t="s">
        <v>13</v>
      </c>
      <c r="E70" s="102" t="e">
        <f>IF(ISNA(VLOOKUP($A70,#REF!,E$2,FALSE))=TRUE,"-",VLOOKUP($A70,#REF!,E$2,FALSE))</f>
        <v>#REF!</v>
      </c>
      <c r="F70" s="109" t="e">
        <f>IF(ISNA(VLOOKUP($A70,#REF!,F$2,FALSE))=TRUE,"-",VLOOKUP($A70,#REF!,F$2,FALSE))</f>
        <v>#REF!</v>
      </c>
      <c r="G70" s="109" t="e">
        <f>IF(ISNA(VLOOKUP($A70,#REF!,G$2,FALSE))=TRUE,"-",VLOOKUP($A70,#REF!,G$2,FALSE))</f>
        <v>#REF!</v>
      </c>
      <c r="H70" s="109" t="e">
        <f>IF(ISNA(VLOOKUP($A70,#REF!,H$2,FALSE))=TRUE,"-",VLOOKUP($A70,#REF!,H$2,FALSE))</f>
        <v>#REF!</v>
      </c>
      <c r="I70" s="109" t="e">
        <f>IF(ISNA(VLOOKUP($A70,#REF!,I$2,FALSE))=TRUE,"-",VLOOKUP($A70,#REF!,I$2,FALSE))</f>
        <v>#REF!</v>
      </c>
      <c r="J70" s="122" t="e">
        <f>IF(ISNA(VLOOKUP($A70,#REF!,J$2,FALSE))=TRUE,"-",VLOOKUP($A70,#REF!,J$2,FALSE))</f>
        <v>#REF!</v>
      </c>
      <c r="K70" s="476" t="e">
        <f>IF(ISNA(VLOOKUP($A70,#REF!,K$2,FALSE))=TRUE,"-",VLOOKUP($A70,#REF!,K$2,FALSE))</f>
        <v>#REF!</v>
      </c>
      <c r="L70" s="477">
        <v>0.99950690335305725</v>
      </c>
      <c r="M70" s="124">
        <v>0.99974046197767974</v>
      </c>
      <c r="N70" s="109" t="e">
        <f>IF(ISNA(VLOOKUP($A70,#REF!,N$2,FALSE))=TRUE,"-",VLOOKUP($A70,#REF!,N$2,FALSE))</f>
        <v>#REF!</v>
      </c>
      <c r="O70" s="109" t="e">
        <f>IF(ISNA(VLOOKUP($A70,#REF!,O$2,FALSE))=TRUE,"-",VLOOKUP($A70,#REF!,O$2,FALSE))</f>
        <v>#REF!</v>
      </c>
      <c r="P70" s="109" t="e">
        <f>IF(ISNA(VLOOKUP($A70,#REF!,P$2,FALSE))=TRUE,"-",VLOOKUP($A70,#REF!,P$2,FALSE))</f>
        <v>#REF!</v>
      </c>
      <c r="Q70" s="109" t="e">
        <f>IF(ISNA(VLOOKUP($A70,#REF!,Q$2,FALSE))=TRUE,"-",VLOOKUP($A70,#REF!,Q$2,FALSE))</f>
        <v>#REF!</v>
      </c>
      <c r="R70" s="122" t="e">
        <f>IF(ISNA(VLOOKUP($A70,#REF!,R$2,FALSE))=TRUE,"-",VLOOKUP($A70,#REF!,R$2,FALSE))</f>
        <v>#REF!</v>
      </c>
      <c r="S70" s="476" t="e">
        <f>IF(ISNA(VLOOKUP($A70,#REF!,S$2,FALSE))=TRUE,"-",VLOOKUP($A70,#REF!,S$2,FALSE))</f>
        <v>#REF!</v>
      </c>
      <c r="T70" s="477">
        <v>0</v>
      </c>
      <c r="U70" s="124">
        <v>2.5953802232026989E-4</v>
      </c>
      <c r="V70" s="109" t="e">
        <f>IF(ISNA(VLOOKUP($A70,#REF!,V$2,FALSE))=TRUE,"-",VLOOKUP($A70,#REF!,V$2,FALSE))</f>
        <v>#REF!</v>
      </c>
      <c r="W70" s="109" t="e">
        <f>IF(ISNA(VLOOKUP($A70,#REF!,W$2,FALSE))=TRUE,"-",VLOOKUP($A70,#REF!,W$2,FALSE))</f>
        <v>#REF!</v>
      </c>
      <c r="X70" s="109" t="e">
        <f>IF(ISNA(VLOOKUP($A70,#REF!,X$2,FALSE))=TRUE,"-",VLOOKUP($A70,#REF!,X$2,FALSE))</f>
        <v>#REF!</v>
      </c>
      <c r="Y70" s="109" t="e">
        <f>IF(ISNA(VLOOKUP($A70,#REF!,Y$2,FALSE))=TRUE,"-",VLOOKUP($A70,#REF!,Y$2,FALSE))</f>
        <v>#REF!</v>
      </c>
      <c r="Z70" s="122" t="e">
        <f>IF(ISNA(VLOOKUP($A70,#REF!,Z$2,FALSE))=TRUE,"-",VLOOKUP($A70,#REF!,Z$2,FALSE))</f>
        <v>#REF!</v>
      </c>
      <c r="AA70" s="476" t="e">
        <f>IF(ISNA(VLOOKUP($A70,#REF!,AA$2,FALSE))=TRUE,"-",VLOOKUP($A70,#REF!,AA$2,FALSE))</f>
        <v>#REF!</v>
      </c>
      <c r="AB70" s="477">
        <v>0</v>
      </c>
      <c r="AC70" s="124">
        <v>0</v>
      </c>
      <c r="AD70" s="109" t="e">
        <f>IF(ISNA(VLOOKUP($A70,#REF!,AD$2,FALSE))=TRUE,"-",VLOOKUP($A70,#REF!,AD$2,FALSE))</f>
        <v>#REF!</v>
      </c>
      <c r="AE70" s="109" t="e">
        <f>IF(ISNA(VLOOKUP($A70,#REF!,AE$2,FALSE))=TRUE,"-",VLOOKUP($A70,#REF!,AE$2,FALSE))</f>
        <v>#REF!</v>
      </c>
      <c r="AF70" s="109" t="e">
        <f>IF(ISNA(VLOOKUP($A70,#REF!,AF$2,FALSE))=TRUE,"-",VLOOKUP($A70,#REF!,AF$2,FALSE))</f>
        <v>#REF!</v>
      </c>
      <c r="AG70" s="109" t="e">
        <f>IF(ISNA(VLOOKUP($A70,#REF!,AG$2,FALSE))=TRUE,"-",VLOOKUP($A70,#REF!,AG$2,FALSE))</f>
        <v>#REF!</v>
      </c>
      <c r="AH70" s="122" t="e">
        <f>IF(ISNA(VLOOKUP($A70,#REF!,AH$2,FALSE))=TRUE,"-",VLOOKUP($A70,#REF!,AH$2,FALSE))</f>
        <v>#REF!</v>
      </c>
      <c r="AI70" s="476" t="e">
        <f>IF(ISNA(VLOOKUP($A70,#REF!,AI$2,FALSE))=TRUE,"-",VLOOKUP($A70,#REF!,AI$2,FALSE))</f>
        <v>#REF!</v>
      </c>
      <c r="AJ70" s="477">
        <v>0</v>
      </c>
      <c r="AK70" s="124">
        <v>0</v>
      </c>
      <c r="AL70" s="109" t="e">
        <f>IF(ISNA(VLOOKUP($A70,#REF!,AL$2,FALSE))=TRUE,"-",VLOOKUP($A70,#REF!,AL$2,FALSE))</f>
        <v>#REF!</v>
      </c>
      <c r="AM70" s="109" t="e">
        <f>IF(ISNA(VLOOKUP($A70,#REF!,AM$2,FALSE))=TRUE,"-",VLOOKUP($A70,#REF!,AM$2,FALSE))</f>
        <v>#REF!</v>
      </c>
      <c r="AN70" s="109" t="e">
        <f>IF(ISNA(VLOOKUP($A70,#REF!,AN$2,FALSE))=TRUE,"-",VLOOKUP($A70,#REF!,AN$2,FALSE))</f>
        <v>#REF!</v>
      </c>
      <c r="AO70" s="109" t="e">
        <f>IF(ISNA(VLOOKUP($A70,#REF!,AO$2,FALSE))=TRUE,"-",VLOOKUP($A70,#REF!,AO$2,FALSE))</f>
        <v>#REF!</v>
      </c>
      <c r="AP70" s="122" t="e">
        <f>IF(ISNA(VLOOKUP($A70,#REF!,AP$2,FALSE))=TRUE,"-",VLOOKUP($A70,#REF!,AP$2,FALSE))</f>
        <v>#REF!</v>
      </c>
      <c r="AQ70" s="476" t="e">
        <f>IF(ISNA(VLOOKUP($A70,#REF!,AQ$2,FALSE))=TRUE,"-",VLOOKUP($A70,#REF!,AQ$2,FALSE))</f>
        <v>#REF!</v>
      </c>
      <c r="AR70" s="477">
        <v>0</v>
      </c>
      <c r="AS70" s="124">
        <v>0</v>
      </c>
      <c r="AT70" s="109" t="e">
        <f>IF(ISNA(VLOOKUP($A70,#REF!,AT$2,FALSE))=TRUE,"-",VLOOKUP($A70,#REF!,AT$2,FALSE))</f>
        <v>#REF!</v>
      </c>
      <c r="AU70" s="109" t="e">
        <f>IF(ISNA(VLOOKUP($A70,#REF!,AU$2,FALSE))=TRUE,"-",VLOOKUP($A70,#REF!,AU$2,FALSE))</f>
        <v>#REF!</v>
      </c>
      <c r="AV70" s="109" t="e">
        <f>IF(ISNA(VLOOKUP($A70,#REF!,AV$2,FALSE))=TRUE,"-",VLOOKUP($A70,#REF!,AV$2,FALSE))</f>
        <v>#REF!</v>
      </c>
      <c r="AW70" s="109" t="e">
        <f>IF(ISNA(VLOOKUP($A70,#REF!,AW$2,FALSE))=TRUE,"-",VLOOKUP($A70,#REF!,AW$2,FALSE))</f>
        <v>#REF!</v>
      </c>
      <c r="AX70" s="122" t="e">
        <f>IF(ISNA(VLOOKUP($A70,#REF!,AX$2,FALSE))=TRUE,"-",VLOOKUP($A70,#REF!,AX$2,FALSE))</f>
        <v>#REF!</v>
      </c>
      <c r="AY70" s="476" t="e">
        <f>IF(ISNA(VLOOKUP($A70,#REF!,AY$2,FALSE))=TRUE,"-",VLOOKUP($A70,#REF!,AY$2,FALSE))</f>
        <v>#REF!</v>
      </c>
      <c r="AZ70" s="477">
        <v>0</v>
      </c>
      <c r="BA70" s="124">
        <v>0</v>
      </c>
      <c r="BB70" s="109" t="e">
        <f>IF(ISNA(VLOOKUP($A70,#REF!,BB$2,FALSE))=TRUE,"-",VLOOKUP($A70,#REF!,BB$2,FALSE))</f>
        <v>#REF!</v>
      </c>
      <c r="BC70" s="109" t="e">
        <f>IF(ISNA(VLOOKUP($A70,#REF!,BC$2,FALSE))=TRUE,"-",VLOOKUP($A70,#REF!,BC$2,FALSE))</f>
        <v>#REF!</v>
      </c>
      <c r="BD70" s="109" t="e">
        <f>IF(ISNA(VLOOKUP($A70,#REF!,BD$2,FALSE))=TRUE,"-",VLOOKUP($A70,#REF!,BD$2,FALSE))</f>
        <v>#REF!</v>
      </c>
      <c r="BE70" s="109" t="e">
        <f>IF(ISNA(VLOOKUP($A70,#REF!,BE$2,FALSE))=TRUE,"-",VLOOKUP($A70,#REF!,BE$2,FALSE))</f>
        <v>#REF!</v>
      </c>
      <c r="BF70" s="122" t="e">
        <f>IF(ISNA(VLOOKUP($A70,#REF!,BF$2,FALSE))=TRUE,"-",VLOOKUP($A70,#REF!,BF$2,FALSE))</f>
        <v>#REF!</v>
      </c>
      <c r="BG70" s="476" t="e">
        <f>IF(ISNA(VLOOKUP($A70,#REF!,BG$2,FALSE))=TRUE,"-",VLOOKUP($A70,#REF!,BG$2,FALSE))</f>
        <v>#REF!</v>
      </c>
      <c r="BH70" s="477">
        <v>0</v>
      </c>
      <c r="BI70" s="124">
        <v>0</v>
      </c>
      <c r="BJ70" s="109" t="e">
        <f>IF(ISNA(VLOOKUP($A70,#REF!,BJ$2,FALSE))=TRUE,"-",VLOOKUP($A70,#REF!,BJ$2,FALSE))</f>
        <v>#REF!</v>
      </c>
      <c r="BK70" s="109" t="e">
        <f>IF(ISNA(VLOOKUP($A70,#REF!,BK$2,FALSE))=TRUE,"-",VLOOKUP($A70,#REF!,BK$2,FALSE))</f>
        <v>#REF!</v>
      </c>
      <c r="BL70" s="109" t="e">
        <f>IF(ISNA(VLOOKUP($A70,#REF!,BL$2,FALSE))=TRUE,"-",VLOOKUP($A70,#REF!,BL$2,FALSE))</f>
        <v>#REF!</v>
      </c>
      <c r="BM70" s="109" t="e">
        <f>IF(ISNA(VLOOKUP($A70,#REF!,BM$2,FALSE))=TRUE,"-",VLOOKUP($A70,#REF!,BM$2,FALSE))</f>
        <v>#REF!</v>
      </c>
      <c r="BN70" s="122" t="e">
        <f>IF(ISNA(VLOOKUP($A70,#REF!,BN$2,FALSE))=TRUE,"-",VLOOKUP($A70,#REF!,BN$2,FALSE))</f>
        <v>#REF!</v>
      </c>
      <c r="BO70" s="476" t="e">
        <f>IF(ISNA(VLOOKUP($A70,#REF!,BO$2,FALSE))=TRUE,"-",VLOOKUP($A70,#REF!,BO$2,FALSE))</f>
        <v>#REF!</v>
      </c>
      <c r="BP70" s="477" t="e">
        <f>IF(ISNA(VLOOKUP($A70,#REF!,BP$2,FALSE))=TRUE,"-",VLOOKUP($A70,#REF!,BP$2,FALSE))</f>
        <v>#REF!</v>
      </c>
      <c r="BQ70" s="124" t="e">
        <f>IF(ISNA(VLOOKUP($A70,#REF!,BQ$2,FALSE))=TRUE,"-",VLOOKUP($A70,#REF!,BQ$2,FALSE))</f>
        <v>#REF!</v>
      </c>
      <c r="BR70" s="109" t="e">
        <f t="shared" si="26"/>
        <v>#REF!</v>
      </c>
      <c r="BS70" s="109" t="e">
        <f t="shared" si="27"/>
        <v>#REF!</v>
      </c>
      <c r="BT70" s="503" t="e">
        <f t="shared" si="28"/>
        <v>#REF!</v>
      </c>
      <c r="BU70" s="483" t="e">
        <f t="shared" si="29"/>
        <v>#REF!</v>
      </c>
      <c r="BV70" s="493" t="e">
        <f t="shared" si="30"/>
        <v>#REF!</v>
      </c>
      <c r="BW70" s="493" t="e">
        <f t="shared" si="30"/>
        <v>#REF!</v>
      </c>
      <c r="BX70" s="493">
        <f t="shared" si="31"/>
        <v>0</v>
      </c>
      <c r="BY70" s="494">
        <f t="shared" si="32"/>
        <v>2.5953802232026989E-4</v>
      </c>
    </row>
    <row r="71" spans="1:77" x14ac:dyDescent="0.25">
      <c r="A71" s="56" t="s">
        <v>41</v>
      </c>
      <c r="B71" s="36" t="s">
        <v>41</v>
      </c>
      <c r="C71" s="37" t="s">
        <v>93</v>
      </c>
      <c r="D71" s="38" t="s">
        <v>14</v>
      </c>
      <c r="E71" s="102" t="e">
        <f>IF(ISNA(VLOOKUP($A71,#REF!,E$2,FALSE))=TRUE,"-",VLOOKUP($A71,#REF!,E$2,FALSE))</f>
        <v>#REF!</v>
      </c>
      <c r="F71" s="109" t="e">
        <f>IF(ISNA(VLOOKUP($A71,#REF!,F$2,FALSE))=TRUE,"-",VLOOKUP($A71,#REF!,F$2,FALSE))</f>
        <v>#REF!</v>
      </c>
      <c r="G71" s="109" t="e">
        <f>IF(ISNA(VLOOKUP($A71,#REF!,G$2,FALSE))=TRUE,"-",VLOOKUP($A71,#REF!,G$2,FALSE))</f>
        <v>#REF!</v>
      </c>
      <c r="H71" s="109" t="e">
        <f>IF(ISNA(VLOOKUP($A71,#REF!,H$2,FALSE))=TRUE,"-",VLOOKUP($A71,#REF!,H$2,FALSE))</f>
        <v>#REF!</v>
      </c>
      <c r="I71" s="109" t="e">
        <f>IF(ISNA(VLOOKUP($A71,#REF!,I$2,FALSE))=TRUE,"-",VLOOKUP($A71,#REF!,I$2,FALSE))</f>
        <v>#REF!</v>
      </c>
      <c r="J71" s="122" t="e">
        <f>IF(ISNA(VLOOKUP($A71,#REF!,J$2,FALSE))=TRUE,"-",VLOOKUP($A71,#REF!,J$2,FALSE))</f>
        <v>#REF!</v>
      </c>
      <c r="K71" s="476" t="e">
        <f>IF(ISNA(VLOOKUP($A71,#REF!,K$2,FALSE))=TRUE,"-",VLOOKUP($A71,#REF!,K$2,FALSE))</f>
        <v>#REF!</v>
      </c>
      <c r="L71" s="477">
        <v>0.99850790808713819</v>
      </c>
      <c r="M71" s="124">
        <v>0.99847281612706174</v>
      </c>
      <c r="N71" s="109" t="e">
        <f>IF(ISNA(VLOOKUP($A71,#REF!,N$2,FALSE))=TRUE,"-",VLOOKUP($A71,#REF!,N$2,FALSE))</f>
        <v>#REF!</v>
      </c>
      <c r="O71" s="109" t="e">
        <f>IF(ISNA(VLOOKUP($A71,#REF!,O$2,FALSE))=TRUE,"-",VLOOKUP($A71,#REF!,O$2,FALSE))</f>
        <v>#REF!</v>
      </c>
      <c r="P71" s="109" t="e">
        <f>IF(ISNA(VLOOKUP($A71,#REF!,P$2,FALSE))=TRUE,"-",VLOOKUP($A71,#REF!,P$2,FALSE))</f>
        <v>#REF!</v>
      </c>
      <c r="Q71" s="109" t="e">
        <f>IF(ISNA(VLOOKUP($A71,#REF!,Q$2,FALSE))=TRUE,"-",VLOOKUP($A71,#REF!,Q$2,FALSE))</f>
        <v>#REF!</v>
      </c>
      <c r="R71" s="122" t="e">
        <f>IF(ISNA(VLOOKUP($A71,#REF!,R$2,FALSE))=TRUE,"-",VLOOKUP($A71,#REF!,R$2,FALSE))</f>
        <v>#REF!</v>
      </c>
      <c r="S71" s="476" t="e">
        <f>IF(ISNA(VLOOKUP($A71,#REF!,S$2,FALSE))=TRUE,"-",VLOOKUP($A71,#REF!,S$2,FALSE))</f>
        <v>#REF!</v>
      </c>
      <c r="T71" s="477">
        <v>5.9683676514473295E-4</v>
      </c>
      <c r="U71" s="124">
        <v>2.7489309712889431E-3</v>
      </c>
      <c r="V71" s="109" t="e">
        <f>IF(ISNA(VLOOKUP($A71,#REF!,V$2,FALSE))=TRUE,"-",VLOOKUP($A71,#REF!,V$2,FALSE))</f>
        <v>#REF!</v>
      </c>
      <c r="W71" s="109" t="e">
        <f>IF(ISNA(VLOOKUP($A71,#REF!,W$2,FALSE))=TRUE,"-",VLOOKUP($A71,#REF!,W$2,FALSE))</f>
        <v>#REF!</v>
      </c>
      <c r="X71" s="109" t="e">
        <f>IF(ISNA(VLOOKUP($A71,#REF!,X$2,FALSE))=TRUE,"-",VLOOKUP($A71,#REF!,X$2,FALSE))</f>
        <v>#REF!</v>
      </c>
      <c r="Y71" s="109" t="e">
        <f>IF(ISNA(VLOOKUP($A71,#REF!,Y$2,FALSE))=TRUE,"-",VLOOKUP($A71,#REF!,Y$2,FALSE))</f>
        <v>#REF!</v>
      </c>
      <c r="Z71" s="122" t="e">
        <f>IF(ISNA(VLOOKUP($A71,#REF!,Z$2,FALSE))=TRUE,"-",VLOOKUP($A71,#REF!,Z$2,FALSE))</f>
        <v>#REF!</v>
      </c>
      <c r="AA71" s="476" t="e">
        <f>IF(ISNA(VLOOKUP($A71,#REF!,AA$2,FALSE))=TRUE,"-",VLOOKUP($A71,#REF!,AA$2,FALSE))</f>
        <v>#REF!</v>
      </c>
      <c r="AB71" s="477">
        <v>5.9683676514473295E-4</v>
      </c>
      <c r="AC71" s="124">
        <v>9.1631032376298109E-4</v>
      </c>
      <c r="AD71" s="109" t="e">
        <f>IF(ISNA(VLOOKUP($A71,#REF!,AD$2,FALSE))=TRUE,"-",VLOOKUP($A71,#REF!,AD$2,FALSE))</f>
        <v>#REF!</v>
      </c>
      <c r="AE71" s="109" t="e">
        <f>IF(ISNA(VLOOKUP($A71,#REF!,AE$2,FALSE))=TRUE,"-",VLOOKUP($A71,#REF!,AE$2,FALSE))</f>
        <v>#REF!</v>
      </c>
      <c r="AF71" s="109" t="e">
        <f>IF(ISNA(VLOOKUP($A71,#REF!,AF$2,FALSE))=TRUE,"-",VLOOKUP($A71,#REF!,AF$2,FALSE))</f>
        <v>#REF!</v>
      </c>
      <c r="AG71" s="109" t="e">
        <f>IF(ISNA(VLOOKUP($A71,#REF!,AG$2,FALSE))=TRUE,"-",VLOOKUP($A71,#REF!,AG$2,FALSE))</f>
        <v>#REF!</v>
      </c>
      <c r="AH71" s="122" t="e">
        <f>IF(ISNA(VLOOKUP($A71,#REF!,AH$2,FALSE))=TRUE,"-",VLOOKUP($A71,#REF!,AH$2,FALSE))</f>
        <v>#REF!</v>
      </c>
      <c r="AI71" s="476" t="e">
        <f>IF(ISNA(VLOOKUP($A71,#REF!,AI$2,FALSE))=TRUE,"-",VLOOKUP($A71,#REF!,AI$2,FALSE))</f>
        <v>#REF!</v>
      </c>
      <c r="AJ71" s="477">
        <v>0</v>
      </c>
      <c r="AK71" s="124">
        <v>0</v>
      </c>
      <c r="AL71" s="109" t="e">
        <f>IF(ISNA(VLOOKUP($A71,#REF!,AL$2,FALSE))=TRUE,"-",VLOOKUP($A71,#REF!,AL$2,FALSE))</f>
        <v>#REF!</v>
      </c>
      <c r="AM71" s="109" t="e">
        <f>IF(ISNA(VLOOKUP($A71,#REF!,AM$2,FALSE))=TRUE,"-",VLOOKUP($A71,#REF!,AM$2,FALSE))</f>
        <v>#REF!</v>
      </c>
      <c r="AN71" s="109" t="e">
        <f>IF(ISNA(VLOOKUP($A71,#REF!,AN$2,FALSE))=TRUE,"-",VLOOKUP($A71,#REF!,AN$2,FALSE))</f>
        <v>#REF!</v>
      </c>
      <c r="AO71" s="109" t="e">
        <f>IF(ISNA(VLOOKUP($A71,#REF!,AO$2,FALSE))=TRUE,"-",VLOOKUP($A71,#REF!,AO$2,FALSE))</f>
        <v>#REF!</v>
      </c>
      <c r="AP71" s="122" t="e">
        <f>IF(ISNA(VLOOKUP($A71,#REF!,AP$2,FALSE))=TRUE,"-",VLOOKUP($A71,#REF!,AP$2,FALSE))</f>
        <v>#REF!</v>
      </c>
      <c r="AQ71" s="476" t="e">
        <f>IF(ISNA(VLOOKUP($A71,#REF!,AQ$2,FALSE))=TRUE,"-",VLOOKUP($A71,#REF!,AQ$2,FALSE))</f>
        <v>#REF!</v>
      </c>
      <c r="AR71" s="477">
        <v>0</v>
      </c>
      <c r="AS71" s="124">
        <v>3.0543677458766036E-4</v>
      </c>
      <c r="AT71" s="109" t="e">
        <f>IF(ISNA(VLOOKUP($A71,#REF!,AT$2,FALSE))=TRUE,"-",VLOOKUP($A71,#REF!,AT$2,FALSE))</f>
        <v>#REF!</v>
      </c>
      <c r="AU71" s="109" t="e">
        <f>IF(ISNA(VLOOKUP($A71,#REF!,AU$2,FALSE))=TRUE,"-",VLOOKUP($A71,#REF!,AU$2,FALSE))</f>
        <v>#REF!</v>
      </c>
      <c r="AV71" s="109" t="e">
        <f>IF(ISNA(VLOOKUP($A71,#REF!,AV$2,FALSE))=TRUE,"-",VLOOKUP($A71,#REF!,AV$2,FALSE))</f>
        <v>#REF!</v>
      </c>
      <c r="AW71" s="109" t="e">
        <f>IF(ISNA(VLOOKUP($A71,#REF!,AW$2,FALSE))=TRUE,"-",VLOOKUP($A71,#REF!,AW$2,FALSE))</f>
        <v>#REF!</v>
      </c>
      <c r="AX71" s="122" t="e">
        <f>IF(ISNA(VLOOKUP($A71,#REF!,AX$2,FALSE))=TRUE,"-",VLOOKUP($A71,#REF!,AX$2,FALSE))</f>
        <v>#REF!</v>
      </c>
      <c r="AY71" s="476" t="e">
        <f>IF(ISNA(VLOOKUP($A71,#REF!,AY$2,FALSE))=TRUE,"-",VLOOKUP($A71,#REF!,AY$2,FALSE))</f>
        <v>#REF!</v>
      </c>
      <c r="AZ71" s="477">
        <v>2.9841838257236647E-4</v>
      </c>
      <c r="BA71" s="124">
        <v>0</v>
      </c>
      <c r="BB71" s="109" t="e">
        <f>IF(ISNA(VLOOKUP($A71,#REF!,BB$2,FALSE))=TRUE,"-",VLOOKUP($A71,#REF!,BB$2,FALSE))</f>
        <v>#REF!</v>
      </c>
      <c r="BC71" s="109" t="e">
        <f>IF(ISNA(VLOOKUP($A71,#REF!,BC$2,FALSE))=TRUE,"-",VLOOKUP($A71,#REF!,BC$2,FALSE))</f>
        <v>#REF!</v>
      </c>
      <c r="BD71" s="109" t="e">
        <f>IF(ISNA(VLOOKUP($A71,#REF!,BD$2,FALSE))=TRUE,"-",VLOOKUP($A71,#REF!,BD$2,FALSE))</f>
        <v>#REF!</v>
      </c>
      <c r="BE71" s="109" t="e">
        <f>IF(ISNA(VLOOKUP($A71,#REF!,BE$2,FALSE))=TRUE,"-",VLOOKUP($A71,#REF!,BE$2,FALSE))</f>
        <v>#REF!</v>
      </c>
      <c r="BF71" s="122" t="e">
        <f>IF(ISNA(VLOOKUP($A71,#REF!,BF$2,FALSE))=TRUE,"-",VLOOKUP($A71,#REF!,BF$2,FALSE))</f>
        <v>#REF!</v>
      </c>
      <c r="BG71" s="476" t="e">
        <f>IF(ISNA(VLOOKUP($A71,#REF!,BG$2,FALSE))=TRUE,"-",VLOOKUP($A71,#REF!,BG$2,FALSE))</f>
        <v>#REF!</v>
      </c>
      <c r="BH71" s="477">
        <v>0</v>
      </c>
      <c r="BI71" s="124">
        <v>0</v>
      </c>
      <c r="BJ71" s="109" t="e">
        <f>IF(ISNA(VLOOKUP($A71,#REF!,BJ$2,FALSE))=TRUE,"-",VLOOKUP($A71,#REF!,BJ$2,FALSE))</f>
        <v>#REF!</v>
      </c>
      <c r="BK71" s="109" t="e">
        <f>IF(ISNA(VLOOKUP($A71,#REF!,BK$2,FALSE))=TRUE,"-",VLOOKUP($A71,#REF!,BK$2,FALSE))</f>
        <v>#REF!</v>
      </c>
      <c r="BL71" s="109" t="e">
        <f>IF(ISNA(VLOOKUP($A71,#REF!,BL$2,FALSE))=TRUE,"-",VLOOKUP($A71,#REF!,BL$2,FALSE))</f>
        <v>#REF!</v>
      </c>
      <c r="BM71" s="109" t="e">
        <f>IF(ISNA(VLOOKUP($A71,#REF!,BM$2,FALSE))=TRUE,"-",VLOOKUP($A71,#REF!,BM$2,FALSE))</f>
        <v>#REF!</v>
      </c>
      <c r="BN71" s="122" t="e">
        <f>IF(ISNA(VLOOKUP($A71,#REF!,BN$2,FALSE))=TRUE,"-",VLOOKUP($A71,#REF!,BN$2,FALSE))</f>
        <v>#REF!</v>
      </c>
      <c r="BO71" s="476" t="e">
        <f>IF(ISNA(VLOOKUP($A71,#REF!,BO$2,FALSE))=TRUE,"-",VLOOKUP($A71,#REF!,BO$2,FALSE))</f>
        <v>#REF!</v>
      </c>
      <c r="BP71" s="477" t="e">
        <f>IF(ISNA(VLOOKUP($A71,#REF!,BP$2,FALSE))=TRUE,"-",VLOOKUP($A71,#REF!,BP$2,FALSE))</f>
        <v>#REF!</v>
      </c>
      <c r="BQ71" s="124" t="e">
        <f>IF(ISNA(VLOOKUP($A71,#REF!,BQ$2,FALSE))=TRUE,"-",VLOOKUP($A71,#REF!,BQ$2,FALSE))</f>
        <v>#REF!</v>
      </c>
      <c r="BR71" s="109" t="e">
        <f t="shared" si="26"/>
        <v>#REF!</v>
      </c>
      <c r="BS71" s="109" t="e">
        <f t="shared" si="27"/>
        <v>#REF!</v>
      </c>
      <c r="BT71" s="503" t="e">
        <f t="shared" si="28"/>
        <v>#REF!</v>
      </c>
      <c r="BU71" s="483" t="e">
        <f t="shared" si="29"/>
        <v>#REF!</v>
      </c>
      <c r="BV71" s="493" t="e">
        <f t="shared" si="30"/>
        <v>#REF!</v>
      </c>
      <c r="BW71" s="493" t="e">
        <f t="shared" si="30"/>
        <v>#REF!</v>
      </c>
      <c r="BX71" s="493">
        <f t="shared" si="31"/>
        <v>1.4920919128618324E-3</v>
      </c>
      <c r="BY71" s="494">
        <f t="shared" si="32"/>
        <v>3.970678069639585E-3</v>
      </c>
    </row>
    <row r="72" spans="1:77" x14ac:dyDescent="0.25">
      <c r="A72" s="56" t="s">
        <v>42</v>
      </c>
      <c r="B72" s="36" t="s">
        <v>42</v>
      </c>
      <c r="C72" s="41" t="s">
        <v>94</v>
      </c>
      <c r="D72" s="40" t="s">
        <v>13</v>
      </c>
      <c r="E72" s="102" t="e">
        <f>IF(ISNA(VLOOKUP($A72,#REF!,E$2,FALSE))=TRUE,"-",VLOOKUP($A72,#REF!,E$2,FALSE))</f>
        <v>#REF!</v>
      </c>
      <c r="F72" s="109" t="e">
        <f>IF(ISNA(VLOOKUP($A72,#REF!,F$2,FALSE))=TRUE,"-",VLOOKUP($A72,#REF!,F$2,FALSE))</f>
        <v>#REF!</v>
      </c>
      <c r="G72" s="109" t="e">
        <f>IF(ISNA(VLOOKUP($A72,#REF!,G$2,FALSE))=TRUE,"-",VLOOKUP($A72,#REF!,G$2,FALSE))</f>
        <v>#REF!</v>
      </c>
      <c r="H72" s="109" t="e">
        <f>IF(ISNA(VLOOKUP($A72,#REF!,H$2,FALSE))=TRUE,"-",VLOOKUP($A72,#REF!,H$2,FALSE))</f>
        <v>#REF!</v>
      </c>
      <c r="I72" s="109" t="e">
        <f>IF(ISNA(VLOOKUP($A72,#REF!,I$2,FALSE))=TRUE,"-",VLOOKUP($A72,#REF!,I$2,FALSE))</f>
        <v>#REF!</v>
      </c>
      <c r="J72" s="122" t="e">
        <f>IF(ISNA(VLOOKUP($A72,#REF!,J$2,FALSE))=TRUE,"-",VLOOKUP($A72,#REF!,J$2,FALSE))</f>
        <v>#REF!</v>
      </c>
      <c r="K72" s="476" t="e">
        <f>IF(ISNA(VLOOKUP($A72,#REF!,K$2,FALSE))=TRUE,"-",VLOOKUP($A72,#REF!,K$2,FALSE))</f>
        <v>#REF!</v>
      </c>
      <c r="L72" s="477">
        <v>0.99654775604142698</v>
      </c>
      <c r="M72" s="124">
        <v>0.99479843953185954</v>
      </c>
      <c r="N72" s="109" t="e">
        <f>IF(ISNA(VLOOKUP($A72,#REF!,N$2,FALSE))=TRUE,"-",VLOOKUP($A72,#REF!,N$2,FALSE))</f>
        <v>#REF!</v>
      </c>
      <c r="O72" s="109" t="e">
        <f>IF(ISNA(VLOOKUP($A72,#REF!,O$2,FALSE))=TRUE,"-",VLOOKUP($A72,#REF!,O$2,FALSE))</f>
        <v>#REF!</v>
      </c>
      <c r="P72" s="109" t="e">
        <f>IF(ISNA(VLOOKUP($A72,#REF!,P$2,FALSE))=TRUE,"-",VLOOKUP($A72,#REF!,P$2,FALSE))</f>
        <v>#REF!</v>
      </c>
      <c r="Q72" s="109" t="e">
        <f>IF(ISNA(VLOOKUP($A72,#REF!,Q$2,FALSE))=TRUE,"-",VLOOKUP($A72,#REF!,Q$2,FALSE))</f>
        <v>#REF!</v>
      </c>
      <c r="R72" s="122" t="e">
        <f>IF(ISNA(VLOOKUP($A72,#REF!,R$2,FALSE))=TRUE,"-",VLOOKUP($A72,#REF!,R$2,FALSE))</f>
        <v>#REF!</v>
      </c>
      <c r="S72" s="476" t="e">
        <f>IF(ISNA(VLOOKUP($A72,#REF!,S$2,FALSE))=TRUE,"-",VLOOKUP($A72,#REF!,S$2,FALSE))</f>
        <v>#REF!</v>
      </c>
      <c r="T72" s="477">
        <v>1.1507479861910242E-3</v>
      </c>
      <c r="U72" s="124">
        <v>0</v>
      </c>
      <c r="V72" s="109" t="e">
        <f>IF(ISNA(VLOOKUP($A72,#REF!,V$2,FALSE))=TRUE,"-",VLOOKUP($A72,#REF!,V$2,FALSE))</f>
        <v>#REF!</v>
      </c>
      <c r="W72" s="109" t="e">
        <f>IF(ISNA(VLOOKUP($A72,#REF!,W$2,FALSE))=TRUE,"-",VLOOKUP($A72,#REF!,W$2,FALSE))</f>
        <v>#REF!</v>
      </c>
      <c r="X72" s="109" t="e">
        <f>IF(ISNA(VLOOKUP($A72,#REF!,X$2,FALSE))=TRUE,"-",VLOOKUP($A72,#REF!,X$2,FALSE))</f>
        <v>#REF!</v>
      </c>
      <c r="Y72" s="109" t="e">
        <f>IF(ISNA(VLOOKUP($A72,#REF!,Y$2,FALSE))=TRUE,"-",VLOOKUP($A72,#REF!,Y$2,FALSE))</f>
        <v>#REF!</v>
      </c>
      <c r="Z72" s="122" t="e">
        <f>IF(ISNA(VLOOKUP($A72,#REF!,Z$2,FALSE))=TRUE,"-",VLOOKUP($A72,#REF!,Z$2,FALSE))</f>
        <v>#REF!</v>
      </c>
      <c r="AA72" s="476" t="e">
        <f>IF(ISNA(VLOOKUP($A72,#REF!,AA$2,FALSE))=TRUE,"-",VLOOKUP($A72,#REF!,AA$2,FALSE))</f>
        <v>#REF!</v>
      </c>
      <c r="AB72" s="477">
        <v>0</v>
      </c>
      <c r="AC72" s="124">
        <v>1.3003901170351106E-3</v>
      </c>
      <c r="AD72" s="109" t="e">
        <f>IF(ISNA(VLOOKUP($A72,#REF!,AD$2,FALSE))=TRUE,"-",VLOOKUP($A72,#REF!,AD$2,FALSE))</f>
        <v>#REF!</v>
      </c>
      <c r="AE72" s="109" t="e">
        <f>IF(ISNA(VLOOKUP($A72,#REF!,AE$2,FALSE))=TRUE,"-",VLOOKUP($A72,#REF!,AE$2,FALSE))</f>
        <v>#REF!</v>
      </c>
      <c r="AF72" s="109" t="e">
        <f>IF(ISNA(VLOOKUP($A72,#REF!,AF$2,FALSE))=TRUE,"-",VLOOKUP($A72,#REF!,AF$2,FALSE))</f>
        <v>#REF!</v>
      </c>
      <c r="AG72" s="109" t="e">
        <f>IF(ISNA(VLOOKUP($A72,#REF!,AG$2,FALSE))=TRUE,"-",VLOOKUP($A72,#REF!,AG$2,FALSE))</f>
        <v>#REF!</v>
      </c>
      <c r="AH72" s="122" t="e">
        <f>IF(ISNA(VLOOKUP($A72,#REF!,AH$2,FALSE))=TRUE,"-",VLOOKUP($A72,#REF!,AH$2,FALSE))</f>
        <v>#REF!</v>
      </c>
      <c r="AI72" s="476" t="e">
        <f>IF(ISNA(VLOOKUP($A72,#REF!,AI$2,FALSE))=TRUE,"-",VLOOKUP($A72,#REF!,AI$2,FALSE))</f>
        <v>#REF!</v>
      </c>
      <c r="AJ72" s="477">
        <v>0</v>
      </c>
      <c r="AK72" s="124">
        <v>0</v>
      </c>
      <c r="AL72" s="109" t="e">
        <f>IF(ISNA(VLOOKUP($A72,#REF!,AL$2,FALSE))=TRUE,"-",VLOOKUP($A72,#REF!,AL$2,FALSE))</f>
        <v>#REF!</v>
      </c>
      <c r="AM72" s="109" t="e">
        <f>IF(ISNA(VLOOKUP($A72,#REF!,AM$2,FALSE))=TRUE,"-",VLOOKUP($A72,#REF!,AM$2,FALSE))</f>
        <v>#REF!</v>
      </c>
      <c r="AN72" s="109" t="e">
        <f>IF(ISNA(VLOOKUP($A72,#REF!,AN$2,FALSE))=TRUE,"-",VLOOKUP($A72,#REF!,AN$2,FALSE))</f>
        <v>#REF!</v>
      </c>
      <c r="AO72" s="109" t="e">
        <f>IF(ISNA(VLOOKUP($A72,#REF!,AO$2,FALSE))=TRUE,"-",VLOOKUP($A72,#REF!,AO$2,FALSE))</f>
        <v>#REF!</v>
      </c>
      <c r="AP72" s="122" t="e">
        <f>IF(ISNA(VLOOKUP($A72,#REF!,AP$2,FALSE))=TRUE,"-",VLOOKUP($A72,#REF!,AP$2,FALSE))</f>
        <v>#REF!</v>
      </c>
      <c r="AQ72" s="476" t="e">
        <f>IF(ISNA(VLOOKUP($A72,#REF!,AQ$2,FALSE))=TRUE,"-",VLOOKUP($A72,#REF!,AQ$2,FALSE))</f>
        <v>#REF!</v>
      </c>
      <c r="AR72" s="477">
        <v>0</v>
      </c>
      <c r="AS72" s="124">
        <v>0</v>
      </c>
      <c r="AT72" s="109" t="e">
        <f>IF(ISNA(VLOOKUP($A72,#REF!,AT$2,FALSE))=TRUE,"-",VLOOKUP($A72,#REF!,AT$2,FALSE))</f>
        <v>#REF!</v>
      </c>
      <c r="AU72" s="109" t="e">
        <f>IF(ISNA(VLOOKUP($A72,#REF!,AU$2,FALSE))=TRUE,"-",VLOOKUP($A72,#REF!,AU$2,FALSE))</f>
        <v>#REF!</v>
      </c>
      <c r="AV72" s="109" t="e">
        <f>IF(ISNA(VLOOKUP($A72,#REF!,AV$2,FALSE))=TRUE,"-",VLOOKUP($A72,#REF!,AV$2,FALSE))</f>
        <v>#REF!</v>
      </c>
      <c r="AW72" s="109" t="e">
        <f>IF(ISNA(VLOOKUP($A72,#REF!,AW$2,FALSE))=TRUE,"-",VLOOKUP($A72,#REF!,AW$2,FALSE))</f>
        <v>#REF!</v>
      </c>
      <c r="AX72" s="122" t="e">
        <f>IF(ISNA(VLOOKUP($A72,#REF!,AX$2,FALSE))=TRUE,"-",VLOOKUP($A72,#REF!,AX$2,FALSE))</f>
        <v>#REF!</v>
      </c>
      <c r="AY72" s="476" t="e">
        <f>IF(ISNA(VLOOKUP($A72,#REF!,AY$2,FALSE))=TRUE,"-",VLOOKUP($A72,#REF!,AY$2,FALSE))</f>
        <v>#REF!</v>
      </c>
      <c r="AZ72" s="477">
        <v>0</v>
      </c>
      <c r="BA72" s="124">
        <v>0</v>
      </c>
      <c r="BB72" s="109" t="e">
        <f>IF(ISNA(VLOOKUP($A72,#REF!,BB$2,FALSE))=TRUE,"-",VLOOKUP($A72,#REF!,BB$2,FALSE))</f>
        <v>#REF!</v>
      </c>
      <c r="BC72" s="109" t="e">
        <f>IF(ISNA(VLOOKUP($A72,#REF!,BC$2,FALSE))=TRUE,"-",VLOOKUP($A72,#REF!,BC$2,FALSE))</f>
        <v>#REF!</v>
      </c>
      <c r="BD72" s="109" t="e">
        <f>IF(ISNA(VLOOKUP($A72,#REF!,BD$2,FALSE))=TRUE,"-",VLOOKUP($A72,#REF!,BD$2,FALSE))</f>
        <v>#REF!</v>
      </c>
      <c r="BE72" s="109" t="e">
        <f>IF(ISNA(VLOOKUP($A72,#REF!,BE$2,FALSE))=TRUE,"-",VLOOKUP($A72,#REF!,BE$2,FALSE))</f>
        <v>#REF!</v>
      </c>
      <c r="BF72" s="122" t="e">
        <f>IF(ISNA(VLOOKUP($A72,#REF!,BF$2,FALSE))=TRUE,"-",VLOOKUP($A72,#REF!,BF$2,FALSE))</f>
        <v>#REF!</v>
      </c>
      <c r="BG72" s="476" t="e">
        <f>IF(ISNA(VLOOKUP($A72,#REF!,BG$2,FALSE))=TRUE,"-",VLOOKUP($A72,#REF!,BG$2,FALSE))</f>
        <v>#REF!</v>
      </c>
      <c r="BH72" s="477">
        <v>0</v>
      </c>
      <c r="BI72" s="124">
        <v>0</v>
      </c>
      <c r="BJ72" s="109" t="e">
        <f>IF(ISNA(VLOOKUP($A72,#REF!,BJ$2,FALSE))=TRUE,"-",VLOOKUP($A72,#REF!,BJ$2,FALSE))</f>
        <v>#REF!</v>
      </c>
      <c r="BK72" s="109" t="e">
        <f>IF(ISNA(VLOOKUP($A72,#REF!,BK$2,FALSE))=TRUE,"-",VLOOKUP($A72,#REF!,BK$2,FALSE))</f>
        <v>#REF!</v>
      </c>
      <c r="BL72" s="109" t="e">
        <f>IF(ISNA(VLOOKUP($A72,#REF!,BL$2,FALSE))=TRUE,"-",VLOOKUP($A72,#REF!,BL$2,FALSE))</f>
        <v>#REF!</v>
      </c>
      <c r="BM72" s="109" t="e">
        <f>IF(ISNA(VLOOKUP($A72,#REF!,BM$2,FALSE))=TRUE,"-",VLOOKUP($A72,#REF!,BM$2,FALSE))</f>
        <v>#REF!</v>
      </c>
      <c r="BN72" s="122" t="e">
        <f>IF(ISNA(VLOOKUP($A72,#REF!,BN$2,FALSE))=TRUE,"-",VLOOKUP($A72,#REF!,BN$2,FALSE))</f>
        <v>#REF!</v>
      </c>
      <c r="BO72" s="476" t="e">
        <f>IF(ISNA(VLOOKUP($A72,#REF!,BO$2,FALSE))=TRUE,"-",VLOOKUP($A72,#REF!,BO$2,FALSE))</f>
        <v>#REF!</v>
      </c>
      <c r="BP72" s="477" t="e">
        <f>IF(ISNA(VLOOKUP($A72,#REF!,BP$2,FALSE))=TRUE,"-",VLOOKUP($A72,#REF!,BP$2,FALSE))</f>
        <v>#REF!</v>
      </c>
      <c r="BQ72" s="124" t="e">
        <f>IF(ISNA(VLOOKUP($A72,#REF!,BQ$2,FALSE))=TRUE,"-",VLOOKUP($A72,#REF!,BQ$2,FALSE))</f>
        <v>#REF!</v>
      </c>
      <c r="BR72" s="109" t="e">
        <f t="shared" si="26"/>
        <v>#REF!</v>
      </c>
      <c r="BS72" s="109" t="e">
        <f t="shared" si="27"/>
        <v>#REF!</v>
      </c>
      <c r="BT72" s="503" t="e">
        <f t="shared" si="28"/>
        <v>#REF!</v>
      </c>
      <c r="BU72" s="483" t="e">
        <f t="shared" si="29"/>
        <v>#REF!</v>
      </c>
      <c r="BV72" s="493" t="e">
        <f t="shared" si="30"/>
        <v>#REF!</v>
      </c>
      <c r="BW72" s="493" t="e">
        <f t="shared" si="30"/>
        <v>#REF!</v>
      </c>
      <c r="BX72" s="493">
        <f t="shared" si="31"/>
        <v>1.1507479861910242E-3</v>
      </c>
      <c r="BY72" s="494">
        <f t="shared" si="32"/>
        <v>1.3003901170351106E-3</v>
      </c>
    </row>
    <row r="73" spans="1:77" x14ac:dyDescent="0.25">
      <c r="A73" s="56" t="s">
        <v>43</v>
      </c>
      <c r="B73" s="36" t="s">
        <v>43</v>
      </c>
      <c r="C73" s="37" t="s">
        <v>95</v>
      </c>
      <c r="D73" s="38" t="s">
        <v>14</v>
      </c>
      <c r="E73" s="102" t="e">
        <f>IF(ISNA(VLOOKUP($A73,#REF!,E$2,FALSE))=TRUE,"-",VLOOKUP($A73,#REF!,E$2,FALSE))</f>
        <v>#REF!</v>
      </c>
      <c r="F73" s="109" t="e">
        <f>IF(ISNA(VLOOKUP($A73,#REF!,F$2,FALSE))=TRUE,"-",VLOOKUP($A73,#REF!,F$2,FALSE))</f>
        <v>#REF!</v>
      </c>
      <c r="G73" s="109" t="e">
        <f>IF(ISNA(VLOOKUP($A73,#REF!,G$2,FALSE))=TRUE,"-",VLOOKUP($A73,#REF!,G$2,FALSE))</f>
        <v>#REF!</v>
      </c>
      <c r="H73" s="109" t="e">
        <f>IF(ISNA(VLOOKUP($A73,#REF!,H$2,FALSE))=TRUE,"-",VLOOKUP($A73,#REF!,H$2,FALSE))</f>
        <v>#REF!</v>
      </c>
      <c r="I73" s="109" t="e">
        <f>IF(ISNA(VLOOKUP($A73,#REF!,I$2,FALSE))=TRUE,"-",VLOOKUP($A73,#REF!,I$2,FALSE))</f>
        <v>#REF!</v>
      </c>
      <c r="J73" s="122" t="e">
        <f>IF(ISNA(VLOOKUP($A73,#REF!,J$2,FALSE))=TRUE,"-",VLOOKUP($A73,#REF!,J$2,FALSE))</f>
        <v>#REF!</v>
      </c>
      <c r="K73" s="476" t="e">
        <f>IF(ISNA(VLOOKUP($A73,#REF!,K$2,FALSE))=TRUE,"-",VLOOKUP($A73,#REF!,K$2,FALSE))</f>
        <v>#REF!</v>
      </c>
      <c r="L73" s="477">
        <v>0.99976406747670166</v>
      </c>
      <c r="M73" s="124">
        <v>1</v>
      </c>
      <c r="N73" s="109" t="e">
        <f>IF(ISNA(VLOOKUP($A73,#REF!,N$2,FALSE))=TRUE,"-",VLOOKUP($A73,#REF!,N$2,FALSE))</f>
        <v>#REF!</v>
      </c>
      <c r="O73" s="109" t="e">
        <f>IF(ISNA(VLOOKUP($A73,#REF!,O$2,FALSE))=TRUE,"-",VLOOKUP($A73,#REF!,O$2,FALSE))</f>
        <v>#REF!</v>
      </c>
      <c r="P73" s="109" t="e">
        <f>IF(ISNA(VLOOKUP($A73,#REF!,P$2,FALSE))=TRUE,"-",VLOOKUP($A73,#REF!,P$2,FALSE))</f>
        <v>#REF!</v>
      </c>
      <c r="Q73" s="109" t="e">
        <f>IF(ISNA(VLOOKUP($A73,#REF!,Q$2,FALSE))=TRUE,"-",VLOOKUP($A73,#REF!,Q$2,FALSE))</f>
        <v>#REF!</v>
      </c>
      <c r="R73" s="122" t="e">
        <f>IF(ISNA(VLOOKUP($A73,#REF!,R$2,FALSE))=TRUE,"-",VLOOKUP($A73,#REF!,R$2,FALSE))</f>
        <v>#REF!</v>
      </c>
      <c r="S73" s="476" t="e">
        <f>IF(ISNA(VLOOKUP($A73,#REF!,S$2,FALSE))=TRUE,"-",VLOOKUP($A73,#REF!,S$2,FALSE))</f>
        <v>#REF!</v>
      </c>
      <c r="T73" s="477">
        <v>0</v>
      </c>
      <c r="U73" s="124">
        <v>0</v>
      </c>
      <c r="V73" s="109" t="e">
        <f>IF(ISNA(VLOOKUP($A73,#REF!,V$2,FALSE))=TRUE,"-",VLOOKUP($A73,#REF!,V$2,FALSE))</f>
        <v>#REF!</v>
      </c>
      <c r="W73" s="109" t="e">
        <f>IF(ISNA(VLOOKUP($A73,#REF!,W$2,FALSE))=TRUE,"-",VLOOKUP($A73,#REF!,W$2,FALSE))</f>
        <v>#REF!</v>
      </c>
      <c r="X73" s="109" t="e">
        <f>IF(ISNA(VLOOKUP($A73,#REF!,X$2,FALSE))=TRUE,"-",VLOOKUP($A73,#REF!,X$2,FALSE))</f>
        <v>#REF!</v>
      </c>
      <c r="Y73" s="109" t="e">
        <f>IF(ISNA(VLOOKUP($A73,#REF!,Y$2,FALSE))=TRUE,"-",VLOOKUP($A73,#REF!,Y$2,FALSE))</f>
        <v>#REF!</v>
      </c>
      <c r="Z73" s="122" t="e">
        <f>IF(ISNA(VLOOKUP($A73,#REF!,Z$2,FALSE))=TRUE,"-",VLOOKUP($A73,#REF!,Z$2,FALSE))</f>
        <v>#REF!</v>
      </c>
      <c r="AA73" s="476" t="e">
        <f>IF(ISNA(VLOOKUP($A73,#REF!,AA$2,FALSE))=TRUE,"-",VLOOKUP($A73,#REF!,AA$2,FALSE))</f>
        <v>#REF!</v>
      </c>
      <c r="AB73" s="477">
        <v>1.1796626164916834E-4</v>
      </c>
      <c r="AC73" s="124">
        <v>0</v>
      </c>
      <c r="AD73" s="109" t="e">
        <f>IF(ISNA(VLOOKUP($A73,#REF!,AD$2,FALSE))=TRUE,"-",VLOOKUP($A73,#REF!,AD$2,FALSE))</f>
        <v>#REF!</v>
      </c>
      <c r="AE73" s="109" t="e">
        <f>IF(ISNA(VLOOKUP($A73,#REF!,AE$2,FALSE))=TRUE,"-",VLOOKUP($A73,#REF!,AE$2,FALSE))</f>
        <v>#REF!</v>
      </c>
      <c r="AF73" s="109" t="e">
        <f>IF(ISNA(VLOOKUP($A73,#REF!,AF$2,FALSE))=TRUE,"-",VLOOKUP($A73,#REF!,AF$2,FALSE))</f>
        <v>#REF!</v>
      </c>
      <c r="AG73" s="109" t="e">
        <f>IF(ISNA(VLOOKUP($A73,#REF!,AG$2,FALSE))=TRUE,"-",VLOOKUP($A73,#REF!,AG$2,FALSE))</f>
        <v>#REF!</v>
      </c>
      <c r="AH73" s="122" t="e">
        <f>IF(ISNA(VLOOKUP($A73,#REF!,AH$2,FALSE))=TRUE,"-",VLOOKUP($A73,#REF!,AH$2,FALSE))</f>
        <v>#REF!</v>
      </c>
      <c r="AI73" s="476" t="e">
        <f>IF(ISNA(VLOOKUP($A73,#REF!,AI$2,FALSE))=TRUE,"-",VLOOKUP($A73,#REF!,AI$2,FALSE))</f>
        <v>#REF!</v>
      </c>
      <c r="AJ73" s="477">
        <v>0</v>
      </c>
      <c r="AK73" s="124">
        <v>0</v>
      </c>
      <c r="AL73" s="109" t="e">
        <f>IF(ISNA(VLOOKUP($A73,#REF!,AL$2,FALSE))=TRUE,"-",VLOOKUP($A73,#REF!,AL$2,FALSE))</f>
        <v>#REF!</v>
      </c>
      <c r="AM73" s="109" t="e">
        <f>IF(ISNA(VLOOKUP($A73,#REF!,AM$2,FALSE))=TRUE,"-",VLOOKUP($A73,#REF!,AM$2,FALSE))</f>
        <v>#REF!</v>
      </c>
      <c r="AN73" s="109" t="e">
        <f>IF(ISNA(VLOOKUP($A73,#REF!,AN$2,FALSE))=TRUE,"-",VLOOKUP($A73,#REF!,AN$2,FALSE))</f>
        <v>#REF!</v>
      </c>
      <c r="AO73" s="109" t="e">
        <f>IF(ISNA(VLOOKUP($A73,#REF!,AO$2,FALSE))=TRUE,"-",VLOOKUP($A73,#REF!,AO$2,FALSE))</f>
        <v>#REF!</v>
      </c>
      <c r="AP73" s="122" t="e">
        <f>IF(ISNA(VLOOKUP($A73,#REF!,AP$2,FALSE))=TRUE,"-",VLOOKUP($A73,#REF!,AP$2,FALSE))</f>
        <v>#REF!</v>
      </c>
      <c r="AQ73" s="476" t="e">
        <f>IF(ISNA(VLOOKUP($A73,#REF!,AQ$2,FALSE))=TRUE,"-",VLOOKUP($A73,#REF!,AQ$2,FALSE))</f>
        <v>#REF!</v>
      </c>
      <c r="AR73" s="477">
        <v>0</v>
      </c>
      <c r="AS73" s="124">
        <v>0</v>
      </c>
      <c r="AT73" s="109" t="e">
        <f>IF(ISNA(VLOOKUP($A73,#REF!,AT$2,FALSE))=TRUE,"-",VLOOKUP($A73,#REF!,AT$2,FALSE))</f>
        <v>#REF!</v>
      </c>
      <c r="AU73" s="109" t="e">
        <f>IF(ISNA(VLOOKUP($A73,#REF!,AU$2,FALSE))=TRUE,"-",VLOOKUP($A73,#REF!,AU$2,FALSE))</f>
        <v>#REF!</v>
      </c>
      <c r="AV73" s="109" t="e">
        <f>IF(ISNA(VLOOKUP($A73,#REF!,AV$2,FALSE))=TRUE,"-",VLOOKUP($A73,#REF!,AV$2,FALSE))</f>
        <v>#REF!</v>
      </c>
      <c r="AW73" s="109" t="e">
        <f>IF(ISNA(VLOOKUP($A73,#REF!,AW$2,FALSE))=TRUE,"-",VLOOKUP($A73,#REF!,AW$2,FALSE))</f>
        <v>#REF!</v>
      </c>
      <c r="AX73" s="122" t="e">
        <f>IF(ISNA(VLOOKUP($A73,#REF!,AX$2,FALSE))=TRUE,"-",VLOOKUP($A73,#REF!,AX$2,FALSE))</f>
        <v>#REF!</v>
      </c>
      <c r="AY73" s="476" t="e">
        <f>IF(ISNA(VLOOKUP($A73,#REF!,AY$2,FALSE))=TRUE,"-",VLOOKUP($A73,#REF!,AY$2,FALSE))</f>
        <v>#REF!</v>
      </c>
      <c r="AZ73" s="477">
        <v>0</v>
      </c>
      <c r="BA73" s="124">
        <v>0</v>
      </c>
      <c r="BB73" s="109" t="e">
        <f>IF(ISNA(VLOOKUP($A73,#REF!,BB$2,FALSE))=TRUE,"-",VLOOKUP($A73,#REF!,BB$2,FALSE))</f>
        <v>#REF!</v>
      </c>
      <c r="BC73" s="109" t="e">
        <f>IF(ISNA(VLOOKUP($A73,#REF!,BC$2,FALSE))=TRUE,"-",VLOOKUP($A73,#REF!,BC$2,FALSE))</f>
        <v>#REF!</v>
      </c>
      <c r="BD73" s="109" t="e">
        <f>IF(ISNA(VLOOKUP($A73,#REF!,BD$2,FALSE))=TRUE,"-",VLOOKUP($A73,#REF!,BD$2,FALSE))</f>
        <v>#REF!</v>
      </c>
      <c r="BE73" s="109" t="e">
        <f>IF(ISNA(VLOOKUP($A73,#REF!,BE$2,FALSE))=TRUE,"-",VLOOKUP($A73,#REF!,BE$2,FALSE))</f>
        <v>#REF!</v>
      </c>
      <c r="BF73" s="122" t="e">
        <f>IF(ISNA(VLOOKUP($A73,#REF!,BF$2,FALSE))=TRUE,"-",VLOOKUP($A73,#REF!,BF$2,FALSE))</f>
        <v>#REF!</v>
      </c>
      <c r="BG73" s="476" t="e">
        <f>IF(ISNA(VLOOKUP($A73,#REF!,BG$2,FALSE))=TRUE,"-",VLOOKUP($A73,#REF!,BG$2,FALSE))</f>
        <v>#REF!</v>
      </c>
      <c r="BH73" s="477">
        <v>0</v>
      </c>
      <c r="BI73" s="124">
        <v>0</v>
      </c>
      <c r="BJ73" s="109" t="e">
        <f>IF(ISNA(VLOOKUP($A73,#REF!,BJ$2,FALSE))=TRUE,"-",VLOOKUP($A73,#REF!,BJ$2,FALSE))</f>
        <v>#REF!</v>
      </c>
      <c r="BK73" s="109" t="e">
        <f>IF(ISNA(VLOOKUP($A73,#REF!,BK$2,FALSE))=TRUE,"-",VLOOKUP($A73,#REF!,BK$2,FALSE))</f>
        <v>#REF!</v>
      </c>
      <c r="BL73" s="109" t="e">
        <f>IF(ISNA(VLOOKUP($A73,#REF!,BL$2,FALSE))=TRUE,"-",VLOOKUP($A73,#REF!,BL$2,FALSE))</f>
        <v>#REF!</v>
      </c>
      <c r="BM73" s="109" t="e">
        <f>IF(ISNA(VLOOKUP($A73,#REF!,BM$2,FALSE))=TRUE,"-",VLOOKUP($A73,#REF!,BM$2,FALSE))</f>
        <v>#REF!</v>
      </c>
      <c r="BN73" s="122" t="e">
        <f>IF(ISNA(VLOOKUP($A73,#REF!,BN$2,FALSE))=TRUE,"-",VLOOKUP($A73,#REF!,BN$2,FALSE))</f>
        <v>#REF!</v>
      </c>
      <c r="BO73" s="476" t="e">
        <f>IF(ISNA(VLOOKUP($A73,#REF!,BO$2,FALSE))=TRUE,"-",VLOOKUP($A73,#REF!,BO$2,FALSE))</f>
        <v>#REF!</v>
      </c>
      <c r="BP73" s="477" t="e">
        <f>IF(ISNA(VLOOKUP($A73,#REF!,BP$2,FALSE))=TRUE,"-",VLOOKUP($A73,#REF!,BP$2,FALSE))</f>
        <v>#REF!</v>
      </c>
      <c r="BQ73" s="124" t="e">
        <f>IF(ISNA(VLOOKUP($A73,#REF!,BQ$2,FALSE))=TRUE,"-",VLOOKUP($A73,#REF!,BQ$2,FALSE))</f>
        <v>#REF!</v>
      </c>
      <c r="BR73" s="109" t="e">
        <f t="shared" si="26"/>
        <v>#REF!</v>
      </c>
      <c r="BS73" s="109" t="e">
        <f t="shared" si="27"/>
        <v>#REF!</v>
      </c>
      <c r="BT73" s="503" t="e">
        <f t="shared" si="28"/>
        <v>#REF!</v>
      </c>
      <c r="BU73" s="483" t="e">
        <f t="shared" si="29"/>
        <v>#REF!</v>
      </c>
      <c r="BV73" s="493" t="e">
        <f t="shared" si="30"/>
        <v>#REF!</v>
      </c>
      <c r="BW73" s="493" t="e">
        <f t="shared" si="30"/>
        <v>#REF!</v>
      </c>
      <c r="BX73" s="493">
        <f t="shared" si="31"/>
        <v>1.1796626164916834E-4</v>
      </c>
      <c r="BY73" s="494">
        <f t="shared" si="32"/>
        <v>0</v>
      </c>
    </row>
    <row r="74" spans="1:77" x14ac:dyDescent="0.25">
      <c r="A74" s="56" t="s">
        <v>44</v>
      </c>
      <c r="B74" s="36" t="s">
        <v>44</v>
      </c>
      <c r="C74" s="37" t="s">
        <v>96</v>
      </c>
      <c r="D74" s="38" t="s">
        <v>65</v>
      </c>
      <c r="E74" s="102" t="e">
        <f>IF(ISNA(VLOOKUP($A74,#REF!,E$2,FALSE))=TRUE,"-",VLOOKUP($A74,#REF!,E$2,FALSE))</f>
        <v>#REF!</v>
      </c>
      <c r="F74" s="109" t="e">
        <f>IF(ISNA(VLOOKUP($A74,#REF!,F$2,FALSE))=TRUE,"-",VLOOKUP($A74,#REF!,F$2,FALSE))</f>
        <v>#REF!</v>
      </c>
      <c r="G74" s="109" t="e">
        <f>IF(ISNA(VLOOKUP($A74,#REF!,G$2,FALSE))=TRUE,"-",VLOOKUP($A74,#REF!,G$2,FALSE))</f>
        <v>#REF!</v>
      </c>
      <c r="H74" s="109" t="e">
        <f>IF(ISNA(VLOOKUP($A74,#REF!,H$2,FALSE))=TRUE,"-",VLOOKUP($A74,#REF!,H$2,FALSE))</f>
        <v>#REF!</v>
      </c>
      <c r="I74" s="109" t="e">
        <f>IF(ISNA(VLOOKUP($A74,#REF!,I$2,FALSE))=TRUE,"-",VLOOKUP($A74,#REF!,I$2,FALSE))</f>
        <v>#REF!</v>
      </c>
      <c r="J74" s="122" t="e">
        <f>IF(ISNA(VLOOKUP($A74,#REF!,J$2,FALSE))=TRUE,"-",VLOOKUP($A74,#REF!,J$2,FALSE))</f>
        <v>#REF!</v>
      </c>
      <c r="K74" s="476" t="e">
        <f>IF(ISNA(VLOOKUP($A74,#REF!,K$2,FALSE))=TRUE,"-",VLOOKUP($A74,#REF!,K$2,FALSE))</f>
        <v>#REF!</v>
      </c>
      <c r="L74" s="477">
        <v>0.99753208292201379</v>
      </c>
      <c r="M74" s="124">
        <v>0.99527665317139002</v>
      </c>
      <c r="N74" s="109" t="e">
        <f>IF(ISNA(VLOOKUP($A74,#REF!,N$2,FALSE))=TRUE,"-",VLOOKUP($A74,#REF!,N$2,FALSE))</f>
        <v>#REF!</v>
      </c>
      <c r="O74" s="109" t="e">
        <f>IF(ISNA(VLOOKUP($A74,#REF!,O$2,FALSE))=TRUE,"-",VLOOKUP($A74,#REF!,O$2,FALSE))</f>
        <v>#REF!</v>
      </c>
      <c r="P74" s="109" t="e">
        <f>IF(ISNA(VLOOKUP($A74,#REF!,P$2,FALSE))=TRUE,"-",VLOOKUP($A74,#REF!,P$2,FALSE))</f>
        <v>#REF!</v>
      </c>
      <c r="Q74" s="109" t="e">
        <f>IF(ISNA(VLOOKUP($A74,#REF!,Q$2,FALSE))=TRUE,"-",VLOOKUP($A74,#REF!,Q$2,FALSE))</f>
        <v>#REF!</v>
      </c>
      <c r="R74" s="122" t="e">
        <f>IF(ISNA(VLOOKUP($A74,#REF!,R$2,FALSE))=TRUE,"-",VLOOKUP($A74,#REF!,R$2,FALSE))</f>
        <v>#REF!</v>
      </c>
      <c r="S74" s="476" t="e">
        <f>IF(ISNA(VLOOKUP($A74,#REF!,S$2,FALSE))=TRUE,"-",VLOOKUP($A74,#REF!,S$2,FALSE))</f>
        <v>#REF!</v>
      </c>
      <c r="T74" s="477">
        <v>3.7018756169792695E-4</v>
      </c>
      <c r="U74" s="124">
        <v>1.3495276653171389E-4</v>
      </c>
      <c r="V74" s="109" t="e">
        <f>IF(ISNA(VLOOKUP($A74,#REF!,V$2,FALSE))=TRUE,"-",VLOOKUP($A74,#REF!,V$2,FALSE))</f>
        <v>#REF!</v>
      </c>
      <c r="W74" s="109" t="e">
        <f>IF(ISNA(VLOOKUP($A74,#REF!,W$2,FALSE))=TRUE,"-",VLOOKUP($A74,#REF!,W$2,FALSE))</f>
        <v>#REF!</v>
      </c>
      <c r="X74" s="109" t="e">
        <f>IF(ISNA(VLOOKUP($A74,#REF!,X$2,FALSE))=TRUE,"-",VLOOKUP($A74,#REF!,X$2,FALSE))</f>
        <v>#REF!</v>
      </c>
      <c r="Y74" s="109" t="e">
        <f>IF(ISNA(VLOOKUP($A74,#REF!,Y$2,FALSE))=TRUE,"-",VLOOKUP($A74,#REF!,Y$2,FALSE))</f>
        <v>#REF!</v>
      </c>
      <c r="Z74" s="122" t="e">
        <f>IF(ISNA(VLOOKUP($A74,#REF!,Z$2,FALSE))=TRUE,"-",VLOOKUP($A74,#REF!,Z$2,FALSE))</f>
        <v>#REF!</v>
      </c>
      <c r="AA74" s="476" t="e">
        <f>IF(ISNA(VLOOKUP($A74,#REF!,AA$2,FALSE))=TRUE,"-",VLOOKUP($A74,#REF!,AA$2,FALSE))</f>
        <v>#REF!</v>
      </c>
      <c r="AB74" s="477">
        <v>7.403751233958539E-4</v>
      </c>
      <c r="AC74" s="124">
        <v>9.4466936572199726E-4</v>
      </c>
      <c r="AD74" s="109" t="e">
        <f>IF(ISNA(VLOOKUP($A74,#REF!,AD$2,FALSE))=TRUE,"-",VLOOKUP($A74,#REF!,AD$2,FALSE))</f>
        <v>#REF!</v>
      </c>
      <c r="AE74" s="109" t="e">
        <f>IF(ISNA(VLOOKUP($A74,#REF!,AE$2,FALSE))=TRUE,"-",VLOOKUP($A74,#REF!,AE$2,FALSE))</f>
        <v>#REF!</v>
      </c>
      <c r="AF74" s="109" t="e">
        <f>IF(ISNA(VLOOKUP($A74,#REF!,AF$2,FALSE))=TRUE,"-",VLOOKUP($A74,#REF!,AF$2,FALSE))</f>
        <v>#REF!</v>
      </c>
      <c r="AG74" s="109" t="e">
        <f>IF(ISNA(VLOOKUP($A74,#REF!,AG$2,FALSE))=TRUE,"-",VLOOKUP($A74,#REF!,AG$2,FALSE))</f>
        <v>#REF!</v>
      </c>
      <c r="AH74" s="122" t="e">
        <f>IF(ISNA(VLOOKUP($A74,#REF!,AH$2,FALSE))=TRUE,"-",VLOOKUP($A74,#REF!,AH$2,FALSE))</f>
        <v>#REF!</v>
      </c>
      <c r="AI74" s="476" t="e">
        <f>IF(ISNA(VLOOKUP($A74,#REF!,AI$2,FALSE))=TRUE,"-",VLOOKUP($A74,#REF!,AI$2,FALSE))</f>
        <v>#REF!</v>
      </c>
      <c r="AJ74" s="477">
        <v>0</v>
      </c>
      <c r="AK74" s="124">
        <v>1.6194331983805667E-3</v>
      </c>
      <c r="AL74" s="109" t="e">
        <f>IF(ISNA(VLOOKUP($A74,#REF!,AL$2,FALSE))=TRUE,"-",VLOOKUP($A74,#REF!,AL$2,FALSE))</f>
        <v>#REF!</v>
      </c>
      <c r="AM74" s="109" t="e">
        <f>IF(ISNA(VLOOKUP($A74,#REF!,AM$2,FALSE))=TRUE,"-",VLOOKUP($A74,#REF!,AM$2,FALSE))</f>
        <v>#REF!</v>
      </c>
      <c r="AN74" s="109" t="e">
        <f>IF(ISNA(VLOOKUP($A74,#REF!,AN$2,FALSE))=TRUE,"-",VLOOKUP($A74,#REF!,AN$2,FALSE))</f>
        <v>#REF!</v>
      </c>
      <c r="AO74" s="109" t="e">
        <f>IF(ISNA(VLOOKUP($A74,#REF!,AO$2,FALSE))=TRUE,"-",VLOOKUP($A74,#REF!,AO$2,FALSE))</f>
        <v>#REF!</v>
      </c>
      <c r="AP74" s="122" t="e">
        <f>IF(ISNA(VLOOKUP($A74,#REF!,AP$2,FALSE))=TRUE,"-",VLOOKUP($A74,#REF!,AP$2,FALSE))</f>
        <v>#REF!</v>
      </c>
      <c r="AQ74" s="476" t="e">
        <f>IF(ISNA(VLOOKUP($A74,#REF!,AQ$2,FALSE))=TRUE,"-",VLOOKUP($A74,#REF!,AQ$2,FALSE))</f>
        <v>#REF!</v>
      </c>
      <c r="AR74" s="477">
        <v>1.2339585389930897E-4</v>
      </c>
      <c r="AS74" s="124">
        <v>4.0485829959514168E-4</v>
      </c>
      <c r="AT74" s="109" t="e">
        <f>IF(ISNA(VLOOKUP($A74,#REF!,AT$2,FALSE))=TRUE,"-",VLOOKUP($A74,#REF!,AT$2,FALSE))</f>
        <v>#REF!</v>
      </c>
      <c r="AU74" s="109" t="e">
        <f>IF(ISNA(VLOOKUP($A74,#REF!,AU$2,FALSE))=TRUE,"-",VLOOKUP($A74,#REF!,AU$2,FALSE))</f>
        <v>#REF!</v>
      </c>
      <c r="AV74" s="109" t="e">
        <f>IF(ISNA(VLOOKUP($A74,#REF!,AV$2,FALSE))=TRUE,"-",VLOOKUP($A74,#REF!,AV$2,FALSE))</f>
        <v>#REF!</v>
      </c>
      <c r="AW74" s="109" t="e">
        <f>IF(ISNA(VLOOKUP($A74,#REF!,AW$2,FALSE))=TRUE,"-",VLOOKUP($A74,#REF!,AW$2,FALSE))</f>
        <v>#REF!</v>
      </c>
      <c r="AX74" s="122" t="e">
        <f>IF(ISNA(VLOOKUP($A74,#REF!,AX$2,FALSE))=TRUE,"-",VLOOKUP($A74,#REF!,AX$2,FALSE))</f>
        <v>#REF!</v>
      </c>
      <c r="AY74" s="476" t="e">
        <f>IF(ISNA(VLOOKUP($A74,#REF!,AY$2,FALSE))=TRUE,"-",VLOOKUP($A74,#REF!,AY$2,FALSE))</f>
        <v>#REF!</v>
      </c>
      <c r="AZ74" s="477">
        <v>0</v>
      </c>
      <c r="BA74" s="124">
        <v>2.6990553306342779E-4</v>
      </c>
      <c r="BB74" s="109" t="e">
        <f>IF(ISNA(VLOOKUP($A74,#REF!,BB$2,FALSE))=TRUE,"-",VLOOKUP($A74,#REF!,BB$2,FALSE))</f>
        <v>#REF!</v>
      </c>
      <c r="BC74" s="109" t="e">
        <f>IF(ISNA(VLOOKUP($A74,#REF!,BC$2,FALSE))=TRUE,"-",VLOOKUP($A74,#REF!,BC$2,FALSE))</f>
        <v>#REF!</v>
      </c>
      <c r="BD74" s="109" t="e">
        <f>IF(ISNA(VLOOKUP($A74,#REF!,BD$2,FALSE))=TRUE,"-",VLOOKUP($A74,#REF!,BD$2,FALSE))</f>
        <v>#REF!</v>
      </c>
      <c r="BE74" s="109" t="e">
        <f>IF(ISNA(VLOOKUP($A74,#REF!,BE$2,FALSE))=TRUE,"-",VLOOKUP($A74,#REF!,BE$2,FALSE))</f>
        <v>#REF!</v>
      </c>
      <c r="BF74" s="122" t="e">
        <f>IF(ISNA(VLOOKUP($A74,#REF!,BF$2,FALSE))=TRUE,"-",VLOOKUP($A74,#REF!,BF$2,FALSE))</f>
        <v>#REF!</v>
      </c>
      <c r="BG74" s="476" t="e">
        <f>IF(ISNA(VLOOKUP($A74,#REF!,BG$2,FALSE))=TRUE,"-",VLOOKUP($A74,#REF!,BG$2,FALSE))</f>
        <v>#REF!</v>
      </c>
      <c r="BH74" s="477">
        <v>1.1105626850937808E-3</v>
      </c>
      <c r="BI74" s="124">
        <v>5.3981106612685558E-4</v>
      </c>
      <c r="BJ74" s="109" t="e">
        <f>IF(ISNA(VLOOKUP($A74,#REF!,BJ$2,FALSE))=TRUE,"-",VLOOKUP($A74,#REF!,BJ$2,FALSE))</f>
        <v>#REF!</v>
      </c>
      <c r="BK74" s="109" t="e">
        <f>IF(ISNA(VLOOKUP($A74,#REF!,BK$2,FALSE))=TRUE,"-",VLOOKUP($A74,#REF!,BK$2,FALSE))</f>
        <v>#REF!</v>
      </c>
      <c r="BL74" s="109" t="e">
        <f>IF(ISNA(VLOOKUP($A74,#REF!,BL$2,FALSE))=TRUE,"-",VLOOKUP($A74,#REF!,BL$2,FALSE))</f>
        <v>#REF!</v>
      </c>
      <c r="BM74" s="109" t="e">
        <f>IF(ISNA(VLOOKUP($A74,#REF!,BM$2,FALSE))=TRUE,"-",VLOOKUP($A74,#REF!,BM$2,FALSE))</f>
        <v>#REF!</v>
      </c>
      <c r="BN74" s="122" t="e">
        <f>IF(ISNA(VLOOKUP($A74,#REF!,BN$2,FALSE))=TRUE,"-",VLOOKUP($A74,#REF!,BN$2,FALSE))</f>
        <v>#REF!</v>
      </c>
      <c r="BO74" s="476" t="e">
        <f>IF(ISNA(VLOOKUP($A74,#REF!,BO$2,FALSE))=TRUE,"-",VLOOKUP($A74,#REF!,BO$2,FALSE))</f>
        <v>#REF!</v>
      </c>
      <c r="BP74" s="477" t="e">
        <f>IF(ISNA(VLOOKUP($A74,#REF!,BP$2,FALSE))=TRUE,"-",VLOOKUP($A74,#REF!,BP$2,FALSE))</f>
        <v>#REF!</v>
      </c>
      <c r="BQ74" s="124" t="e">
        <f>IF(ISNA(VLOOKUP($A74,#REF!,BQ$2,FALSE))=TRUE,"-",VLOOKUP($A74,#REF!,BQ$2,FALSE))</f>
        <v>#REF!</v>
      </c>
      <c r="BR74" s="109" t="e">
        <f t="shared" si="26"/>
        <v>#REF!</v>
      </c>
      <c r="BS74" s="109" t="e">
        <f t="shared" si="27"/>
        <v>#REF!</v>
      </c>
      <c r="BT74" s="503" t="e">
        <f t="shared" si="28"/>
        <v>#REF!</v>
      </c>
      <c r="BU74" s="483" t="e">
        <f t="shared" si="29"/>
        <v>#REF!</v>
      </c>
      <c r="BV74" s="493" t="e">
        <f t="shared" si="30"/>
        <v>#REF!</v>
      </c>
      <c r="BW74" s="493" t="e">
        <f t="shared" si="30"/>
        <v>#REF!</v>
      </c>
      <c r="BX74" s="493">
        <f t="shared" si="31"/>
        <v>2.3445212240868706E-3</v>
      </c>
      <c r="BY74" s="494">
        <f t="shared" si="32"/>
        <v>3.9136302294197033E-3</v>
      </c>
    </row>
    <row r="75" spans="1:77" x14ac:dyDescent="0.25">
      <c r="A75" s="57" t="s">
        <v>151</v>
      </c>
      <c r="B75" s="584" t="s">
        <v>97</v>
      </c>
      <c r="C75" s="585"/>
      <c r="D75" s="585"/>
      <c r="E75" s="89" t="e">
        <f>IF(ISNA(VLOOKUP($A75,#REF!,E$2,FALSE))=TRUE,"-",VLOOKUP($A75,#REF!,E$2,FALSE))</f>
        <v>#REF!</v>
      </c>
      <c r="F75" s="110" t="e">
        <f>IF(ISNA(VLOOKUP($A75,#REF!,F$2,FALSE))=TRUE,"-",VLOOKUP($A75,#REF!,F$2,FALSE))</f>
        <v>#REF!</v>
      </c>
      <c r="G75" s="110" t="e">
        <f>IF(ISNA(VLOOKUP($A75,#REF!,G$2,FALSE))=TRUE,"-",VLOOKUP($A75,#REF!,G$2,FALSE))</f>
        <v>#REF!</v>
      </c>
      <c r="H75" s="110" t="e">
        <f>IF(ISNA(VLOOKUP($A75,#REF!,H$2,FALSE))=TRUE,"-",VLOOKUP($A75,#REF!,H$2,FALSE))</f>
        <v>#REF!</v>
      </c>
      <c r="I75" s="110" t="e">
        <f>IF(ISNA(VLOOKUP($A75,#REF!,I$2,FALSE))=TRUE,"-",VLOOKUP($A75,#REF!,I$2,FALSE))</f>
        <v>#REF!</v>
      </c>
      <c r="J75" s="126" t="e">
        <f>IF(ISNA(VLOOKUP($A75,#REF!,J$2,FALSE))=TRUE,"-",VLOOKUP($A75,#REF!,J$2,FALSE))</f>
        <v>#REF!</v>
      </c>
      <c r="K75" s="478" t="e">
        <f>IF(ISNA(VLOOKUP($A75,#REF!,K$2,FALSE))=TRUE,"-",VLOOKUP($A75,#REF!,K$2,FALSE))</f>
        <v>#REF!</v>
      </c>
      <c r="L75" s="479">
        <v>0.99878672785778344</v>
      </c>
      <c r="M75" s="127">
        <v>0.99838449111470118</v>
      </c>
      <c r="N75" s="110" t="e">
        <f>IF(ISNA(VLOOKUP($A75,#REF!,N$2,FALSE))=TRUE,"-",VLOOKUP($A75,#REF!,N$2,FALSE))</f>
        <v>#REF!</v>
      </c>
      <c r="O75" s="110" t="e">
        <f>IF(ISNA(VLOOKUP($A75,#REF!,O$2,FALSE))=TRUE,"-",VLOOKUP($A75,#REF!,O$2,FALSE))</f>
        <v>#REF!</v>
      </c>
      <c r="P75" s="110" t="e">
        <f>IF(ISNA(VLOOKUP($A75,#REF!,P$2,FALSE))=TRUE,"-",VLOOKUP($A75,#REF!,P$2,FALSE))</f>
        <v>#REF!</v>
      </c>
      <c r="Q75" s="110" t="e">
        <f>IF(ISNA(VLOOKUP($A75,#REF!,Q$2,FALSE))=TRUE,"-",VLOOKUP($A75,#REF!,Q$2,FALSE))</f>
        <v>#REF!</v>
      </c>
      <c r="R75" s="126" t="e">
        <f>IF(ISNA(VLOOKUP($A75,#REF!,R$2,FALSE))=TRUE,"-",VLOOKUP($A75,#REF!,R$2,FALSE))</f>
        <v>#REF!</v>
      </c>
      <c r="S75" s="478" t="e">
        <f>IF(ISNA(VLOOKUP($A75,#REF!,S$2,FALSE))=TRUE,"-",VLOOKUP($A75,#REF!,S$2,FALSE))</f>
        <v>#REF!</v>
      </c>
      <c r="T75" s="479">
        <v>5.538851084032284E-4</v>
      </c>
      <c r="U75" s="127">
        <v>7.241936382374241E-4</v>
      </c>
      <c r="V75" s="110" t="e">
        <f>IF(ISNA(VLOOKUP($A75,#REF!,V$2,FALSE))=TRUE,"-",VLOOKUP($A75,#REF!,V$2,FALSE))</f>
        <v>#REF!</v>
      </c>
      <c r="W75" s="110" t="e">
        <f>IF(ISNA(VLOOKUP($A75,#REF!,W$2,FALSE))=TRUE,"-",VLOOKUP($A75,#REF!,W$2,FALSE))</f>
        <v>#REF!</v>
      </c>
      <c r="X75" s="110" t="e">
        <f>IF(ISNA(VLOOKUP($A75,#REF!,X$2,FALSE))=TRUE,"-",VLOOKUP($A75,#REF!,X$2,FALSE))</f>
        <v>#REF!</v>
      </c>
      <c r="Y75" s="110" t="e">
        <f>IF(ISNA(VLOOKUP($A75,#REF!,Y$2,FALSE))=TRUE,"-",VLOOKUP($A75,#REF!,Y$2,FALSE))</f>
        <v>#REF!</v>
      </c>
      <c r="Z75" s="126" t="e">
        <f>IF(ISNA(VLOOKUP($A75,#REF!,Z$2,FALSE))=TRUE,"-",VLOOKUP($A75,#REF!,Z$2,FALSE))</f>
        <v>#REF!</v>
      </c>
      <c r="AA75" s="478" t="e">
        <f>IF(ISNA(VLOOKUP($A75,#REF!,AA$2,FALSE))=TRUE,"-",VLOOKUP($A75,#REF!,AA$2,FALSE))</f>
        <v>#REF!</v>
      </c>
      <c r="AB75" s="479">
        <v>3.9563222028802023E-4</v>
      </c>
      <c r="AC75" s="127">
        <v>3.8995042058938219E-4</v>
      </c>
      <c r="AD75" s="110" t="e">
        <f>IF(ISNA(VLOOKUP($A75,#REF!,AD$2,FALSE))=TRUE,"-",VLOOKUP($A75,#REF!,AD$2,FALSE))</f>
        <v>#REF!</v>
      </c>
      <c r="AE75" s="110" t="e">
        <f>IF(ISNA(VLOOKUP($A75,#REF!,AE$2,FALSE))=TRUE,"-",VLOOKUP($A75,#REF!,AE$2,FALSE))</f>
        <v>#REF!</v>
      </c>
      <c r="AF75" s="110" t="e">
        <f>IF(ISNA(VLOOKUP($A75,#REF!,AF$2,FALSE))=TRUE,"-",VLOOKUP($A75,#REF!,AF$2,FALSE))</f>
        <v>#REF!</v>
      </c>
      <c r="AG75" s="110" t="e">
        <f>IF(ISNA(VLOOKUP($A75,#REF!,AG$2,FALSE))=TRUE,"-",VLOOKUP($A75,#REF!,AG$2,FALSE))</f>
        <v>#REF!</v>
      </c>
      <c r="AH75" s="126" t="e">
        <f>IF(ISNA(VLOOKUP($A75,#REF!,AH$2,FALSE))=TRUE,"-",VLOOKUP($A75,#REF!,AH$2,FALSE))</f>
        <v>#REF!</v>
      </c>
      <c r="AI75" s="478" t="e">
        <f>IF(ISNA(VLOOKUP($A75,#REF!,AI$2,FALSE))=TRUE,"-",VLOOKUP($A75,#REF!,AI$2,FALSE))</f>
        <v>#REF!</v>
      </c>
      <c r="AJ75" s="479">
        <v>2.6375481352534682E-5</v>
      </c>
      <c r="AK75" s="127">
        <v>3.3424321764804191E-4</v>
      </c>
      <c r="AL75" s="110" t="e">
        <f>IF(ISNA(VLOOKUP($A75,#REF!,AL$2,FALSE))=TRUE,"-",VLOOKUP($A75,#REF!,AL$2,FALSE))</f>
        <v>#REF!</v>
      </c>
      <c r="AM75" s="110" t="e">
        <f>IF(ISNA(VLOOKUP($A75,#REF!,AM$2,FALSE))=TRUE,"-",VLOOKUP($A75,#REF!,AM$2,FALSE))</f>
        <v>#REF!</v>
      </c>
      <c r="AN75" s="110" t="e">
        <f>IF(ISNA(VLOOKUP($A75,#REF!,AN$2,FALSE))=TRUE,"-",VLOOKUP($A75,#REF!,AN$2,FALSE))</f>
        <v>#REF!</v>
      </c>
      <c r="AO75" s="110" t="e">
        <f>IF(ISNA(VLOOKUP($A75,#REF!,AO$2,FALSE))=TRUE,"-",VLOOKUP($A75,#REF!,AO$2,FALSE))</f>
        <v>#REF!</v>
      </c>
      <c r="AP75" s="126" t="e">
        <f>IF(ISNA(VLOOKUP($A75,#REF!,AP$2,FALSE))=TRUE,"-",VLOOKUP($A75,#REF!,AP$2,FALSE))</f>
        <v>#REF!</v>
      </c>
      <c r="AQ75" s="478" t="e">
        <f>IF(ISNA(VLOOKUP($A75,#REF!,AQ$2,FALSE))=TRUE,"-",VLOOKUP($A75,#REF!,AQ$2,FALSE))</f>
        <v>#REF!</v>
      </c>
      <c r="AR75" s="479">
        <v>5.2750962705069364E-5</v>
      </c>
      <c r="AS75" s="127">
        <v>1.3926800735335079E-4</v>
      </c>
      <c r="AT75" s="110" t="e">
        <f>IF(ISNA(VLOOKUP($A75,#REF!,AT$2,FALSE))=TRUE,"-",VLOOKUP($A75,#REF!,AT$2,FALSE))</f>
        <v>#REF!</v>
      </c>
      <c r="AU75" s="110" t="e">
        <f>IF(ISNA(VLOOKUP($A75,#REF!,AU$2,FALSE))=TRUE,"-",VLOOKUP($A75,#REF!,AU$2,FALSE))</f>
        <v>#REF!</v>
      </c>
      <c r="AV75" s="110" t="e">
        <f>IF(ISNA(VLOOKUP($A75,#REF!,AV$2,FALSE))=TRUE,"-",VLOOKUP($A75,#REF!,AV$2,FALSE))</f>
        <v>#REF!</v>
      </c>
      <c r="AW75" s="110" t="e">
        <f>IF(ISNA(VLOOKUP($A75,#REF!,AW$2,FALSE))=TRUE,"-",VLOOKUP($A75,#REF!,AW$2,FALSE))</f>
        <v>#REF!</v>
      </c>
      <c r="AX75" s="126" t="e">
        <f>IF(ISNA(VLOOKUP($A75,#REF!,AX$2,FALSE))=TRUE,"-",VLOOKUP($A75,#REF!,AX$2,FALSE))</f>
        <v>#REF!</v>
      </c>
      <c r="AY75" s="478" t="e">
        <f>IF(ISNA(VLOOKUP($A75,#REF!,AY$2,FALSE))=TRUE,"-",VLOOKUP($A75,#REF!,AY$2,FALSE))</f>
        <v>#REF!</v>
      </c>
      <c r="AZ75" s="479">
        <v>7.9126444057604057E-5</v>
      </c>
      <c r="BA75" s="127">
        <v>1.1141440588268063E-4</v>
      </c>
      <c r="BB75" s="110" t="e">
        <f>IF(ISNA(VLOOKUP($A75,#REF!,BB$2,FALSE))=TRUE,"-",VLOOKUP($A75,#REF!,BB$2,FALSE))</f>
        <v>#REF!</v>
      </c>
      <c r="BC75" s="110" t="e">
        <f>IF(ISNA(VLOOKUP($A75,#REF!,BC$2,FALSE))=TRUE,"-",VLOOKUP($A75,#REF!,BC$2,FALSE))</f>
        <v>#REF!</v>
      </c>
      <c r="BD75" s="110" t="e">
        <f>IF(ISNA(VLOOKUP($A75,#REF!,BD$2,FALSE))=TRUE,"-",VLOOKUP($A75,#REF!,BD$2,FALSE))</f>
        <v>#REF!</v>
      </c>
      <c r="BE75" s="110" t="e">
        <f>IF(ISNA(VLOOKUP($A75,#REF!,BE$2,FALSE))=TRUE,"-",VLOOKUP($A75,#REF!,BE$2,FALSE))</f>
        <v>#REF!</v>
      </c>
      <c r="BF75" s="126" t="e">
        <f>IF(ISNA(VLOOKUP($A75,#REF!,BF$2,FALSE))=TRUE,"-",VLOOKUP($A75,#REF!,BF$2,FALSE))</f>
        <v>#REF!</v>
      </c>
      <c r="BG75" s="478" t="e">
        <f>IF(ISNA(VLOOKUP($A75,#REF!,BG$2,FALSE))=TRUE,"-",VLOOKUP($A75,#REF!,BG$2,FALSE))</f>
        <v>#REF!</v>
      </c>
      <c r="BH75" s="479">
        <v>2.3737933217281214E-4</v>
      </c>
      <c r="BI75" s="127">
        <v>1.1141440588268063E-4</v>
      </c>
      <c r="BJ75" s="110" t="e">
        <f>IF(ISNA(VLOOKUP($A75,#REF!,BJ$2,FALSE))=TRUE,"-",VLOOKUP($A75,#REF!,BJ$2,FALSE))</f>
        <v>#REF!</v>
      </c>
      <c r="BK75" s="110" t="e">
        <f>IF(ISNA(VLOOKUP($A75,#REF!,BK$2,FALSE))=TRUE,"-",VLOOKUP($A75,#REF!,BK$2,FALSE))</f>
        <v>#REF!</v>
      </c>
      <c r="BL75" s="110" t="e">
        <f>IF(ISNA(VLOOKUP($A75,#REF!,BL$2,FALSE))=TRUE,"-",VLOOKUP($A75,#REF!,BL$2,FALSE))</f>
        <v>#REF!</v>
      </c>
      <c r="BM75" s="110" t="e">
        <f>IF(ISNA(VLOOKUP($A75,#REF!,BM$2,FALSE))=TRUE,"-",VLOOKUP($A75,#REF!,BM$2,FALSE))</f>
        <v>#REF!</v>
      </c>
      <c r="BN75" s="126" t="e">
        <f>IF(ISNA(VLOOKUP($A75,#REF!,BN$2,FALSE))=TRUE,"-",VLOOKUP($A75,#REF!,BN$2,FALSE))</f>
        <v>#REF!</v>
      </c>
      <c r="BO75" s="478" t="e">
        <f>IF(ISNA(VLOOKUP($A75,#REF!,BO$2,FALSE))=TRUE,"-",VLOOKUP($A75,#REF!,BO$2,FALSE))</f>
        <v>#REF!</v>
      </c>
      <c r="BP75" s="479" t="e">
        <f>IF(ISNA(VLOOKUP($A75,#REF!,BP$2,FALSE))=TRUE,"-",VLOOKUP($A75,#REF!,BP$2,FALSE))</f>
        <v>#REF!</v>
      </c>
      <c r="BQ75" s="127" t="e">
        <f>IF(ISNA(VLOOKUP($A75,#REF!,BQ$2,FALSE))=TRUE,"-",VLOOKUP($A75,#REF!,BQ$2,FALSE))</f>
        <v>#REF!</v>
      </c>
      <c r="BR75" s="110" t="e">
        <f t="shared" si="26"/>
        <v>#REF!</v>
      </c>
      <c r="BS75" s="110" t="e">
        <f t="shared" si="27"/>
        <v>#REF!</v>
      </c>
      <c r="BT75" s="504" t="e">
        <f t="shared" si="28"/>
        <v>#REF!</v>
      </c>
      <c r="BU75" s="507" t="e">
        <f t="shared" si="29"/>
        <v>#REF!</v>
      </c>
      <c r="BV75" s="508" t="e">
        <f t="shared" si="30"/>
        <v>#REF!</v>
      </c>
      <c r="BW75" s="508" t="e">
        <f t="shared" si="30"/>
        <v>#REF!</v>
      </c>
      <c r="BX75" s="508">
        <f t="shared" si="31"/>
        <v>1.3451495489792686E-3</v>
      </c>
      <c r="BY75" s="509">
        <f t="shared" si="32"/>
        <v>1.8104840955935602E-3</v>
      </c>
    </row>
    <row r="76" spans="1:77" x14ac:dyDescent="0.25">
      <c r="A76" s="56" t="s">
        <v>45</v>
      </c>
      <c r="B76" s="36" t="s">
        <v>45</v>
      </c>
      <c r="C76" s="37" t="s">
        <v>98</v>
      </c>
      <c r="D76" s="38" t="s">
        <v>65</v>
      </c>
      <c r="E76" s="102" t="e">
        <f>IF(ISNA(VLOOKUP($A76,#REF!,E$2,FALSE))=TRUE,"-",VLOOKUP($A76,#REF!,E$2,FALSE))</f>
        <v>#REF!</v>
      </c>
      <c r="F76" s="109" t="e">
        <f>IF(ISNA(VLOOKUP($A76,#REF!,F$2,FALSE))=TRUE,"-",VLOOKUP($A76,#REF!,F$2,FALSE))</f>
        <v>#REF!</v>
      </c>
      <c r="G76" s="109" t="e">
        <f>IF(ISNA(VLOOKUP($A76,#REF!,G$2,FALSE))=TRUE,"-",VLOOKUP($A76,#REF!,G$2,FALSE))</f>
        <v>#REF!</v>
      </c>
      <c r="H76" s="109" t="e">
        <f>IF(ISNA(VLOOKUP($A76,#REF!,H$2,FALSE))=TRUE,"-",VLOOKUP($A76,#REF!,H$2,FALSE))</f>
        <v>#REF!</v>
      </c>
      <c r="I76" s="109" t="e">
        <f>IF(ISNA(VLOOKUP($A76,#REF!,I$2,FALSE))=TRUE,"-",VLOOKUP($A76,#REF!,I$2,FALSE))</f>
        <v>#REF!</v>
      </c>
      <c r="J76" s="122" t="e">
        <f>IF(ISNA(VLOOKUP($A76,#REF!,J$2,FALSE))=TRUE,"-",VLOOKUP($A76,#REF!,J$2,FALSE))</f>
        <v>#REF!</v>
      </c>
      <c r="K76" s="476" t="e">
        <f>IF(ISNA(VLOOKUP($A76,#REF!,K$2,FALSE))=TRUE,"-",VLOOKUP($A76,#REF!,K$2,FALSE))</f>
        <v>#REF!</v>
      </c>
      <c r="L76" s="477">
        <v>1</v>
      </c>
      <c r="M76" s="124">
        <v>0.99406528189910981</v>
      </c>
      <c r="N76" s="109" t="e">
        <f>IF(ISNA(VLOOKUP($A76,#REF!,N$2,FALSE))=TRUE,"-",VLOOKUP($A76,#REF!,N$2,FALSE))</f>
        <v>#REF!</v>
      </c>
      <c r="O76" s="109" t="e">
        <f>IF(ISNA(VLOOKUP($A76,#REF!,O$2,FALSE))=TRUE,"-",VLOOKUP($A76,#REF!,O$2,FALSE))</f>
        <v>#REF!</v>
      </c>
      <c r="P76" s="109" t="e">
        <f>IF(ISNA(VLOOKUP($A76,#REF!,P$2,FALSE))=TRUE,"-",VLOOKUP($A76,#REF!,P$2,FALSE))</f>
        <v>#REF!</v>
      </c>
      <c r="Q76" s="109" t="e">
        <f>IF(ISNA(VLOOKUP($A76,#REF!,Q$2,FALSE))=TRUE,"-",VLOOKUP($A76,#REF!,Q$2,FALSE))</f>
        <v>#REF!</v>
      </c>
      <c r="R76" s="122" t="e">
        <f>IF(ISNA(VLOOKUP($A76,#REF!,R$2,FALSE))=TRUE,"-",VLOOKUP($A76,#REF!,R$2,FALSE))</f>
        <v>#REF!</v>
      </c>
      <c r="S76" s="476" t="e">
        <f>IF(ISNA(VLOOKUP($A76,#REF!,S$2,FALSE))=TRUE,"-",VLOOKUP($A76,#REF!,S$2,FALSE))</f>
        <v>#REF!</v>
      </c>
      <c r="T76" s="477">
        <v>0</v>
      </c>
      <c r="U76" s="124">
        <v>0</v>
      </c>
      <c r="V76" s="109" t="e">
        <f>IF(ISNA(VLOOKUP($A76,#REF!,V$2,FALSE))=TRUE,"-",VLOOKUP($A76,#REF!,V$2,FALSE))</f>
        <v>#REF!</v>
      </c>
      <c r="W76" s="109" t="e">
        <f>IF(ISNA(VLOOKUP($A76,#REF!,W$2,FALSE))=TRUE,"-",VLOOKUP($A76,#REF!,W$2,FALSE))</f>
        <v>#REF!</v>
      </c>
      <c r="X76" s="109" t="e">
        <f>IF(ISNA(VLOOKUP($A76,#REF!,X$2,FALSE))=TRUE,"-",VLOOKUP($A76,#REF!,X$2,FALSE))</f>
        <v>#REF!</v>
      </c>
      <c r="Y76" s="109" t="e">
        <f>IF(ISNA(VLOOKUP($A76,#REF!,Y$2,FALSE))=TRUE,"-",VLOOKUP($A76,#REF!,Y$2,FALSE))</f>
        <v>#REF!</v>
      </c>
      <c r="Z76" s="122" t="e">
        <f>IF(ISNA(VLOOKUP($A76,#REF!,Z$2,FALSE))=TRUE,"-",VLOOKUP($A76,#REF!,Z$2,FALSE))</f>
        <v>#REF!</v>
      </c>
      <c r="AA76" s="476" t="e">
        <f>IF(ISNA(VLOOKUP($A76,#REF!,AA$2,FALSE))=TRUE,"-",VLOOKUP($A76,#REF!,AA$2,FALSE))</f>
        <v>#REF!</v>
      </c>
      <c r="AB76" s="477">
        <v>0</v>
      </c>
      <c r="AC76" s="124">
        <v>0</v>
      </c>
      <c r="AD76" s="109" t="e">
        <f>IF(ISNA(VLOOKUP($A76,#REF!,AD$2,FALSE))=TRUE,"-",VLOOKUP($A76,#REF!,AD$2,FALSE))</f>
        <v>#REF!</v>
      </c>
      <c r="AE76" s="109" t="e">
        <f>IF(ISNA(VLOOKUP($A76,#REF!,AE$2,FALSE))=TRUE,"-",VLOOKUP($A76,#REF!,AE$2,FALSE))</f>
        <v>#REF!</v>
      </c>
      <c r="AF76" s="109" t="e">
        <f>IF(ISNA(VLOOKUP($A76,#REF!,AF$2,FALSE))=TRUE,"-",VLOOKUP($A76,#REF!,AF$2,FALSE))</f>
        <v>#REF!</v>
      </c>
      <c r="AG76" s="109" t="e">
        <f>IF(ISNA(VLOOKUP($A76,#REF!,AG$2,FALSE))=TRUE,"-",VLOOKUP($A76,#REF!,AG$2,FALSE))</f>
        <v>#REF!</v>
      </c>
      <c r="AH76" s="122" t="e">
        <f>IF(ISNA(VLOOKUP($A76,#REF!,AH$2,FALSE))=TRUE,"-",VLOOKUP($A76,#REF!,AH$2,FALSE))</f>
        <v>#REF!</v>
      </c>
      <c r="AI76" s="476" t="e">
        <f>IF(ISNA(VLOOKUP($A76,#REF!,AI$2,FALSE))=TRUE,"-",VLOOKUP($A76,#REF!,AI$2,FALSE))</f>
        <v>#REF!</v>
      </c>
      <c r="AJ76" s="477">
        <v>0</v>
      </c>
      <c r="AK76" s="124">
        <v>0</v>
      </c>
      <c r="AL76" s="109" t="e">
        <f>IF(ISNA(VLOOKUP($A76,#REF!,AL$2,FALSE))=TRUE,"-",VLOOKUP($A76,#REF!,AL$2,FALSE))</f>
        <v>#REF!</v>
      </c>
      <c r="AM76" s="109" t="e">
        <f>IF(ISNA(VLOOKUP($A76,#REF!,AM$2,FALSE))=TRUE,"-",VLOOKUP($A76,#REF!,AM$2,FALSE))</f>
        <v>#REF!</v>
      </c>
      <c r="AN76" s="109" t="e">
        <f>IF(ISNA(VLOOKUP($A76,#REF!,AN$2,FALSE))=TRUE,"-",VLOOKUP($A76,#REF!,AN$2,FALSE))</f>
        <v>#REF!</v>
      </c>
      <c r="AO76" s="109" t="e">
        <f>IF(ISNA(VLOOKUP($A76,#REF!,AO$2,FALSE))=TRUE,"-",VLOOKUP($A76,#REF!,AO$2,FALSE))</f>
        <v>#REF!</v>
      </c>
      <c r="AP76" s="122" t="e">
        <f>IF(ISNA(VLOOKUP($A76,#REF!,AP$2,FALSE))=TRUE,"-",VLOOKUP($A76,#REF!,AP$2,FALSE))</f>
        <v>#REF!</v>
      </c>
      <c r="AQ76" s="476" t="e">
        <f>IF(ISNA(VLOOKUP($A76,#REF!,AQ$2,FALSE))=TRUE,"-",VLOOKUP($A76,#REF!,AQ$2,FALSE))</f>
        <v>#REF!</v>
      </c>
      <c r="AR76" s="477">
        <v>0</v>
      </c>
      <c r="AS76" s="124">
        <v>2.967359050445104E-3</v>
      </c>
      <c r="AT76" s="109" t="e">
        <f>IF(ISNA(VLOOKUP($A76,#REF!,AT$2,FALSE))=TRUE,"-",VLOOKUP($A76,#REF!,AT$2,FALSE))</f>
        <v>#REF!</v>
      </c>
      <c r="AU76" s="109" t="e">
        <f>IF(ISNA(VLOOKUP($A76,#REF!,AU$2,FALSE))=TRUE,"-",VLOOKUP($A76,#REF!,AU$2,FALSE))</f>
        <v>#REF!</v>
      </c>
      <c r="AV76" s="109" t="e">
        <f>IF(ISNA(VLOOKUP($A76,#REF!,AV$2,FALSE))=TRUE,"-",VLOOKUP($A76,#REF!,AV$2,FALSE))</f>
        <v>#REF!</v>
      </c>
      <c r="AW76" s="109" t="e">
        <f>IF(ISNA(VLOOKUP($A76,#REF!,AW$2,FALSE))=TRUE,"-",VLOOKUP($A76,#REF!,AW$2,FALSE))</f>
        <v>#REF!</v>
      </c>
      <c r="AX76" s="122" t="e">
        <f>IF(ISNA(VLOOKUP($A76,#REF!,AX$2,FALSE))=TRUE,"-",VLOOKUP($A76,#REF!,AX$2,FALSE))</f>
        <v>#REF!</v>
      </c>
      <c r="AY76" s="476" t="e">
        <f>IF(ISNA(VLOOKUP($A76,#REF!,AY$2,FALSE))=TRUE,"-",VLOOKUP($A76,#REF!,AY$2,FALSE))</f>
        <v>#REF!</v>
      </c>
      <c r="AZ76" s="477">
        <v>0</v>
      </c>
      <c r="BA76" s="124">
        <v>0</v>
      </c>
      <c r="BB76" s="109" t="e">
        <f>IF(ISNA(VLOOKUP($A76,#REF!,BB$2,FALSE))=TRUE,"-",VLOOKUP($A76,#REF!,BB$2,FALSE))</f>
        <v>#REF!</v>
      </c>
      <c r="BC76" s="109" t="e">
        <f>IF(ISNA(VLOOKUP($A76,#REF!,BC$2,FALSE))=TRUE,"-",VLOOKUP($A76,#REF!,BC$2,FALSE))</f>
        <v>#REF!</v>
      </c>
      <c r="BD76" s="109" t="e">
        <f>IF(ISNA(VLOOKUP($A76,#REF!,BD$2,FALSE))=TRUE,"-",VLOOKUP($A76,#REF!,BD$2,FALSE))</f>
        <v>#REF!</v>
      </c>
      <c r="BE76" s="109" t="e">
        <f>IF(ISNA(VLOOKUP($A76,#REF!,BE$2,FALSE))=TRUE,"-",VLOOKUP($A76,#REF!,BE$2,FALSE))</f>
        <v>#REF!</v>
      </c>
      <c r="BF76" s="122" t="e">
        <f>IF(ISNA(VLOOKUP($A76,#REF!,BF$2,FALSE))=TRUE,"-",VLOOKUP($A76,#REF!,BF$2,FALSE))</f>
        <v>#REF!</v>
      </c>
      <c r="BG76" s="476" t="e">
        <f>IF(ISNA(VLOOKUP($A76,#REF!,BG$2,FALSE))=TRUE,"-",VLOOKUP($A76,#REF!,BG$2,FALSE))</f>
        <v>#REF!</v>
      </c>
      <c r="BH76" s="477">
        <v>0</v>
      </c>
      <c r="BI76" s="124">
        <v>0</v>
      </c>
      <c r="BJ76" s="109" t="e">
        <f>IF(ISNA(VLOOKUP($A76,#REF!,BJ$2,FALSE))=TRUE,"-",VLOOKUP($A76,#REF!,BJ$2,FALSE))</f>
        <v>#REF!</v>
      </c>
      <c r="BK76" s="109" t="e">
        <f>IF(ISNA(VLOOKUP($A76,#REF!,BK$2,FALSE))=TRUE,"-",VLOOKUP($A76,#REF!,BK$2,FALSE))</f>
        <v>#REF!</v>
      </c>
      <c r="BL76" s="109" t="e">
        <f>IF(ISNA(VLOOKUP($A76,#REF!,BL$2,FALSE))=TRUE,"-",VLOOKUP($A76,#REF!,BL$2,FALSE))</f>
        <v>#REF!</v>
      </c>
      <c r="BM76" s="109" t="e">
        <f>IF(ISNA(VLOOKUP($A76,#REF!,BM$2,FALSE))=TRUE,"-",VLOOKUP($A76,#REF!,BM$2,FALSE))</f>
        <v>#REF!</v>
      </c>
      <c r="BN76" s="122" t="e">
        <f>IF(ISNA(VLOOKUP($A76,#REF!,BN$2,FALSE))=TRUE,"-",VLOOKUP($A76,#REF!,BN$2,FALSE))</f>
        <v>#REF!</v>
      </c>
      <c r="BO76" s="476" t="e">
        <f>IF(ISNA(VLOOKUP($A76,#REF!,BO$2,FALSE))=TRUE,"-",VLOOKUP($A76,#REF!,BO$2,FALSE))</f>
        <v>#REF!</v>
      </c>
      <c r="BP76" s="477" t="e">
        <f>IF(ISNA(VLOOKUP($A76,#REF!,BP$2,FALSE))=TRUE,"-",VLOOKUP($A76,#REF!,BP$2,FALSE))</f>
        <v>#REF!</v>
      </c>
      <c r="BQ76" s="124" t="e">
        <f>IF(ISNA(VLOOKUP($A76,#REF!,BQ$2,FALSE))=TRUE,"-",VLOOKUP($A76,#REF!,BQ$2,FALSE))</f>
        <v>#REF!</v>
      </c>
      <c r="BR76" s="109" t="e">
        <f t="shared" si="26"/>
        <v>#REF!</v>
      </c>
      <c r="BS76" s="109" t="e">
        <f t="shared" si="27"/>
        <v>#REF!</v>
      </c>
      <c r="BT76" s="503" t="e">
        <f t="shared" si="28"/>
        <v>#REF!</v>
      </c>
      <c r="BU76" s="483" t="e">
        <f t="shared" si="29"/>
        <v>#REF!</v>
      </c>
      <c r="BV76" s="493" t="e">
        <f t="shared" si="30"/>
        <v>#REF!</v>
      </c>
      <c r="BW76" s="493" t="e">
        <f t="shared" si="30"/>
        <v>#REF!</v>
      </c>
      <c r="BX76" s="493">
        <f t="shared" si="31"/>
        <v>0</v>
      </c>
      <c r="BY76" s="494">
        <f t="shared" si="32"/>
        <v>2.967359050445104E-3</v>
      </c>
    </row>
    <row r="77" spans="1:77" x14ac:dyDescent="0.25">
      <c r="A77" s="56" t="s">
        <v>46</v>
      </c>
      <c r="B77" s="36" t="s">
        <v>46</v>
      </c>
      <c r="C77" s="37" t="s">
        <v>99</v>
      </c>
      <c r="D77" s="38" t="s">
        <v>14</v>
      </c>
      <c r="E77" s="102" t="e">
        <f>IF(ISNA(VLOOKUP($A77,#REF!,E$2,FALSE))=TRUE,"-",VLOOKUP($A77,#REF!,E$2,FALSE))</f>
        <v>#REF!</v>
      </c>
      <c r="F77" s="109" t="e">
        <f>IF(ISNA(VLOOKUP($A77,#REF!,F$2,FALSE))=TRUE,"-",VLOOKUP($A77,#REF!,F$2,FALSE))</f>
        <v>#REF!</v>
      </c>
      <c r="G77" s="109" t="e">
        <f>IF(ISNA(VLOOKUP($A77,#REF!,G$2,FALSE))=TRUE,"-",VLOOKUP($A77,#REF!,G$2,FALSE))</f>
        <v>#REF!</v>
      </c>
      <c r="H77" s="109" t="e">
        <f>IF(ISNA(VLOOKUP($A77,#REF!,H$2,FALSE))=TRUE,"-",VLOOKUP($A77,#REF!,H$2,FALSE))</f>
        <v>#REF!</v>
      </c>
      <c r="I77" s="109" t="e">
        <f>IF(ISNA(VLOOKUP($A77,#REF!,I$2,FALSE))=TRUE,"-",VLOOKUP($A77,#REF!,I$2,FALSE))</f>
        <v>#REF!</v>
      </c>
      <c r="J77" s="122" t="e">
        <f>IF(ISNA(VLOOKUP($A77,#REF!,J$2,FALSE))=TRUE,"-",VLOOKUP($A77,#REF!,J$2,FALSE))</f>
        <v>#REF!</v>
      </c>
      <c r="K77" s="476" t="e">
        <f>IF(ISNA(VLOOKUP($A77,#REF!,K$2,FALSE))=TRUE,"-",VLOOKUP($A77,#REF!,K$2,FALSE))</f>
        <v>#REF!</v>
      </c>
      <c r="L77" s="477">
        <v>0.99809212319433083</v>
      </c>
      <c r="M77" s="124">
        <v>0.99753221826158489</v>
      </c>
      <c r="N77" s="109" t="e">
        <f>IF(ISNA(VLOOKUP($A77,#REF!,N$2,FALSE))=TRUE,"-",VLOOKUP($A77,#REF!,N$2,FALSE))</f>
        <v>#REF!</v>
      </c>
      <c r="O77" s="109" t="e">
        <f>IF(ISNA(VLOOKUP($A77,#REF!,O$2,FALSE))=TRUE,"-",VLOOKUP($A77,#REF!,O$2,FALSE))</f>
        <v>#REF!</v>
      </c>
      <c r="P77" s="109" t="e">
        <f>IF(ISNA(VLOOKUP($A77,#REF!,P$2,FALSE))=TRUE,"-",VLOOKUP($A77,#REF!,P$2,FALSE))</f>
        <v>#REF!</v>
      </c>
      <c r="Q77" s="109" t="e">
        <f>IF(ISNA(VLOOKUP($A77,#REF!,Q$2,FALSE))=TRUE,"-",VLOOKUP($A77,#REF!,Q$2,FALSE))</f>
        <v>#REF!</v>
      </c>
      <c r="R77" s="122" t="e">
        <f>IF(ISNA(VLOOKUP($A77,#REF!,R$2,FALSE))=TRUE,"-",VLOOKUP($A77,#REF!,R$2,FALSE))</f>
        <v>#REF!</v>
      </c>
      <c r="S77" s="476" t="e">
        <f>IF(ISNA(VLOOKUP($A77,#REF!,S$2,FALSE))=TRUE,"-",VLOOKUP($A77,#REF!,S$2,FALSE))</f>
        <v>#REF!</v>
      </c>
      <c r="T77" s="477">
        <v>0</v>
      </c>
      <c r="U77" s="124">
        <v>0</v>
      </c>
      <c r="V77" s="109" t="e">
        <f>IF(ISNA(VLOOKUP($A77,#REF!,V$2,FALSE))=TRUE,"-",VLOOKUP($A77,#REF!,V$2,FALSE))</f>
        <v>#REF!</v>
      </c>
      <c r="W77" s="109" t="e">
        <f>IF(ISNA(VLOOKUP($A77,#REF!,W$2,FALSE))=TRUE,"-",VLOOKUP($A77,#REF!,W$2,FALSE))</f>
        <v>#REF!</v>
      </c>
      <c r="X77" s="109" t="e">
        <f>IF(ISNA(VLOOKUP($A77,#REF!,X$2,FALSE))=TRUE,"-",VLOOKUP($A77,#REF!,X$2,FALSE))</f>
        <v>#REF!</v>
      </c>
      <c r="Y77" s="109" t="e">
        <f>IF(ISNA(VLOOKUP($A77,#REF!,Y$2,FALSE))=TRUE,"-",VLOOKUP($A77,#REF!,Y$2,FALSE))</f>
        <v>#REF!</v>
      </c>
      <c r="Z77" s="122" t="e">
        <f>IF(ISNA(VLOOKUP($A77,#REF!,Z$2,FALSE))=TRUE,"-",VLOOKUP($A77,#REF!,Z$2,FALSE))</f>
        <v>#REF!</v>
      </c>
      <c r="AA77" s="476" t="e">
        <f>IF(ISNA(VLOOKUP($A77,#REF!,AA$2,FALSE))=TRUE,"-",VLOOKUP($A77,#REF!,AA$2,FALSE))</f>
        <v>#REF!</v>
      </c>
      <c r="AB77" s="477">
        <v>8.1766148814390845E-4</v>
      </c>
      <c r="AC77" s="124">
        <v>1.3709898546750755E-3</v>
      </c>
      <c r="AD77" s="109" t="e">
        <f>IF(ISNA(VLOOKUP($A77,#REF!,AD$2,FALSE))=TRUE,"-",VLOOKUP($A77,#REF!,AD$2,FALSE))</f>
        <v>#REF!</v>
      </c>
      <c r="AE77" s="109" t="e">
        <f>IF(ISNA(VLOOKUP($A77,#REF!,AE$2,FALSE))=TRUE,"-",VLOOKUP($A77,#REF!,AE$2,FALSE))</f>
        <v>#REF!</v>
      </c>
      <c r="AF77" s="109" t="e">
        <f>IF(ISNA(VLOOKUP($A77,#REF!,AF$2,FALSE))=TRUE,"-",VLOOKUP($A77,#REF!,AF$2,FALSE))</f>
        <v>#REF!</v>
      </c>
      <c r="AG77" s="109" t="e">
        <f>IF(ISNA(VLOOKUP($A77,#REF!,AG$2,FALSE))=TRUE,"-",VLOOKUP($A77,#REF!,AG$2,FALSE))</f>
        <v>#REF!</v>
      </c>
      <c r="AH77" s="122" t="e">
        <f>IF(ISNA(VLOOKUP($A77,#REF!,AH$2,FALSE))=TRUE,"-",VLOOKUP($A77,#REF!,AH$2,FALSE))</f>
        <v>#REF!</v>
      </c>
      <c r="AI77" s="476" t="e">
        <f>IF(ISNA(VLOOKUP($A77,#REF!,AI$2,FALSE))=TRUE,"-",VLOOKUP($A77,#REF!,AI$2,FALSE))</f>
        <v>#REF!</v>
      </c>
      <c r="AJ77" s="477">
        <v>0</v>
      </c>
      <c r="AK77" s="124">
        <v>0</v>
      </c>
      <c r="AL77" s="109" t="e">
        <f>IF(ISNA(VLOOKUP($A77,#REF!,AL$2,FALSE))=TRUE,"-",VLOOKUP($A77,#REF!,AL$2,FALSE))</f>
        <v>#REF!</v>
      </c>
      <c r="AM77" s="109" t="e">
        <f>IF(ISNA(VLOOKUP($A77,#REF!,AM$2,FALSE))=TRUE,"-",VLOOKUP($A77,#REF!,AM$2,FALSE))</f>
        <v>#REF!</v>
      </c>
      <c r="AN77" s="109" t="e">
        <f>IF(ISNA(VLOOKUP($A77,#REF!,AN$2,FALSE))=TRUE,"-",VLOOKUP($A77,#REF!,AN$2,FALSE))</f>
        <v>#REF!</v>
      </c>
      <c r="AO77" s="109" t="e">
        <f>IF(ISNA(VLOOKUP($A77,#REF!,AO$2,FALSE))=TRUE,"-",VLOOKUP($A77,#REF!,AO$2,FALSE))</f>
        <v>#REF!</v>
      </c>
      <c r="AP77" s="122" t="e">
        <f>IF(ISNA(VLOOKUP($A77,#REF!,AP$2,FALSE))=TRUE,"-",VLOOKUP($A77,#REF!,AP$2,FALSE))</f>
        <v>#REF!</v>
      </c>
      <c r="AQ77" s="476" t="e">
        <f>IF(ISNA(VLOOKUP($A77,#REF!,AQ$2,FALSE))=TRUE,"-",VLOOKUP($A77,#REF!,AQ$2,FALSE))</f>
        <v>#REF!</v>
      </c>
      <c r="AR77" s="477">
        <v>2.7255382938130282E-4</v>
      </c>
      <c r="AS77" s="124">
        <v>2.7419797093501506E-4</v>
      </c>
      <c r="AT77" s="109" t="e">
        <f>IF(ISNA(VLOOKUP($A77,#REF!,AT$2,FALSE))=TRUE,"-",VLOOKUP($A77,#REF!,AT$2,FALSE))</f>
        <v>#REF!</v>
      </c>
      <c r="AU77" s="109" t="e">
        <f>IF(ISNA(VLOOKUP($A77,#REF!,AU$2,FALSE))=TRUE,"-",VLOOKUP($A77,#REF!,AU$2,FALSE))</f>
        <v>#REF!</v>
      </c>
      <c r="AV77" s="109" t="e">
        <f>IF(ISNA(VLOOKUP($A77,#REF!,AV$2,FALSE))=TRUE,"-",VLOOKUP($A77,#REF!,AV$2,FALSE))</f>
        <v>#REF!</v>
      </c>
      <c r="AW77" s="109" t="e">
        <f>IF(ISNA(VLOOKUP($A77,#REF!,AW$2,FALSE))=TRUE,"-",VLOOKUP($A77,#REF!,AW$2,FALSE))</f>
        <v>#REF!</v>
      </c>
      <c r="AX77" s="122" t="e">
        <f>IF(ISNA(VLOOKUP($A77,#REF!,AX$2,FALSE))=TRUE,"-",VLOOKUP($A77,#REF!,AX$2,FALSE))</f>
        <v>#REF!</v>
      </c>
      <c r="AY77" s="476" t="e">
        <f>IF(ISNA(VLOOKUP($A77,#REF!,AY$2,FALSE))=TRUE,"-",VLOOKUP($A77,#REF!,AY$2,FALSE))</f>
        <v>#REF!</v>
      </c>
      <c r="AZ77" s="477">
        <v>0</v>
      </c>
      <c r="BA77" s="124">
        <v>0</v>
      </c>
      <c r="BB77" s="109" t="e">
        <f>IF(ISNA(VLOOKUP($A77,#REF!,BB$2,FALSE))=TRUE,"-",VLOOKUP($A77,#REF!,BB$2,FALSE))</f>
        <v>#REF!</v>
      </c>
      <c r="BC77" s="109" t="e">
        <f>IF(ISNA(VLOOKUP($A77,#REF!,BC$2,FALSE))=TRUE,"-",VLOOKUP($A77,#REF!,BC$2,FALSE))</f>
        <v>#REF!</v>
      </c>
      <c r="BD77" s="109" t="e">
        <f>IF(ISNA(VLOOKUP($A77,#REF!,BD$2,FALSE))=TRUE,"-",VLOOKUP($A77,#REF!,BD$2,FALSE))</f>
        <v>#REF!</v>
      </c>
      <c r="BE77" s="109" t="e">
        <f>IF(ISNA(VLOOKUP($A77,#REF!,BE$2,FALSE))=TRUE,"-",VLOOKUP($A77,#REF!,BE$2,FALSE))</f>
        <v>#REF!</v>
      </c>
      <c r="BF77" s="122" t="e">
        <f>IF(ISNA(VLOOKUP($A77,#REF!,BF$2,FALSE))=TRUE,"-",VLOOKUP($A77,#REF!,BF$2,FALSE))</f>
        <v>#REF!</v>
      </c>
      <c r="BG77" s="476" t="e">
        <f>IF(ISNA(VLOOKUP($A77,#REF!,BG$2,FALSE))=TRUE,"-",VLOOKUP($A77,#REF!,BG$2,FALSE))</f>
        <v>#REF!</v>
      </c>
      <c r="BH77" s="477">
        <v>0</v>
      </c>
      <c r="BI77" s="124">
        <v>0</v>
      </c>
      <c r="BJ77" s="109" t="e">
        <f>IF(ISNA(VLOOKUP($A77,#REF!,BJ$2,FALSE))=TRUE,"-",VLOOKUP($A77,#REF!,BJ$2,FALSE))</f>
        <v>#REF!</v>
      </c>
      <c r="BK77" s="109" t="e">
        <f>IF(ISNA(VLOOKUP($A77,#REF!,BK$2,FALSE))=TRUE,"-",VLOOKUP($A77,#REF!,BK$2,FALSE))</f>
        <v>#REF!</v>
      </c>
      <c r="BL77" s="109" t="e">
        <f>IF(ISNA(VLOOKUP($A77,#REF!,BL$2,FALSE))=TRUE,"-",VLOOKUP($A77,#REF!,BL$2,FALSE))</f>
        <v>#REF!</v>
      </c>
      <c r="BM77" s="109" t="e">
        <f>IF(ISNA(VLOOKUP($A77,#REF!,BM$2,FALSE))=TRUE,"-",VLOOKUP($A77,#REF!,BM$2,FALSE))</f>
        <v>#REF!</v>
      </c>
      <c r="BN77" s="122" t="e">
        <f>IF(ISNA(VLOOKUP($A77,#REF!,BN$2,FALSE))=TRUE,"-",VLOOKUP($A77,#REF!,BN$2,FALSE))</f>
        <v>#REF!</v>
      </c>
      <c r="BO77" s="476" t="e">
        <f>IF(ISNA(VLOOKUP($A77,#REF!,BO$2,FALSE))=TRUE,"-",VLOOKUP($A77,#REF!,BO$2,FALSE))</f>
        <v>#REF!</v>
      </c>
      <c r="BP77" s="477" t="e">
        <f>IF(ISNA(VLOOKUP($A77,#REF!,BP$2,FALSE))=TRUE,"-",VLOOKUP($A77,#REF!,BP$2,FALSE))</f>
        <v>#REF!</v>
      </c>
      <c r="BQ77" s="124" t="e">
        <f>IF(ISNA(VLOOKUP($A77,#REF!,BQ$2,FALSE))=TRUE,"-",VLOOKUP($A77,#REF!,BQ$2,FALSE))</f>
        <v>#REF!</v>
      </c>
      <c r="BR77" s="109" t="e">
        <f t="shared" si="26"/>
        <v>#REF!</v>
      </c>
      <c r="BS77" s="109" t="e">
        <f t="shared" si="27"/>
        <v>#REF!</v>
      </c>
      <c r="BT77" s="503" t="e">
        <f t="shared" si="28"/>
        <v>#REF!</v>
      </c>
      <c r="BU77" s="483" t="e">
        <f t="shared" si="29"/>
        <v>#REF!</v>
      </c>
      <c r="BV77" s="493" t="e">
        <f t="shared" si="30"/>
        <v>#REF!</v>
      </c>
      <c r="BW77" s="493" t="e">
        <f t="shared" si="30"/>
        <v>#REF!</v>
      </c>
      <c r="BX77" s="493">
        <f t="shared" si="31"/>
        <v>1.0902153175252113E-3</v>
      </c>
      <c r="BY77" s="494">
        <f t="shared" si="32"/>
        <v>1.6451878256100905E-3</v>
      </c>
    </row>
    <row r="78" spans="1:77" x14ac:dyDescent="0.25">
      <c r="A78" s="56" t="s">
        <v>47</v>
      </c>
      <c r="B78" s="36" t="s">
        <v>47</v>
      </c>
      <c r="C78" s="37" t="s">
        <v>100</v>
      </c>
      <c r="D78" s="38" t="s">
        <v>65</v>
      </c>
      <c r="E78" s="102" t="e">
        <f>IF(ISNA(VLOOKUP($A78,#REF!,E$2,FALSE))=TRUE,"-",VLOOKUP($A78,#REF!,E$2,FALSE))</f>
        <v>#REF!</v>
      </c>
      <c r="F78" s="109" t="e">
        <f>IF(ISNA(VLOOKUP($A78,#REF!,F$2,FALSE))=TRUE,"-",VLOOKUP($A78,#REF!,F$2,FALSE))</f>
        <v>#REF!</v>
      </c>
      <c r="G78" s="109" t="e">
        <f>IF(ISNA(VLOOKUP($A78,#REF!,G$2,FALSE))=TRUE,"-",VLOOKUP($A78,#REF!,G$2,FALSE))</f>
        <v>#REF!</v>
      </c>
      <c r="H78" s="109" t="e">
        <f>IF(ISNA(VLOOKUP($A78,#REF!,H$2,FALSE))=TRUE,"-",VLOOKUP($A78,#REF!,H$2,FALSE))</f>
        <v>#REF!</v>
      </c>
      <c r="I78" s="109" t="e">
        <f>IF(ISNA(VLOOKUP($A78,#REF!,I$2,FALSE))=TRUE,"-",VLOOKUP($A78,#REF!,I$2,FALSE))</f>
        <v>#REF!</v>
      </c>
      <c r="J78" s="122" t="e">
        <f>IF(ISNA(VLOOKUP($A78,#REF!,J$2,FALSE))=TRUE,"-",VLOOKUP($A78,#REF!,J$2,FALSE))</f>
        <v>#REF!</v>
      </c>
      <c r="K78" s="476" t="e">
        <f>IF(ISNA(VLOOKUP($A78,#REF!,K$2,FALSE))=TRUE,"-",VLOOKUP($A78,#REF!,K$2,FALSE))</f>
        <v>#REF!</v>
      </c>
      <c r="L78" s="477">
        <v>0.996790757381258</v>
      </c>
      <c r="M78" s="124">
        <v>0.99336429993364295</v>
      </c>
      <c r="N78" s="109" t="e">
        <f>IF(ISNA(VLOOKUP($A78,#REF!,N$2,FALSE))=TRUE,"-",VLOOKUP($A78,#REF!,N$2,FALSE))</f>
        <v>#REF!</v>
      </c>
      <c r="O78" s="109" t="e">
        <f>IF(ISNA(VLOOKUP($A78,#REF!,O$2,FALSE))=TRUE,"-",VLOOKUP($A78,#REF!,O$2,FALSE))</f>
        <v>#REF!</v>
      </c>
      <c r="P78" s="109" t="e">
        <f>IF(ISNA(VLOOKUP($A78,#REF!,P$2,FALSE))=TRUE,"-",VLOOKUP($A78,#REF!,P$2,FALSE))</f>
        <v>#REF!</v>
      </c>
      <c r="Q78" s="109" t="e">
        <f>IF(ISNA(VLOOKUP($A78,#REF!,Q$2,FALSE))=TRUE,"-",VLOOKUP($A78,#REF!,Q$2,FALSE))</f>
        <v>#REF!</v>
      </c>
      <c r="R78" s="122" t="e">
        <f>IF(ISNA(VLOOKUP($A78,#REF!,R$2,FALSE))=TRUE,"-",VLOOKUP($A78,#REF!,R$2,FALSE))</f>
        <v>#REF!</v>
      </c>
      <c r="S78" s="476" t="e">
        <f>IF(ISNA(VLOOKUP($A78,#REF!,S$2,FALSE))=TRUE,"-",VLOOKUP($A78,#REF!,S$2,FALSE))</f>
        <v>#REF!</v>
      </c>
      <c r="T78" s="477">
        <v>3.2092426187419771E-3</v>
      </c>
      <c r="U78" s="124">
        <v>3.9814200398142008E-3</v>
      </c>
      <c r="V78" s="109" t="e">
        <f>IF(ISNA(VLOOKUP($A78,#REF!,V$2,FALSE))=TRUE,"-",VLOOKUP($A78,#REF!,V$2,FALSE))</f>
        <v>#REF!</v>
      </c>
      <c r="W78" s="109" t="e">
        <f>IF(ISNA(VLOOKUP($A78,#REF!,W$2,FALSE))=TRUE,"-",VLOOKUP($A78,#REF!,W$2,FALSE))</f>
        <v>#REF!</v>
      </c>
      <c r="X78" s="109" t="e">
        <f>IF(ISNA(VLOOKUP($A78,#REF!,X$2,FALSE))=TRUE,"-",VLOOKUP($A78,#REF!,X$2,FALSE))</f>
        <v>#REF!</v>
      </c>
      <c r="Y78" s="109" t="e">
        <f>IF(ISNA(VLOOKUP($A78,#REF!,Y$2,FALSE))=TRUE,"-",VLOOKUP($A78,#REF!,Y$2,FALSE))</f>
        <v>#REF!</v>
      </c>
      <c r="Z78" s="122" t="e">
        <f>IF(ISNA(VLOOKUP($A78,#REF!,Z$2,FALSE))=TRUE,"-",VLOOKUP($A78,#REF!,Z$2,FALSE))</f>
        <v>#REF!</v>
      </c>
      <c r="AA78" s="476" t="e">
        <f>IF(ISNA(VLOOKUP($A78,#REF!,AA$2,FALSE))=TRUE,"-",VLOOKUP($A78,#REF!,AA$2,FALSE))</f>
        <v>#REF!</v>
      </c>
      <c r="AB78" s="477">
        <v>6.4184852374839533E-4</v>
      </c>
      <c r="AC78" s="124">
        <v>3.3178500331785005E-3</v>
      </c>
      <c r="AD78" s="109" t="e">
        <f>IF(ISNA(VLOOKUP($A78,#REF!,AD$2,FALSE))=TRUE,"-",VLOOKUP($A78,#REF!,AD$2,FALSE))</f>
        <v>#REF!</v>
      </c>
      <c r="AE78" s="109" t="e">
        <f>IF(ISNA(VLOOKUP($A78,#REF!,AE$2,FALSE))=TRUE,"-",VLOOKUP($A78,#REF!,AE$2,FALSE))</f>
        <v>#REF!</v>
      </c>
      <c r="AF78" s="109" t="e">
        <f>IF(ISNA(VLOOKUP($A78,#REF!,AF$2,FALSE))=TRUE,"-",VLOOKUP($A78,#REF!,AF$2,FALSE))</f>
        <v>#REF!</v>
      </c>
      <c r="AG78" s="109" t="e">
        <f>IF(ISNA(VLOOKUP($A78,#REF!,AG$2,FALSE))=TRUE,"-",VLOOKUP($A78,#REF!,AG$2,FALSE))</f>
        <v>#REF!</v>
      </c>
      <c r="AH78" s="122" t="e">
        <f>IF(ISNA(VLOOKUP($A78,#REF!,AH$2,FALSE))=TRUE,"-",VLOOKUP($A78,#REF!,AH$2,FALSE))</f>
        <v>#REF!</v>
      </c>
      <c r="AI78" s="476" t="e">
        <f>IF(ISNA(VLOOKUP($A78,#REF!,AI$2,FALSE))=TRUE,"-",VLOOKUP($A78,#REF!,AI$2,FALSE))</f>
        <v>#REF!</v>
      </c>
      <c r="AJ78" s="477">
        <v>6.4184852374839533E-4</v>
      </c>
      <c r="AK78" s="124">
        <v>0</v>
      </c>
      <c r="AL78" s="109" t="e">
        <f>IF(ISNA(VLOOKUP($A78,#REF!,AL$2,FALSE))=TRUE,"-",VLOOKUP($A78,#REF!,AL$2,FALSE))</f>
        <v>#REF!</v>
      </c>
      <c r="AM78" s="109" t="e">
        <f>IF(ISNA(VLOOKUP($A78,#REF!,AM$2,FALSE))=TRUE,"-",VLOOKUP($A78,#REF!,AM$2,FALSE))</f>
        <v>#REF!</v>
      </c>
      <c r="AN78" s="109" t="e">
        <f>IF(ISNA(VLOOKUP($A78,#REF!,AN$2,FALSE))=TRUE,"-",VLOOKUP($A78,#REF!,AN$2,FALSE))</f>
        <v>#REF!</v>
      </c>
      <c r="AO78" s="109" t="e">
        <f>IF(ISNA(VLOOKUP($A78,#REF!,AO$2,FALSE))=TRUE,"-",VLOOKUP($A78,#REF!,AO$2,FALSE))</f>
        <v>#REF!</v>
      </c>
      <c r="AP78" s="122" t="e">
        <f>IF(ISNA(VLOOKUP($A78,#REF!,AP$2,FALSE))=TRUE,"-",VLOOKUP($A78,#REF!,AP$2,FALSE))</f>
        <v>#REF!</v>
      </c>
      <c r="AQ78" s="476" t="e">
        <f>IF(ISNA(VLOOKUP($A78,#REF!,AQ$2,FALSE))=TRUE,"-",VLOOKUP($A78,#REF!,AQ$2,FALSE))</f>
        <v>#REF!</v>
      </c>
      <c r="AR78" s="477">
        <v>1.9255455712451862E-3</v>
      </c>
      <c r="AS78" s="124">
        <v>2.6542800265428003E-3</v>
      </c>
      <c r="AT78" s="109" t="e">
        <f>IF(ISNA(VLOOKUP($A78,#REF!,AT$2,FALSE))=TRUE,"-",VLOOKUP($A78,#REF!,AT$2,FALSE))</f>
        <v>#REF!</v>
      </c>
      <c r="AU78" s="109" t="e">
        <f>IF(ISNA(VLOOKUP($A78,#REF!,AU$2,FALSE))=TRUE,"-",VLOOKUP($A78,#REF!,AU$2,FALSE))</f>
        <v>#REF!</v>
      </c>
      <c r="AV78" s="109" t="e">
        <f>IF(ISNA(VLOOKUP($A78,#REF!,AV$2,FALSE))=TRUE,"-",VLOOKUP($A78,#REF!,AV$2,FALSE))</f>
        <v>#REF!</v>
      </c>
      <c r="AW78" s="109" t="e">
        <f>IF(ISNA(VLOOKUP($A78,#REF!,AW$2,FALSE))=TRUE,"-",VLOOKUP($A78,#REF!,AW$2,FALSE))</f>
        <v>#REF!</v>
      </c>
      <c r="AX78" s="122" t="e">
        <f>IF(ISNA(VLOOKUP($A78,#REF!,AX$2,FALSE))=TRUE,"-",VLOOKUP($A78,#REF!,AX$2,FALSE))</f>
        <v>#REF!</v>
      </c>
      <c r="AY78" s="476" t="e">
        <f>IF(ISNA(VLOOKUP($A78,#REF!,AY$2,FALSE))=TRUE,"-",VLOOKUP($A78,#REF!,AY$2,FALSE))</f>
        <v>#REF!</v>
      </c>
      <c r="AZ78" s="477">
        <v>0</v>
      </c>
      <c r="BA78" s="124">
        <v>0</v>
      </c>
      <c r="BB78" s="109" t="e">
        <f>IF(ISNA(VLOOKUP($A78,#REF!,BB$2,FALSE))=TRUE,"-",VLOOKUP($A78,#REF!,BB$2,FALSE))</f>
        <v>#REF!</v>
      </c>
      <c r="BC78" s="109" t="e">
        <f>IF(ISNA(VLOOKUP($A78,#REF!,BC$2,FALSE))=TRUE,"-",VLOOKUP($A78,#REF!,BC$2,FALSE))</f>
        <v>#REF!</v>
      </c>
      <c r="BD78" s="109" t="e">
        <f>IF(ISNA(VLOOKUP($A78,#REF!,BD$2,FALSE))=TRUE,"-",VLOOKUP($A78,#REF!,BD$2,FALSE))</f>
        <v>#REF!</v>
      </c>
      <c r="BE78" s="109" t="e">
        <f>IF(ISNA(VLOOKUP($A78,#REF!,BE$2,FALSE))=TRUE,"-",VLOOKUP($A78,#REF!,BE$2,FALSE))</f>
        <v>#REF!</v>
      </c>
      <c r="BF78" s="122" t="e">
        <f>IF(ISNA(VLOOKUP($A78,#REF!,BF$2,FALSE))=TRUE,"-",VLOOKUP($A78,#REF!,BF$2,FALSE))</f>
        <v>#REF!</v>
      </c>
      <c r="BG78" s="476" t="e">
        <f>IF(ISNA(VLOOKUP($A78,#REF!,BG$2,FALSE))=TRUE,"-",VLOOKUP($A78,#REF!,BG$2,FALSE))</f>
        <v>#REF!</v>
      </c>
      <c r="BH78" s="477">
        <v>0</v>
      </c>
      <c r="BI78" s="124">
        <v>0</v>
      </c>
      <c r="BJ78" s="109" t="e">
        <f>IF(ISNA(VLOOKUP($A78,#REF!,BJ$2,FALSE))=TRUE,"-",VLOOKUP($A78,#REF!,BJ$2,FALSE))</f>
        <v>#REF!</v>
      </c>
      <c r="BK78" s="109" t="e">
        <f>IF(ISNA(VLOOKUP($A78,#REF!,BK$2,FALSE))=TRUE,"-",VLOOKUP($A78,#REF!,BK$2,FALSE))</f>
        <v>#REF!</v>
      </c>
      <c r="BL78" s="109" t="e">
        <f>IF(ISNA(VLOOKUP($A78,#REF!,BL$2,FALSE))=TRUE,"-",VLOOKUP($A78,#REF!,BL$2,FALSE))</f>
        <v>#REF!</v>
      </c>
      <c r="BM78" s="109" t="e">
        <f>IF(ISNA(VLOOKUP($A78,#REF!,BM$2,FALSE))=TRUE,"-",VLOOKUP($A78,#REF!,BM$2,FALSE))</f>
        <v>#REF!</v>
      </c>
      <c r="BN78" s="122" t="e">
        <f>IF(ISNA(VLOOKUP($A78,#REF!,BN$2,FALSE))=TRUE,"-",VLOOKUP($A78,#REF!,BN$2,FALSE))</f>
        <v>#REF!</v>
      </c>
      <c r="BO78" s="476" t="e">
        <f>IF(ISNA(VLOOKUP($A78,#REF!,BO$2,FALSE))=TRUE,"-",VLOOKUP($A78,#REF!,BO$2,FALSE))</f>
        <v>#REF!</v>
      </c>
      <c r="BP78" s="477" t="e">
        <f>IF(ISNA(VLOOKUP($A78,#REF!,BP$2,FALSE))=TRUE,"-",VLOOKUP($A78,#REF!,BP$2,FALSE))</f>
        <v>#REF!</v>
      </c>
      <c r="BQ78" s="124" t="e">
        <f>IF(ISNA(VLOOKUP($A78,#REF!,BQ$2,FALSE))=TRUE,"-",VLOOKUP($A78,#REF!,BQ$2,FALSE))</f>
        <v>#REF!</v>
      </c>
      <c r="BR78" s="109" t="e">
        <f t="shared" si="26"/>
        <v>#REF!</v>
      </c>
      <c r="BS78" s="109" t="e">
        <f t="shared" si="27"/>
        <v>#REF!</v>
      </c>
      <c r="BT78" s="503" t="e">
        <f t="shared" si="28"/>
        <v>#REF!</v>
      </c>
      <c r="BU78" s="483" t="e">
        <f t="shared" si="29"/>
        <v>#REF!</v>
      </c>
      <c r="BV78" s="493" t="e">
        <f t="shared" si="30"/>
        <v>#REF!</v>
      </c>
      <c r="BW78" s="493" t="e">
        <f t="shared" si="30"/>
        <v>#REF!</v>
      </c>
      <c r="BX78" s="493">
        <f t="shared" si="31"/>
        <v>6.4184852374839542E-3</v>
      </c>
      <c r="BY78" s="494">
        <f t="shared" si="32"/>
        <v>9.9535500995355016E-3</v>
      </c>
    </row>
    <row r="79" spans="1:77" x14ac:dyDescent="0.25">
      <c r="A79" s="56" t="s">
        <v>48</v>
      </c>
      <c r="B79" s="36" t="s">
        <v>48</v>
      </c>
      <c r="C79" s="37" t="s">
        <v>101</v>
      </c>
      <c r="D79" s="38" t="s">
        <v>14</v>
      </c>
      <c r="E79" s="102" t="e">
        <f>IF(ISNA(VLOOKUP($A79,#REF!,E$2,FALSE))=TRUE,"-",VLOOKUP($A79,#REF!,E$2,FALSE))</f>
        <v>#REF!</v>
      </c>
      <c r="F79" s="109" t="e">
        <f>IF(ISNA(VLOOKUP($A79,#REF!,F$2,FALSE))=TRUE,"-",VLOOKUP($A79,#REF!,F$2,FALSE))</f>
        <v>#REF!</v>
      </c>
      <c r="G79" s="109" t="e">
        <f>IF(ISNA(VLOOKUP($A79,#REF!,G$2,FALSE))=TRUE,"-",VLOOKUP($A79,#REF!,G$2,FALSE))</f>
        <v>#REF!</v>
      </c>
      <c r="H79" s="109" t="e">
        <f>IF(ISNA(VLOOKUP($A79,#REF!,H$2,FALSE))=TRUE,"-",VLOOKUP($A79,#REF!,H$2,FALSE))</f>
        <v>#REF!</v>
      </c>
      <c r="I79" s="109" t="e">
        <f>IF(ISNA(VLOOKUP($A79,#REF!,I$2,FALSE))=TRUE,"-",VLOOKUP($A79,#REF!,I$2,FALSE))</f>
        <v>#REF!</v>
      </c>
      <c r="J79" s="122" t="e">
        <f>IF(ISNA(VLOOKUP($A79,#REF!,J$2,FALSE))=TRUE,"-",VLOOKUP($A79,#REF!,J$2,FALSE))</f>
        <v>#REF!</v>
      </c>
      <c r="K79" s="476" t="e">
        <f>IF(ISNA(VLOOKUP($A79,#REF!,K$2,FALSE))=TRUE,"-",VLOOKUP($A79,#REF!,K$2,FALSE))</f>
        <v>#REF!</v>
      </c>
      <c r="L79" s="477">
        <v>0.99724011039558413</v>
      </c>
      <c r="M79" s="124">
        <v>0.99407545993140001</v>
      </c>
      <c r="N79" s="109" t="e">
        <f>IF(ISNA(VLOOKUP($A79,#REF!,N$2,FALSE))=TRUE,"-",VLOOKUP($A79,#REF!,N$2,FALSE))</f>
        <v>#REF!</v>
      </c>
      <c r="O79" s="109" t="e">
        <f>IF(ISNA(VLOOKUP($A79,#REF!,O$2,FALSE))=TRUE,"-",VLOOKUP($A79,#REF!,O$2,FALSE))</f>
        <v>#REF!</v>
      </c>
      <c r="P79" s="109" t="e">
        <f>IF(ISNA(VLOOKUP($A79,#REF!,P$2,FALSE))=TRUE,"-",VLOOKUP($A79,#REF!,P$2,FALSE))</f>
        <v>#REF!</v>
      </c>
      <c r="Q79" s="109" t="e">
        <f>IF(ISNA(VLOOKUP($A79,#REF!,Q$2,FALSE))=TRUE,"-",VLOOKUP($A79,#REF!,Q$2,FALSE))</f>
        <v>#REF!</v>
      </c>
      <c r="R79" s="122" t="e">
        <f>IF(ISNA(VLOOKUP($A79,#REF!,R$2,FALSE))=TRUE,"-",VLOOKUP($A79,#REF!,R$2,FALSE))</f>
        <v>#REF!</v>
      </c>
      <c r="S79" s="476" t="e">
        <f>IF(ISNA(VLOOKUP($A79,#REF!,S$2,FALSE))=TRUE,"-",VLOOKUP($A79,#REF!,S$2,FALSE))</f>
        <v>#REF!</v>
      </c>
      <c r="T79" s="477">
        <v>3.0665440049064706E-4</v>
      </c>
      <c r="U79" s="124">
        <v>9.3545369504209543E-4</v>
      </c>
      <c r="V79" s="109" t="e">
        <f>IF(ISNA(VLOOKUP($A79,#REF!,V$2,FALSE))=TRUE,"-",VLOOKUP($A79,#REF!,V$2,FALSE))</f>
        <v>#REF!</v>
      </c>
      <c r="W79" s="109" t="e">
        <f>IF(ISNA(VLOOKUP($A79,#REF!,W$2,FALSE))=TRUE,"-",VLOOKUP($A79,#REF!,W$2,FALSE))</f>
        <v>#REF!</v>
      </c>
      <c r="X79" s="109" t="e">
        <f>IF(ISNA(VLOOKUP($A79,#REF!,X$2,FALSE))=TRUE,"-",VLOOKUP($A79,#REF!,X$2,FALSE))</f>
        <v>#REF!</v>
      </c>
      <c r="Y79" s="109" t="e">
        <f>IF(ISNA(VLOOKUP($A79,#REF!,Y$2,FALSE))=TRUE,"-",VLOOKUP($A79,#REF!,Y$2,FALSE))</f>
        <v>#REF!</v>
      </c>
      <c r="Z79" s="122" t="e">
        <f>IF(ISNA(VLOOKUP($A79,#REF!,Z$2,FALSE))=TRUE,"-",VLOOKUP($A79,#REF!,Z$2,FALSE))</f>
        <v>#REF!</v>
      </c>
      <c r="AA79" s="476" t="e">
        <f>IF(ISNA(VLOOKUP($A79,#REF!,AA$2,FALSE))=TRUE,"-",VLOOKUP($A79,#REF!,AA$2,FALSE))</f>
        <v>#REF!</v>
      </c>
      <c r="AB79" s="477">
        <v>0</v>
      </c>
      <c r="AC79" s="124">
        <v>3.1181789834736512E-4</v>
      </c>
      <c r="AD79" s="109" t="e">
        <f>IF(ISNA(VLOOKUP($A79,#REF!,AD$2,FALSE))=TRUE,"-",VLOOKUP($A79,#REF!,AD$2,FALSE))</f>
        <v>#REF!</v>
      </c>
      <c r="AE79" s="109" t="e">
        <f>IF(ISNA(VLOOKUP($A79,#REF!,AE$2,FALSE))=TRUE,"-",VLOOKUP($A79,#REF!,AE$2,FALSE))</f>
        <v>#REF!</v>
      </c>
      <c r="AF79" s="109" t="e">
        <f>IF(ISNA(VLOOKUP($A79,#REF!,AF$2,FALSE))=TRUE,"-",VLOOKUP($A79,#REF!,AF$2,FALSE))</f>
        <v>#REF!</v>
      </c>
      <c r="AG79" s="109" t="e">
        <f>IF(ISNA(VLOOKUP($A79,#REF!,AG$2,FALSE))=TRUE,"-",VLOOKUP($A79,#REF!,AG$2,FALSE))</f>
        <v>#REF!</v>
      </c>
      <c r="AH79" s="122" t="e">
        <f>IF(ISNA(VLOOKUP($A79,#REF!,AH$2,FALSE))=TRUE,"-",VLOOKUP($A79,#REF!,AH$2,FALSE))</f>
        <v>#REF!</v>
      </c>
      <c r="AI79" s="476" t="e">
        <f>IF(ISNA(VLOOKUP($A79,#REF!,AI$2,FALSE))=TRUE,"-",VLOOKUP($A79,#REF!,AI$2,FALSE))</f>
        <v>#REF!</v>
      </c>
      <c r="AJ79" s="477">
        <v>0</v>
      </c>
      <c r="AK79" s="124">
        <v>3.1181789834736512E-4</v>
      </c>
      <c r="AL79" s="109" t="e">
        <f>IF(ISNA(VLOOKUP($A79,#REF!,AL$2,FALSE))=TRUE,"-",VLOOKUP($A79,#REF!,AL$2,FALSE))</f>
        <v>#REF!</v>
      </c>
      <c r="AM79" s="109" t="e">
        <f>IF(ISNA(VLOOKUP($A79,#REF!,AM$2,FALSE))=TRUE,"-",VLOOKUP($A79,#REF!,AM$2,FALSE))</f>
        <v>#REF!</v>
      </c>
      <c r="AN79" s="109" t="e">
        <f>IF(ISNA(VLOOKUP($A79,#REF!,AN$2,FALSE))=TRUE,"-",VLOOKUP($A79,#REF!,AN$2,FALSE))</f>
        <v>#REF!</v>
      </c>
      <c r="AO79" s="109" t="e">
        <f>IF(ISNA(VLOOKUP($A79,#REF!,AO$2,FALSE))=TRUE,"-",VLOOKUP($A79,#REF!,AO$2,FALSE))</f>
        <v>#REF!</v>
      </c>
      <c r="AP79" s="122" t="e">
        <f>IF(ISNA(VLOOKUP($A79,#REF!,AP$2,FALSE))=TRUE,"-",VLOOKUP($A79,#REF!,AP$2,FALSE))</f>
        <v>#REF!</v>
      </c>
      <c r="AQ79" s="476" t="e">
        <f>IF(ISNA(VLOOKUP($A79,#REF!,AQ$2,FALSE))=TRUE,"-",VLOOKUP($A79,#REF!,AQ$2,FALSE))</f>
        <v>#REF!</v>
      </c>
      <c r="AR79" s="477">
        <v>0</v>
      </c>
      <c r="AS79" s="124">
        <v>0</v>
      </c>
      <c r="AT79" s="109" t="e">
        <f>IF(ISNA(VLOOKUP($A79,#REF!,AT$2,FALSE))=TRUE,"-",VLOOKUP($A79,#REF!,AT$2,FALSE))</f>
        <v>#REF!</v>
      </c>
      <c r="AU79" s="109" t="e">
        <f>IF(ISNA(VLOOKUP($A79,#REF!,AU$2,FALSE))=TRUE,"-",VLOOKUP($A79,#REF!,AU$2,FALSE))</f>
        <v>#REF!</v>
      </c>
      <c r="AV79" s="109" t="e">
        <f>IF(ISNA(VLOOKUP($A79,#REF!,AV$2,FALSE))=TRUE,"-",VLOOKUP($A79,#REF!,AV$2,FALSE))</f>
        <v>#REF!</v>
      </c>
      <c r="AW79" s="109" t="e">
        <f>IF(ISNA(VLOOKUP($A79,#REF!,AW$2,FALSE))=TRUE,"-",VLOOKUP($A79,#REF!,AW$2,FALSE))</f>
        <v>#REF!</v>
      </c>
      <c r="AX79" s="122" t="e">
        <f>IF(ISNA(VLOOKUP($A79,#REF!,AX$2,FALSE))=TRUE,"-",VLOOKUP($A79,#REF!,AX$2,FALSE))</f>
        <v>#REF!</v>
      </c>
      <c r="AY79" s="476" t="e">
        <f>IF(ISNA(VLOOKUP($A79,#REF!,AY$2,FALSE))=TRUE,"-",VLOOKUP($A79,#REF!,AY$2,FALSE))</f>
        <v>#REF!</v>
      </c>
      <c r="AZ79" s="477">
        <v>0</v>
      </c>
      <c r="BA79" s="124">
        <v>3.1181789834736512E-4</v>
      </c>
      <c r="BB79" s="109" t="e">
        <f>IF(ISNA(VLOOKUP($A79,#REF!,BB$2,FALSE))=TRUE,"-",VLOOKUP($A79,#REF!,BB$2,FALSE))</f>
        <v>#REF!</v>
      </c>
      <c r="BC79" s="109" t="e">
        <f>IF(ISNA(VLOOKUP($A79,#REF!,BC$2,FALSE))=TRUE,"-",VLOOKUP($A79,#REF!,BC$2,FALSE))</f>
        <v>#REF!</v>
      </c>
      <c r="BD79" s="109" t="e">
        <f>IF(ISNA(VLOOKUP($A79,#REF!,BD$2,FALSE))=TRUE,"-",VLOOKUP($A79,#REF!,BD$2,FALSE))</f>
        <v>#REF!</v>
      </c>
      <c r="BE79" s="109" t="e">
        <f>IF(ISNA(VLOOKUP($A79,#REF!,BE$2,FALSE))=TRUE,"-",VLOOKUP($A79,#REF!,BE$2,FALSE))</f>
        <v>#REF!</v>
      </c>
      <c r="BF79" s="122" t="e">
        <f>IF(ISNA(VLOOKUP($A79,#REF!,BF$2,FALSE))=TRUE,"-",VLOOKUP($A79,#REF!,BF$2,FALSE))</f>
        <v>#REF!</v>
      </c>
      <c r="BG79" s="476" t="e">
        <f>IF(ISNA(VLOOKUP($A79,#REF!,BG$2,FALSE))=TRUE,"-",VLOOKUP($A79,#REF!,BG$2,FALSE))</f>
        <v>#REF!</v>
      </c>
      <c r="BH79" s="477">
        <v>0</v>
      </c>
      <c r="BI79" s="124">
        <v>3.1181789834736512E-4</v>
      </c>
      <c r="BJ79" s="109" t="e">
        <f>IF(ISNA(VLOOKUP($A79,#REF!,BJ$2,FALSE))=TRUE,"-",VLOOKUP($A79,#REF!,BJ$2,FALSE))</f>
        <v>#REF!</v>
      </c>
      <c r="BK79" s="109" t="e">
        <f>IF(ISNA(VLOOKUP($A79,#REF!,BK$2,FALSE))=TRUE,"-",VLOOKUP($A79,#REF!,BK$2,FALSE))</f>
        <v>#REF!</v>
      </c>
      <c r="BL79" s="109" t="e">
        <f>IF(ISNA(VLOOKUP($A79,#REF!,BL$2,FALSE))=TRUE,"-",VLOOKUP($A79,#REF!,BL$2,FALSE))</f>
        <v>#REF!</v>
      </c>
      <c r="BM79" s="109" t="e">
        <f>IF(ISNA(VLOOKUP($A79,#REF!,BM$2,FALSE))=TRUE,"-",VLOOKUP($A79,#REF!,BM$2,FALSE))</f>
        <v>#REF!</v>
      </c>
      <c r="BN79" s="122" t="e">
        <f>IF(ISNA(VLOOKUP($A79,#REF!,BN$2,FALSE))=TRUE,"-",VLOOKUP($A79,#REF!,BN$2,FALSE))</f>
        <v>#REF!</v>
      </c>
      <c r="BO79" s="476" t="e">
        <f>IF(ISNA(VLOOKUP($A79,#REF!,BO$2,FALSE))=TRUE,"-",VLOOKUP($A79,#REF!,BO$2,FALSE))</f>
        <v>#REF!</v>
      </c>
      <c r="BP79" s="477" t="e">
        <f>IF(ISNA(VLOOKUP($A79,#REF!,BP$2,FALSE))=TRUE,"-",VLOOKUP($A79,#REF!,BP$2,FALSE))</f>
        <v>#REF!</v>
      </c>
      <c r="BQ79" s="124" t="e">
        <f>IF(ISNA(VLOOKUP($A79,#REF!,BQ$2,FALSE))=TRUE,"-",VLOOKUP($A79,#REF!,BQ$2,FALSE))</f>
        <v>#REF!</v>
      </c>
      <c r="BR79" s="109" t="e">
        <f t="shared" si="26"/>
        <v>#REF!</v>
      </c>
      <c r="BS79" s="109" t="e">
        <f t="shared" si="27"/>
        <v>#REF!</v>
      </c>
      <c r="BT79" s="503" t="e">
        <f t="shared" si="28"/>
        <v>#REF!</v>
      </c>
      <c r="BU79" s="483" t="e">
        <f t="shared" si="29"/>
        <v>#REF!</v>
      </c>
      <c r="BV79" s="493" t="e">
        <f t="shared" si="30"/>
        <v>#REF!</v>
      </c>
      <c r="BW79" s="493" t="e">
        <f t="shared" si="30"/>
        <v>#REF!</v>
      </c>
      <c r="BX79" s="493">
        <f t="shared" si="31"/>
        <v>3.0665440049064706E-4</v>
      </c>
      <c r="BY79" s="494">
        <f t="shared" si="32"/>
        <v>2.1827252884315559E-3</v>
      </c>
    </row>
    <row r="80" spans="1:77" x14ac:dyDescent="0.25">
      <c r="A80" s="57" t="s">
        <v>152</v>
      </c>
      <c r="B80" s="584" t="s">
        <v>102</v>
      </c>
      <c r="C80" s="585"/>
      <c r="D80" s="585"/>
      <c r="E80" s="89" t="e">
        <f>IF(ISNA(VLOOKUP($A80,#REF!,E$2,FALSE))=TRUE,"-",VLOOKUP($A80,#REF!,E$2,FALSE))</f>
        <v>#REF!</v>
      </c>
      <c r="F80" s="110" t="e">
        <f>IF(ISNA(VLOOKUP($A80,#REF!,F$2,FALSE))=TRUE,"-",VLOOKUP($A80,#REF!,F$2,FALSE))</f>
        <v>#REF!</v>
      </c>
      <c r="G80" s="110" t="e">
        <f>IF(ISNA(VLOOKUP($A80,#REF!,G$2,FALSE))=TRUE,"-",VLOOKUP($A80,#REF!,G$2,FALSE))</f>
        <v>#REF!</v>
      </c>
      <c r="H80" s="110" t="e">
        <f>IF(ISNA(VLOOKUP($A80,#REF!,H$2,FALSE))=TRUE,"-",VLOOKUP($A80,#REF!,H$2,FALSE))</f>
        <v>#REF!</v>
      </c>
      <c r="I80" s="110" t="e">
        <f>IF(ISNA(VLOOKUP($A80,#REF!,I$2,FALSE))=TRUE,"-",VLOOKUP($A80,#REF!,I$2,FALSE))</f>
        <v>#REF!</v>
      </c>
      <c r="J80" s="126" t="e">
        <f>IF(ISNA(VLOOKUP($A80,#REF!,J$2,FALSE))=TRUE,"-",VLOOKUP($A80,#REF!,J$2,FALSE))</f>
        <v>#REF!</v>
      </c>
      <c r="K80" s="478" t="e">
        <f>IF(ISNA(VLOOKUP($A80,#REF!,K$2,FALSE))=TRUE,"-",VLOOKUP($A80,#REF!,K$2,FALSE))</f>
        <v>#REF!</v>
      </c>
      <c r="L80" s="479">
        <v>0.99761390751051016</v>
      </c>
      <c r="M80" s="127">
        <v>0.99540124166475052</v>
      </c>
      <c r="N80" s="110" t="e">
        <f>IF(ISNA(VLOOKUP($A80,#REF!,N$2,FALSE))=TRUE,"-",VLOOKUP($A80,#REF!,N$2,FALSE))</f>
        <v>#REF!</v>
      </c>
      <c r="O80" s="110" t="e">
        <f>IF(ISNA(VLOOKUP($A80,#REF!,O$2,FALSE))=TRUE,"-",VLOOKUP($A80,#REF!,O$2,FALSE))</f>
        <v>#REF!</v>
      </c>
      <c r="P80" s="110" t="e">
        <f>IF(ISNA(VLOOKUP($A80,#REF!,P$2,FALSE))=TRUE,"-",VLOOKUP($A80,#REF!,P$2,FALSE))</f>
        <v>#REF!</v>
      </c>
      <c r="Q80" s="110" t="e">
        <f>IF(ISNA(VLOOKUP($A80,#REF!,Q$2,FALSE))=TRUE,"-",VLOOKUP($A80,#REF!,Q$2,FALSE))</f>
        <v>#REF!</v>
      </c>
      <c r="R80" s="126" t="e">
        <f>IF(ISNA(VLOOKUP($A80,#REF!,R$2,FALSE))=TRUE,"-",VLOOKUP($A80,#REF!,R$2,FALSE))</f>
        <v>#REF!</v>
      </c>
      <c r="S80" s="478" t="e">
        <f>IF(ISNA(VLOOKUP($A80,#REF!,S$2,FALSE))=TRUE,"-",VLOOKUP($A80,#REF!,S$2,FALSE))</f>
        <v>#REF!</v>
      </c>
      <c r="T80" s="479">
        <v>6.8174071128280882E-4</v>
      </c>
      <c r="U80" s="127">
        <v>1.0347206254311336E-3</v>
      </c>
      <c r="V80" s="110" t="e">
        <f>IF(ISNA(VLOOKUP($A80,#REF!,V$2,FALSE))=TRUE,"-",VLOOKUP($A80,#REF!,V$2,FALSE))</f>
        <v>#REF!</v>
      </c>
      <c r="W80" s="110" t="e">
        <f>IF(ISNA(VLOOKUP($A80,#REF!,W$2,FALSE))=TRUE,"-",VLOOKUP($A80,#REF!,W$2,FALSE))</f>
        <v>#REF!</v>
      </c>
      <c r="X80" s="110" t="e">
        <f>IF(ISNA(VLOOKUP($A80,#REF!,X$2,FALSE))=TRUE,"-",VLOOKUP($A80,#REF!,X$2,FALSE))</f>
        <v>#REF!</v>
      </c>
      <c r="Y80" s="110" t="e">
        <f>IF(ISNA(VLOOKUP($A80,#REF!,Y$2,FALSE))=TRUE,"-",VLOOKUP($A80,#REF!,Y$2,FALSE))</f>
        <v>#REF!</v>
      </c>
      <c r="Z80" s="126" t="e">
        <f>IF(ISNA(VLOOKUP($A80,#REF!,Z$2,FALSE))=TRUE,"-",VLOOKUP($A80,#REF!,Z$2,FALSE))</f>
        <v>#REF!</v>
      </c>
      <c r="AA80" s="478" t="e">
        <f>IF(ISNA(VLOOKUP($A80,#REF!,AA$2,FALSE))=TRUE,"-",VLOOKUP($A80,#REF!,AA$2,FALSE))</f>
        <v>#REF!</v>
      </c>
      <c r="AB80" s="479">
        <v>4.5449380752187249E-4</v>
      </c>
      <c r="AC80" s="127">
        <v>1.2646585421936078E-3</v>
      </c>
      <c r="AD80" s="110" t="e">
        <f>IF(ISNA(VLOOKUP($A80,#REF!,AD$2,FALSE))=TRUE,"-",VLOOKUP($A80,#REF!,AD$2,FALSE))</f>
        <v>#REF!</v>
      </c>
      <c r="AE80" s="110" t="e">
        <f>IF(ISNA(VLOOKUP($A80,#REF!,AE$2,FALSE))=TRUE,"-",VLOOKUP($A80,#REF!,AE$2,FALSE))</f>
        <v>#REF!</v>
      </c>
      <c r="AF80" s="110" t="e">
        <f>IF(ISNA(VLOOKUP($A80,#REF!,AF$2,FALSE))=TRUE,"-",VLOOKUP($A80,#REF!,AF$2,FALSE))</f>
        <v>#REF!</v>
      </c>
      <c r="AG80" s="110" t="e">
        <f>IF(ISNA(VLOOKUP($A80,#REF!,AG$2,FALSE))=TRUE,"-",VLOOKUP($A80,#REF!,AG$2,FALSE))</f>
        <v>#REF!</v>
      </c>
      <c r="AH80" s="126" t="e">
        <f>IF(ISNA(VLOOKUP($A80,#REF!,AH$2,FALSE))=TRUE,"-",VLOOKUP($A80,#REF!,AH$2,FALSE))</f>
        <v>#REF!</v>
      </c>
      <c r="AI80" s="478" t="e">
        <f>IF(ISNA(VLOOKUP($A80,#REF!,AI$2,FALSE))=TRUE,"-",VLOOKUP($A80,#REF!,AI$2,FALSE))</f>
        <v>#REF!</v>
      </c>
      <c r="AJ80" s="479">
        <v>1.1362345188046812E-4</v>
      </c>
      <c r="AK80" s="127">
        <v>1.1496895838123707E-4</v>
      </c>
      <c r="AL80" s="110" t="e">
        <f>IF(ISNA(VLOOKUP($A80,#REF!,AL$2,FALSE))=TRUE,"-",VLOOKUP($A80,#REF!,AL$2,FALSE))</f>
        <v>#REF!</v>
      </c>
      <c r="AM80" s="110" t="e">
        <f>IF(ISNA(VLOOKUP($A80,#REF!,AM$2,FALSE))=TRUE,"-",VLOOKUP($A80,#REF!,AM$2,FALSE))</f>
        <v>#REF!</v>
      </c>
      <c r="AN80" s="110" t="e">
        <f>IF(ISNA(VLOOKUP($A80,#REF!,AN$2,FALSE))=TRUE,"-",VLOOKUP($A80,#REF!,AN$2,FALSE))</f>
        <v>#REF!</v>
      </c>
      <c r="AO80" s="110" t="e">
        <f>IF(ISNA(VLOOKUP($A80,#REF!,AO$2,FALSE))=TRUE,"-",VLOOKUP($A80,#REF!,AO$2,FALSE))</f>
        <v>#REF!</v>
      </c>
      <c r="AP80" s="126" t="e">
        <f>IF(ISNA(VLOOKUP($A80,#REF!,AP$2,FALSE))=TRUE,"-",VLOOKUP($A80,#REF!,AP$2,FALSE))</f>
        <v>#REF!</v>
      </c>
      <c r="AQ80" s="478" t="e">
        <f>IF(ISNA(VLOOKUP($A80,#REF!,AQ$2,FALSE))=TRUE,"-",VLOOKUP($A80,#REF!,AQ$2,FALSE))</f>
        <v>#REF!</v>
      </c>
      <c r="AR80" s="479">
        <v>4.5449380752187249E-4</v>
      </c>
      <c r="AS80" s="127">
        <v>6.8981375028742242E-4</v>
      </c>
      <c r="AT80" s="110" t="e">
        <f>IF(ISNA(VLOOKUP($A80,#REF!,AT$2,FALSE))=TRUE,"-",VLOOKUP($A80,#REF!,AT$2,FALSE))</f>
        <v>#REF!</v>
      </c>
      <c r="AU80" s="110" t="e">
        <f>IF(ISNA(VLOOKUP($A80,#REF!,AU$2,FALSE))=TRUE,"-",VLOOKUP($A80,#REF!,AU$2,FALSE))</f>
        <v>#REF!</v>
      </c>
      <c r="AV80" s="110" t="e">
        <f>IF(ISNA(VLOOKUP($A80,#REF!,AV$2,FALSE))=TRUE,"-",VLOOKUP($A80,#REF!,AV$2,FALSE))</f>
        <v>#REF!</v>
      </c>
      <c r="AW80" s="110" t="e">
        <f>IF(ISNA(VLOOKUP($A80,#REF!,AW$2,FALSE))=TRUE,"-",VLOOKUP($A80,#REF!,AW$2,FALSE))</f>
        <v>#REF!</v>
      </c>
      <c r="AX80" s="126" t="e">
        <f>IF(ISNA(VLOOKUP($A80,#REF!,AX$2,FALSE))=TRUE,"-",VLOOKUP($A80,#REF!,AX$2,FALSE))</f>
        <v>#REF!</v>
      </c>
      <c r="AY80" s="478" t="e">
        <f>IF(ISNA(VLOOKUP($A80,#REF!,AY$2,FALSE))=TRUE,"-",VLOOKUP($A80,#REF!,AY$2,FALSE))</f>
        <v>#REF!</v>
      </c>
      <c r="AZ80" s="479">
        <v>0</v>
      </c>
      <c r="BA80" s="127">
        <v>1.1496895838123707E-4</v>
      </c>
      <c r="BB80" s="110" t="e">
        <f>IF(ISNA(VLOOKUP($A80,#REF!,BB$2,FALSE))=TRUE,"-",VLOOKUP($A80,#REF!,BB$2,FALSE))</f>
        <v>#REF!</v>
      </c>
      <c r="BC80" s="110" t="e">
        <f>IF(ISNA(VLOOKUP($A80,#REF!,BC$2,FALSE))=TRUE,"-",VLOOKUP($A80,#REF!,BC$2,FALSE))</f>
        <v>#REF!</v>
      </c>
      <c r="BD80" s="110" t="e">
        <f>IF(ISNA(VLOOKUP($A80,#REF!,BD$2,FALSE))=TRUE,"-",VLOOKUP($A80,#REF!,BD$2,FALSE))</f>
        <v>#REF!</v>
      </c>
      <c r="BE80" s="110" t="e">
        <f>IF(ISNA(VLOOKUP($A80,#REF!,BE$2,FALSE))=TRUE,"-",VLOOKUP($A80,#REF!,BE$2,FALSE))</f>
        <v>#REF!</v>
      </c>
      <c r="BF80" s="126" t="e">
        <f>IF(ISNA(VLOOKUP($A80,#REF!,BF$2,FALSE))=TRUE,"-",VLOOKUP($A80,#REF!,BF$2,FALSE))</f>
        <v>#REF!</v>
      </c>
      <c r="BG80" s="478" t="e">
        <f>IF(ISNA(VLOOKUP($A80,#REF!,BG$2,FALSE))=TRUE,"-",VLOOKUP($A80,#REF!,BG$2,FALSE))</f>
        <v>#REF!</v>
      </c>
      <c r="BH80" s="479">
        <v>0</v>
      </c>
      <c r="BI80" s="127">
        <v>1.1496895838123707E-4</v>
      </c>
      <c r="BJ80" s="110" t="e">
        <f>IF(ISNA(VLOOKUP($A80,#REF!,BJ$2,FALSE))=TRUE,"-",VLOOKUP($A80,#REF!,BJ$2,FALSE))</f>
        <v>#REF!</v>
      </c>
      <c r="BK80" s="110" t="e">
        <f>IF(ISNA(VLOOKUP($A80,#REF!,BK$2,FALSE))=TRUE,"-",VLOOKUP($A80,#REF!,BK$2,FALSE))</f>
        <v>#REF!</v>
      </c>
      <c r="BL80" s="110" t="e">
        <f>IF(ISNA(VLOOKUP($A80,#REF!,BL$2,FALSE))=TRUE,"-",VLOOKUP($A80,#REF!,BL$2,FALSE))</f>
        <v>#REF!</v>
      </c>
      <c r="BM80" s="110" t="e">
        <f>IF(ISNA(VLOOKUP($A80,#REF!,BM$2,FALSE))=TRUE,"-",VLOOKUP($A80,#REF!,BM$2,FALSE))</f>
        <v>#REF!</v>
      </c>
      <c r="BN80" s="126" t="e">
        <f>IF(ISNA(VLOOKUP($A80,#REF!,BN$2,FALSE))=TRUE,"-",VLOOKUP($A80,#REF!,BN$2,FALSE))</f>
        <v>#REF!</v>
      </c>
      <c r="BO80" s="478" t="e">
        <f>IF(ISNA(VLOOKUP($A80,#REF!,BO$2,FALSE))=TRUE,"-",VLOOKUP($A80,#REF!,BO$2,FALSE))</f>
        <v>#REF!</v>
      </c>
      <c r="BP80" s="479" t="e">
        <f>IF(ISNA(VLOOKUP($A80,#REF!,BP$2,FALSE))=TRUE,"-",VLOOKUP($A80,#REF!,BP$2,FALSE))</f>
        <v>#REF!</v>
      </c>
      <c r="BQ80" s="127" t="e">
        <f>IF(ISNA(VLOOKUP($A80,#REF!,BQ$2,FALSE))=TRUE,"-",VLOOKUP($A80,#REF!,BQ$2,FALSE))</f>
        <v>#REF!</v>
      </c>
      <c r="BR80" s="110" t="e">
        <f t="shared" si="26"/>
        <v>#REF!</v>
      </c>
      <c r="BS80" s="110" t="e">
        <f t="shared" si="27"/>
        <v>#REF!</v>
      </c>
      <c r="BT80" s="504" t="e">
        <f t="shared" si="28"/>
        <v>#REF!</v>
      </c>
      <c r="BU80" s="507" t="e">
        <f t="shared" si="29"/>
        <v>#REF!</v>
      </c>
      <c r="BV80" s="508" t="e">
        <f t="shared" si="30"/>
        <v>#REF!</v>
      </c>
      <c r="BW80" s="508" t="e">
        <f t="shared" si="30"/>
        <v>#REF!</v>
      </c>
      <c r="BX80" s="508">
        <f t="shared" si="31"/>
        <v>1.704351778207022E-3</v>
      </c>
      <c r="BY80" s="509">
        <f t="shared" si="32"/>
        <v>3.3340997930558754E-3</v>
      </c>
    </row>
    <row r="81" spans="1:77" x14ac:dyDescent="0.25">
      <c r="A81" s="56" t="s">
        <v>49</v>
      </c>
      <c r="B81" s="36" t="s">
        <v>49</v>
      </c>
      <c r="C81" s="37" t="s">
        <v>103</v>
      </c>
      <c r="D81" s="38" t="s">
        <v>65</v>
      </c>
      <c r="E81" s="102" t="e">
        <f>IF(ISNA(VLOOKUP($A81,#REF!,E$2,FALSE))=TRUE,"-",VLOOKUP($A81,#REF!,E$2,FALSE))</f>
        <v>#REF!</v>
      </c>
      <c r="F81" s="109" t="e">
        <f>IF(ISNA(VLOOKUP($A81,#REF!,F$2,FALSE))=TRUE,"-",VLOOKUP($A81,#REF!,F$2,FALSE))</f>
        <v>#REF!</v>
      </c>
      <c r="G81" s="109" t="e">
        <f>IF(ISNA(VLOOKUP($A81,#REF!,G$2,FALSE))=TRUE,"-",VLOOKUP($A81,#REF!,G$2,FALSE))</f>
        <v>#REF!</v>
      </c>
      <c r="H81" s="109" t="e">
        <f>IF(ISNA(VLOOKUP($A81,#REF!,H$2,FALSE))=TRUE,"-",VLOOKUP($A81,#REF!,H$2,FALSE))</f>
        <v>#REF!</v>
      </c>
      <c r="I81" s="109" t="e">
        <f>IF(ISNA(VLOOKUP($A81,#REF!,I$2,FALSE))=TRUE,"-",VLOOKUP($A81,#REF!,I$2,FALSE))</f>
        <v>#REF!</v>
      </c>
      <c r="J81" s="122" t="e">
        <f>IF(ISNA(VLOOKUP($A81,#REF!,J$2,FALSE))=TRUE,"-",VLOOKUP($A81,#REF!,J$2,FALSE))</f>
        <v>#REF!</v>
      </c>
      <c r="K81" s="476" t="e">
        <f>IF(ISNA(VLOOKUP($A81,#REF!,K$2,FALSE))=TRUE,"-",VLOOKUP($A81,#REF!,K$2,FALSE))</f>
        <v>#REF!</v>
      </c>
      <c r="L81" s="477">
        <v>0.99736743136517492</v>
      </c>
      <c r="M81" s="124">
        <v>0.99646504320502749</v>
      </c>
      <c r="N81" s="109" t="e">
        <f>IF(ISNA(VLOOKUP($A81,#REF!,N$2,FALSE))=TRUE,"-",VLOOKUP($A81,#REF!,N$2,FALSE))</f>
        <v>#REF!</v>
      </c>
      <c r="O81" s="109" t="e">
        <f>IF(ISNA(VLOOKUP($A81,#REF!,O$2,FALSE))=TRUE,"-",VLOOKUP($A81,#REF!,O$2,FALSE))</f>
        <v>#REF!</v>
      </c>
      <c r="P81" s="109" t="e">
        <f>IF(ISNA(VLOOKUP($A81,#REF!,P$2,FALSE))=TRUE,"-",VLOOKUP($A81,#REF!,P$2,FALSE))</f>
        <v>#REF!</v>
      </c>
      <c r="Q81" s="109" t="e">
        <f>IF(ISNA(VLOOKUP($A81,#REF!,Q$2,FALSE))=TRUE,"-",VLOOKUP($A81,#REF!,Q$2,FALSE))</f>
        <v>#REF!</v>
      </c>
      <c r="R81" s="122" t="e">
        <f>IF(ISNA(VLOOKUP($A81,#REF!,R$2,FALSE))=TRUE,"-",VLOOKUP($A81,#REF!,R$2,FALSE))</f>
        <v>#REF!</v>
      </c>
      <c r="S81" s="476" t="e">
        <f>IF(ISNA(VLOOKUP($A81,#REF!,S$2,FALSE))=TRUE,"-",VLOOKUP($A81,#REF!,S$2,FALSE))</f>
        <v>#REF!</v>
      </c>
      <c r="T81" s="477">
        <v>2.6325686348251222E-3</v>
      </c>
      <c r="U81" s="124">
        <v>0</v>
      </c>
      <c r="V81" s="109" t="e">
        <f>IF(ISNA(VLOOKUP($A81,#REF!,V$2,FALSE))=TRUE,"-",VLOOKUP($A81,#REF!,V$2,FALSE))</f>
        <v>#REF!</v>
      </c>
      <c r="W81" s="109" t="e">
        <f>IF(ISNA(VLOOKUP($A81,#REF!,W$2,FALSE))=TRUE,"-",VLOOKUP($A81,#REF!,W$2,FALSE))</f>
        <v>#REF!</v>
      </c>
      <c r="X81" s="109" t="e">
        <f>IF(ISNA(VLOOKUP($A81,#REF!,X$2,FALSE))=TRUE,"-",VLOOKUP($A81,#REF!,X$2,FALSE))</f>
        <v>#REF!</v>
      </c>
      <c r="Y81" s="109" t="e">
        <f>IF(ISNA(VLOOKUP($A81,#REF!,Y$2,FALSE))=TRUE,"-",VLOOKUP($A81,#REF!,Y$2,FALSE))</f>
        <v>#REF!</v>
      </c>
      <c r="Z81" s="122" t="e">
        <f>IF(ISNA(VLOOKUP($A81,#REF!,Z$2,FALSE))=TRUE,"-",VLOOKUP($A81,#REF!,Z$2,FALSE))</f>
        <v>#REF!</v>
      </c>
      <c r="AA81" s="476" t="e">
        <f>IF(ISNA(VLOOKUP($A81,#REF!,AA$2,FALSE))=TRUE,"-",VLOOKUP($A81,#REF!,AA$2,FALSE))</f>
        <v>#REF!</v>
      </c>
      <c r="AB81" s="477">
        <v>7.5216246709289205E-4</v>
      </c>
      <c r="AC81" s="124">
        <v>0</v>
      </c>
      <c r="AD81" s="109" t="e">
        <f>IF(ISNA(VLOOKUP($A81,#REF!,AD$2,FALSE))=TRUE,"-",VLOOKUP($A81,#REF!,AD$2,FALSE))</f>
        <v>#REF!</v>
      </c>
      <c r="AE81" s="109" t="e">
        <f>IF(ISNA(VLOOKUP($A81,#REF!,AE$2,FALSE))=TRUE,"-",VLOOKUP($A81,#REF!,AE$2,FALSE))</f>
        <v>#REF!</v>
      </c>
      <c r="AF81" s="109" t="e">
        <f>IF(ISNA(VLOOKUP($A81,#REF!,AF$2,FALSE))=TRUE,"-",VLOOKUP($A81,#REF!,AF$2,FALSE))</f>
        <v>#REF!</v>
      </c>
      <c r="AG81" s="109" t="e">
        <f>IF(ISNA(VLOOKUP($A81,#REF!,AG$2,FALSE))=TRUE,"-",VLOOKUP($A81,#REF!,AG$2,FALSE))</f>
        <v>#REF!</v>
      </c>
      <c r="AH81" s="122" t="e">
        <f>IF(ISNA(VLOOKUP($A81,#REF!,AH$2,FALSE))=TRUE,"-",VLOOKUP($A81,#REF!,AH$2,FALSE))</f>
        <v>#REF!</v>
      </c>
      <c r="AI81" s="476" t="e">
        <f>IF(ISNA(VLOOKUP($A81,#REF!,AI$2,FALSE))=TRUE,"-",VLOOKUP($A81,#REF!,AI$2,FALSE))</f>
        <v>#REF!</v>
      </c>
      <c r="AJ81" s="477">
        <v>0</v>
      </c>
      <c r="AK81" s="124">
        <v>0</v>
      </c>
      <c r="AL81" s="109" t="e">
        <f>IF(ISNA(VLOOKUP($A81,#REF!,AL$2,FALSE))=TRUE,"-",VLOOKUP($A81,#REF!,AL$2,FALSE))</f>
        <v>#REF!</v>
      </c>
      <c r="AM81" s="109" t="e">
        <f>IF(ISNA(VLOOKUP($A81,#REF!,AM$2,FALSE))=TRUE,"-",VLOOKUP($A81,#REF!,AM$2,FALSE))</f>
        <v>#REF!</v>
      </c>
      <c r="AN81" s="109" t="e">
        <f>IF(ISNA(VLOOKUP($A81,#REF!,AN$2,FALSE))=TRUE,"-",VLOOKUP($A81,#REF!,AN$2,FALSE))</f>
        <v>#REF!</v>
      </c>
      <c r="AO81" s="109" t="e">
        <f>IF(ISNA(VLOOKUP($A81,#REF!,AO$2,FALSE))=TRUE,"-",VLOOKUP($A81,#REF!,AO$2,FALSE))</f>
        <v>#REF!</v>
      </c>
      <c r="AP81" s="122" t="e">
        <f>IF(ISNA(VLOOKUP($A81,#REF!,AP$2,FALSE))=TRUE,"-",VLOOKUP($A81,#REF!,AP$2,FALSE))</f>
        <v>#REF!</v>
      </c>
      <c r="AQ81" s="476" t="e">
        <f>IF(ISNA(VLOOKUP($A81,#REF!,AQ$2,FALSE))=TRUE,"-",VLOOKUP($A81,#REF!,AQ$2,FALSE))</f>
        <v>#REF!</v>
      </c>
      <c r="AR81" s="477">
        <v>0</v>
      </c>
      <c r="AS81" s="124">
        <v>7.855459544383347E-4</v>
      </c>
      <c r="AT81" s="109" t="e">
        <f>IF(ISNA(VLOOKUP($A81,#REF!,AT$2,FALSE))=TRUE,"-",VLOOKUP($A81,#REF!,AT$2,FALSE))</f>
        <v>#REF!</v>
      </c>
      <c r="AU81" s="109" t="e">
        <f>IF(ISNA(VLOOKUP($A81,#REF!,AU$2,FALSE))=TRUE,"-",VLOOKUP($A81,#REF!,AU$2,FALSE))</f>
        <v>#REF!</v>
      </c>
      <c r="AV81" s="109" t="e">
        <f>IF(ISNA(VLOOKUP($A81,#REF!,AV$2,FALSE))=TRUE,"-",VLOOKUP($A81,#REF!,AV$2,FALSE))</f>
        <v>#REF!</v>
      </c>
      <c r="AW81" s="109" t="e">
        <f>IF(ISNA(VLOOKUP($A81,#REF!,AW$2,FALSE))=TRUE,"-",VLOOKUP($A81,#REF!,AW$2,FALSE))</f>
        <v>#REF!</v>
      </c>
      <c r="AX81" s="122" t="e">
        <f>IF(ISNA(VLOOKUP($A81,#REF!,AX$2,FALSE))=TRUE,"-",VLOOKUP($A81,#REF!,AX$2,FALSE))</f>
        <v>#REF!</v>
      </c>
      <c r="AY81" s="476" t="e">
        <f>IF(ISNA(VLOOKUP($A81,#REF!,AY$2,FALSE))=TRUE,"-",VLOOKUP($A81,#REF!,AY$2,FALSE))</f>
        <v>#REF!</v>
      </c>
      <c r="AZ81" s="477">
        <v>0</v>
      </c>
      <c r="BA81" s="124">
        <v>0</v>
      </c>
      <c r="BB81" s="109" t="e">
        <f>IF(ISNA(VLOOKUP($A81,#REF!,BB$2,FALSE))=TRUE,"-",VLOOKUP($A81,#REF!,BB$2,FALSE))</f>
        <v>#REF!</v>
      </c>
      <c r="BC81" s="109" t="e">
        <f>IF(ISNA(VLOOKUP($A81,#REF!,BC$2,FALSE))=TRUE,"-",VLOOKUP($A81,#REF!,BC$2,FALSE))</f>
        <v>#REF!</v>
      </c>
      <c r="BD81" s="109" t="e">
        <f>IF(ISNA(VLOOKUP($A81,#REF!,BD$2,FALSE))=TRUE,"-",VLOOKUP($A81,#REF!,BD$2,FALSE))</f>
        <v>#REF!</v>
      </c>
      <c r="BE81" s="109" t="e">
        <f>IF(ISNA(VLOOKUP($A81,#REF!,BE$2,FALSE))=TRUE,"-",VLOOKUP($A81,#REF!,BE$2,FALSE))</f>
        <v>#REF!</v>
      </c>
      <c r="BF81" s="122" t="e">
        <f>IF(ISNA(VLOOKUP($A81,#REF!,BF$2,FALSE))=TRUE,"-",VLOOKUP($A81,#REF!,BF$2,FALSE))</f>
        <v>#REF!</v>
      </c>
      <c r="BG81" s="476" t="e">
        <f>IF(ISNA(VLOOKUP($A81,#REF!,BG$2,FALSE))=TRUE,"-",VLOOKUP($A81,#REF!,BG$2,FALSE))</f>
        <v>#REF!</v>
      </c>
      <c r="BH81" s="477">
        <v>7.5216246709289205E-4</v>
      </c>
      <c r="BI81" s="124">
        <v>7.855459544383347E-4</v>
      </c>
      <c r="BJ81" s="109" t="e">
        <f>IF(ISNA(VLOOKUP($A81,#REF!,BJ$2,FALSE))=TRUE,"-",VLOOKUP($A81,#REF!,BJ$2,FALSE))</f>
        <v>#REF!</v>
      </c>
      <c r="BK81" s="109" t="e">
        <f>IF(ISNA(VLOOKUP($A81,#REF!,BK$2,FALSE))=TRUE,"-",VLOOKUP($A81,#REF!,BK$2,FALSE))</f>
        <v>#REF!</v>
      </c>
      <c r="BL81" s="109" t="e">
        <f>IF(ISNA(VLOOKUP($A81,#REF!,BL$2,FALSE))=TRUE,"-",VLOOKUP($A81,#REF!,BL$2,FALSE))</f>
        <v>#REF!</v>
      </c>
      <c r="BM81" s="109" t="e">
        <f>IF(ISNA(VLOOKUP($A81,#REF!,BM$2,FALSE))=TRUE,"-",VLOOKUP($A81,#REF!,BM$2,FALSE))</f>
        <v>#REF!</v>
      </c>
      <c r="BN81" s="122" t="e">
        <f>IF(ISNA(VLOOKUP($A81,#REF!,BN$2,FALSE))=TRUE,"-",VLOOKUP($A81,#REF!,BN$2,FALSE))</f>
        <v>#REF!</v>
      </c>
      <c r="BO81" s="476" t="e">
        <f>IF(ISNA(VLOOKUP($A81,#REF!,BO$2,FALSE))=TRUE,"-",VLOOKUP($A81,#REF!,BO$2,FALSE))</f>
        <v>#REF!</v>
      </c>
      <c r="BP81" s="477" t="e">
        <f>IF(ISNA(VLOOKUP($A81,#REF!,BP$2,FALSE))=TRUE,"-",VLOOKUP($A81,#REF!,BP$2,FALSE))</f>
        <v>#REF!</v>
      </c>
      <c r="BQ81" s="124" t="e">
        <f>IF(ISNA(VLOOKUP($A81,#REF!,BQ$2,FALSE))=TRUE,"-",VLOOKUP($A81,#REF!,BQ$2,FALSE))</f>
        <v>#REF!</v>
      </c>
      <c r="BR81" s="109" t="e">
        <f t="shared" si="26"/>
        <v>#REF!</v>
      </c>
      <c r="BS81" s="109" t="e">
        <f t="shared" si="27"/>
        <v>#REF!</v>
      </c>
      <c r="BT81" s="503" t="e">
        <f t="shared" si="28"/>
        <v>#REF!</v>
      </c>
      <c r="BU81" s="483" t="e">
        <f t="shared" si="29"/>
        <v>#REF!</v>
      </c>
      <c r="BV81" s="493" t="e">
        <f t="shared" si="30"/>
        <v>#REF!</v>
      </c>
      <c r="BW81" s="493" t="e">
        <f t="shared" si="30"/>
        <v>#REF!</v>
      </c>
      <c r="BX81" s="493">
        <f t="shared" si="31"/>
        <v>4.1368935690109061E-3</v>
      </c>
      <c r="BY81" s="494">
        <f t="shared" si="32"/>
        <v>1.5710919088766694E-3</v>
      </c>
    </row>
    <row r="82" spans="1:77" x14ac:dyDescent="0.25">
      <c r="A82" s="56" t="s">
        <v>50</v>
      </c>
      <c r="B82" s="36" t="s">
        <v>50</v>
      </c>
      <c r="C82" s="37" t="s">
        <v>104</v>
      </c>
      <c r="D82" s="38" t="s">
        <v>65</v>
      </c>
      <c r="E82" s="102" t="e">
        <f>IF(ISNA(VLOOKUP($A82,#REF!,E$2,FALSE))=TRUE,"-",VLOOKUP($A82,#REF!,E$2,FALSE))</f>
        <v>#REF!</v>
      </c>
      <c r="F82" s="109" t="e">
        <f>IF(ISNA(VLOOKUP($A82,#REF!,F$2,FALSE))=TRUE,"-",VLOOKUP($A82,#REF!,F$2,FALSE))</f>
        <v>#REF!</v>
      </c>
      <c r="G82" s="109" t="e">
        <f>IF(ISNA(VLOOKUP($A82,#REF!,G$2,FALSE))=TRUE,"-",VLOOKUP($A82,#REF!,G$2,FALSE))</f>
        <v>#REF!</v>
      </c>
      <c r="H82" s="109" t="e">
        <f>IF(ISNA(VLOOKUP($A82,#REF!,H$2,FALSE))=TRUE,"-",VLOOKUP($A82,#REF!,H$2,FALSE))</f>
        <v>#REF!</v>
      </c>
      <c r="I82" s="109" t="e">
        <f>IF(ISNA(VLOOKUP($A82,#REF!,I$2,FALSE))=TRUE,"-",VLOOKUP($A82,#REF!,I$2,FALSE))</f>
        <v>#REF!</v>
      </c>
      <c r="J82" s="122" t="e">
        <f>IF(ISNA(VLOOKUP($A82,#REF!,J$2,FALSE))=TRUE,"-",VLOOKUP($A82,#REF!,J$2,FALSE))</f>
        <v>#REF!</v>
      </c>
      <c r="K82" s="476" t="e">
        <f>IF(ISNA(VLOOKUP($A82,#REF!,K$2,FALSE))=TRUE,"-",VLOOKUP($A82,#REF!,K$2,FALSE))</f>
        <v>#REF!</v>
      </c>
      <c r="L82" s="477">
        <v>0.99755501222493892</v>
      </c>
      <c r="M82" s="124">
        <v>0.99596231493943477</v>
      </c>
      <c r="N82" s="109" t="e">
        <f>IF(ISNA(VLOOKUP($A82,#REF!,N$2,FALSE))=TRUE,"-",VLOOKUP($A82,#REF!,N$2,FALSE))</f>
        <v>#REF!</v>
      </c>
      <c r="O82" s="109" t="e">
        <f>IF(ISNA(VLOOKUP($A82,#REF!,O$2,FALSE))=TRUE,"-",VLOOKUP($A82,#REF!,O$2,FALSE))</f>
        <v>#REF!</v>
      </c>
      <c r="P82" s="109" t="e">
        <f>IF(ISNA(VLOOKUP($A82,#REF!,P$2,FALSE))=TRUE,"-",VLOOKUP($A82,#REF!,P$2,FALSE))</f>
        <v>#REF!</v>
      </c>
      <c r="Q82" s="109" t="e">
        <f>IF(ISNA(VLOOKUP($A82,#REF!,Q$2,FALSE))=TRUE,"-",VLOOKUP($A82,#REF!,Q$2,FALSE))</f>
        <v>#REF!</v>
      </c>
      <c r="R82" s="122" t="e">
        <f>IF(ISNA(VLOOKUP($A82,#REF!,R$2,FALSE))=TRUE,"-",VLOOKUP($A82,#REF!,R$2,FALSE))</f>
        <v>#REF!</v>
      </c>
      <c r="S82" s="476" t="e">
        <f>IF(ISNA(VLOOKUP($A82,#REF!,S$2,FALSE))=TRUE,"-",VLOOKUP($A82,#REF!,S$2,FALSE))</f>
        <v>#REF!</v>
      </c>
      <c r="T82" s="477">
        <v>0</v>
      </c>
      <c r="U82" s="124">
        <v>2.6917900403768506E-3</v>
      </c>
      <c r="V82" s="109" t="e">
        <f>IF(ISNA(VLOOKUP($A82,#REF!,V$2,FALSE))=TRUE,"-",VLOOKUP($A82,#REF!,V$2,FALSE))</f>
        <v>#REF!</v>
      </c>
      <c r="W82" s="109" t="e">
        <f>IF(ISNA(VLOOKUP($A82,#REF!,W$2,FALSE))=TRUE,"-",VLOOKUP($A82,#REF!,W$2,FALSE))</f>
        <v>#REF!</v>
      </c>
      <c r="X82" s="109" t="e">
        <f>IF(ISNA(VLOOKUP($A82,#REF!,X$2,FALSE))=TRUE,"-",VLOOKUP($A82,#REF!,X$2,FALSE))</f>
        <v>#REF!</v>
      </c>
      <c r="Y82" s="109" t="e">
        <f>IF(ISNA(VLOOKUP($A82,#REF!,Y$2,FALSE))=TRUE,"-",VLOOKUP($A82,#REF!,Y$2,FALSE))</f>
        <v>#REF!</v>
      </c>
      <c r="Z82" s="122" t="e">
        <f>IF(ISNA(VLOOKUP($A82,#REF!,Z$2,FALSE))=TRUE,"-",VLOOKUP($A82,#REF!,Z$2,FALSE))</f>
        <v>#REF!</v>
      </c>
      <c r="AA82" s="476" t="e">
        <f>IF(ISNA(VLOOKUP($A82,#REF!,AA$2,FALSE))=TRUE,"-",VLOOKUP($A82,#REF!,AA$2,FALSE))</f>
        <v>#REF!</v>
      </c>
      <c r="AB82" s="477">
        <v>1.2224938875305623E-3</v>
      </c>
      <c r="AC82" s="124">
        <v>1.3458950201884253E-3</v>
      </c>
      <c r="AD82" s="109" t="e">
        <f>IF(ISNA(VLOOKUP($A82,#REF!,AD$2,FALSE))=TRUE,"-",VLOOKUP($A82,#REF!,AD$2,FALSE))</f>
        <v>#REF!</v>
      </c>
      <c r="AE82" s="109" t="e">
        <f>IF(ISNA(VLOOKUP($A82,#REF!,AE$2,FALSE))=TRUE,"-",VLOOKUP($A82,#REF!,AE$2,FALSE))</f>
        <v>#REF!</v>
      </c>
      <c r="AF82" s="109" t="e">
        <f>IF(ISNA(VLOOKUP($A82,#REF!,AF$2,FALSE))=TRUE,"-",VLOOKUP($A82,#REF!,AF$2,FALSE))</f>
        <v>#REF!</v>
      </c>
      <c r="AG82" s="109" t="e">
        <f>IF(ISNA(VLOOKUP($A82,#REF!,AG$2,FALSE))=TRUE,"-",VLOOKUP($A82,#REF!,AG$2,FALSE))</f>
        <v>#REF!</v>
      </c>
      <c r="AH82" s="122" t="e">
        <f>IF(ISNA(VLOOKUP($A82,#REF!,AH$2,FALSE))=TRUE,"-",VLOOKUP($A82,#REF!,AH$2,FALSE))</f>
        <v>#REF!</v>
      </c>
      <c r="AI82" s="476" t="e">
        <f>IF(ISNA(VLOOKUP($A82,#REF!,AI$2,FALSE))=TRUE,"-",VLOOKUP($A82,#REF!,AI$2,FALSE))</f>
        <v>#REF!</v>
      </c>
      <c r="AJ82" s="477">
        <v>0</v>
      </c>
      <c r="AK82" s="124">
        <v>2.6917900403768506E-3</v>
      </c>
      <c r="AL82" s="109" t="e">
        <f>IF(ISNA(VLOOKUP($A82,#REF!,AL$2,FALSE))=TRUE,"-",VLOOKUP($A82,#REF!,AL$2,FALSE))</f>
        <v>#REF!</v>
      </c>
      <c r="AM82" s="109" t="e">
        <f>IF(ISNA(VLOOKUP($A82,#REF!,AM$2,FALSE))=TRUE,"-",VLOOKUP($A82,#REF!,AM$2,FALSE))</f>
        <v>#REF!</v>
      </c>
      <c r="AN82" s="109" t="e">
        <f>IF(ISNA(VLOOKUP($A82,#REF!,AN$2,FALSE))=TRUE,"-",VLOOKUP($A82,#REF!,AN$2,FALSE))</f>
        <v>#REF!</v>
      </c>
      <c r="AO82" s="109" t="e">
        <f>IF(ISNA(VLOOKUP($A82,#REF!,AO$2,FALSE))=TRUE,"-",VLOOKUP($A82,#REF!,AO$2,FALSE))</f>
        <v>#REF!</v>
      </c>
      <c r="AP82" s="122" t="e">
        <f>IF(ISNA(VLOOKUP($A82,#REF!,AP$2,FALSE))=TRUE,"-",VLOOKUP($A82,#REF!,AP$2,FALSE))</f>
        <v>#REF!</v>
      </c>
      <c r="AQ82" s="476" t="e">
        <f>IF(ISNA(VLOOKUP($A82,#REF!,AQ$2,FALSE))=TRUE,"-",VLOOKUP($A82,#REF!,AQ$2,FALSE))</f>
        <v>#REF!</v>
      </c>
      <c r="AR82" s="477">
        <v>0</v>
      </c>
      <c r="AS82" s="124">
        <v>0</v>
      </c>
      <c r="AT82" s="109" t="e">
        <f>IF(ISNA(VLOOKUP($A82,#REF!,AT$2,FALSE))=TRUE,"-",VLOOKUP($A82,#REF!,AT$2,FALSE))</f>
        <v>#REF!</v>
      </c>
      <c r="AU82" s="109" t="e">
        <f>IF(ISNA(VLOOKUP($A82,#REF!,AU$2,FALSE))=TRUE,"-",VLOOKUP($A82,#REF!,AU$2,FALSE))</f>
        <v>#REF!</v>
      </c>
      <c r="AV82" s="109" t="e">
        <f>IF(ISNA(VLOOKUP($A82,#REF!,AV$2,FALSE))=TRUE,"-",VLOOKUP($A82,#REF!,AV$2,FALSE))</f>
        <v>#REF!</v>
      </c>
      <c r="AW82" s="109" t="e">
        <f>IF(ISNA(VLOOKUP($A82,#REF!,AW$2,FALSE))=TRUE,"-",VLOOKUP($A82,#REF!,AW$2,FALSE))</f>
        <v>#REF!</v>
      </c>
      <c r="AX82" s="122" t="e">
        <f>IF(ISNA(VLOOKUP($A82,#REF!,AX$2,FALSE))=TRUE,"-",VLOOKUP($A82,#REF!,AX$2,FALSE))</f>
        <v>#REF!</v>
      </c>
      <c r="AY82" s="476" t="e">
        <f>IF(ISNA(VLOOKUP($A82,#REF!,AY$2,FALSE))=TRUE,"-",VLOOKUP($A82,#REF!,AY$2,FALSE))</f>
        <v>#REF!</v>
      </c>
      <c r="AZ82" s="477">
        <v>0</v>
      </c>
      <c r="BA82" s="124">
        <v>0</v>
      </c>
      <c r="BB82" s="109" t="e">
        <f>IF(ISNA(VLOOKUP($A82,#REF!,BB$2,FALSE))=TRUE,"-",VLOOKUP($A82,#REF!,BB$2,FALSE))</f>
        <v>#REF!</v>
      </c>
      <c r="BC82" s="109" t="e">
        <f>IF(ISNA(VLOOKUP($A82,#REF!,BC$2,FALSE))=TRUE,"-",VLOOKUP($A82,#REF!,BC$2,FALSE))</f>
        <v>#REF!</v>
      </c>
      <c r="BD82" s="109" t="e">
        <f>IF(ISNA(VLOOKUP($A82,#REF!,BD$2,FALSE))=TRUE,"-",VLOOKUP($A82,#REF!,BD$2,FALSE))</f>
        <v>#REF!</v>
      </c>
      <c r="BE82" s="109" t="e">
        <f>IF(ISNA(VLOOKUP($A82,#REF!,BE$2,FALSE))=TRUE,"-",VLOOKUP($A82,#REF!,BE$2,FALSE))</f>
        <v>#REF!</v>
      </c>
      <c r="BF82" s="122" t="e">
        <f>IF(ISNA(VLOOKUP($A82,#REF!,BF$2,FALSE))=TRUE,"-",VLOOKUP($A82,#REF!,BF$2,FALSE))</f>
        <v>#REF!</v>
      </c>
      <c r="BG82" s="476" t="e">
        <f>IF(ISNA(VLOOKUP($A82,#REF!,BG$2,FALSE))=TRUE,"-",VLOOKUP($A82,#REF!,BG$2,FALSE))</f>
        <v>#REF!</v>
      </c>
      <c r="BH82" s="477">
        <v>0</v>
      </c>
      <c r="BI82" s="124">
        <v>0</v>
      </c>
      <c r="BJ82" s="109" t="e">
        <f>IF(ISNA(VLOOKUP($A82,#REF!,BJ$2,FALSE))=TRUE,"-",VLOOKUP($A82,#REF!,BJ$2,FALSE))</f>
        <v>#REF!</v>
      </c>
      <c r="BK82" s="109" t="e">
        <f>IF(ISNA(VLOOKUP($A82,#REF!,BK$2,FALSE))=TRUE,"-",VLOOKUP($A82,#REF!,BK$2,FALSE))</f>
        <v>#REF!</v>
      </c>
      <c r="BL82" s="109" t="e">
        <f>IF(ISNA(VLOOKUP($A82,#REF!,BL$2,FALSE))=TRUE,"-",VLOOKUP($A82,#REF!,BL$2,FALSE))</f>
        <v>#REF!</v>
      </c>
      <c r="BM82" s="109" t="e">
        <f>IF(ISNA(VLOOKUP($A82,#REF!,BM$2,FALSE))=TRUE,"-",VLOOKUP($A82,#REF!,BM$2,FALSE))</f>
        <v>#REF!</v>
      </c>
      <c r="BN82" s="122" t="e">
        <f>IF(ISNA(VLOOKUP($A82,#REF!,BN$2,FALSE))=TRUE,"-",VLOOKUP($A82,#REF!,BN$2,FALSE))</f>
        <v>#REF!</v>
      </c>
      <c r="BO82" s="476" t="e">
        <f>IF(ISNA(VLOOKUP($A82,#REF!,BO$2,FALSE))=TRUE,"-",VLOOKUP($A82,#REF!,BO$2,FALSE))</f>
        <v>#REF!</v>
      </c>
      <c r="BP82" s="477" t="e">
        <f>IF(ISNA(VLOOKUP($A82,#REF!,BP$2,FALSE))=TRUE,"-",VLOOKUP($A82,#REF!,BP$2,FALSE))</f>
        <v>#REF!</v>
      </c>
      <c r="BQ82" s="124" t="e">
        <f>IF(ISNA(VLOOKUP($A82,#REF!,BQ$2,FALSE))=TRUE,"-",VLOOKUP($A82,#REF!,BQ$2,FALSE))</f>
        <v>#REF!</v>
      </c>
      <c r="BR82" s="109" t="e">
        <f t="shared" si="26"/>
        <v>#REF!</v>
      </c>
      <c r="BS82" s="109" t="e">
        <f t="shared" si="27"/>
        <v>#REF!</v>
      </c>
      <c r="BT82" s="503" t="e">
        <f t="shared" si="28"/>
        <v>#REF!</v>
      </c>
      <c r="BU82" s="483" t="e">
        <f t="shared" si="29"/>
        <v>#REF!</v>
      </c>
      <c r="BV82" s="493" t="e">
        <f t="shared" si="30"/>
        <v>#REF!</v>
      </c>
      <c r="BW82" s="493" t="e">
        <f t="shared" si="30"/>
        <v>#REF!</v>
      </c>
      <c r="BX82" s="493">
        <f t="shared" si="31"/>
        <v>1.2224938875305623E-3</v>
      </c>
      <c r="BY82" s="494">
        <f t="shared" si="32"/>
        <v>6.7294751009421266E-3</v>
      </c>
    </row>
    <row r="83" spans="1:77" x14ac:dyDescent="0.25">
      <c r="A83" s="56" t="s">
        <v>51</v>
      </c>
      <c r="B83" s="36" t="s">
        <v>51</v>
      </c>
      <c r="C83" s="37" t="s">
        <v>105</v>
      </c>
      <c r="D83" s="38" t="s">
        <v>14</v>
      </c>
      <c r="E83" s="102" t="e">
        <f>IF(ISNA(VLOOKUP($A83,#REF!,E$2,FALSE))=TRUE,"-",VLOOKUP($A83,#REF!,E$2,FALSE))</f>
        <v>#REF!</v>
      </c>
      <c r="F83" s="109" t="e">
        <f>IF(ISNA(VLOOKUP($A83,#REF!,F$2,FALSE))=TRUE,"-",VLOOKUP($A83,#REF!,F$2,FALSE))</f>
        <v>#REF!</v>
      </c>
      <c r="G83" s="109" t="e">
        <f>IF(ISNA(VLOOKUP($A83,#REF!,G$2,FALSE))=TRUE,"-",VLOOKUP($A83,#REF!,G$2,FALSE))</f>
        <v>#REF!</v>
      </c>
      <c r="H83" s="109" t="e">
        <f>IF(ISNA(VLOOKUP($A83,#REF!,H$2,FALSE))=TRUE,"-",VLOOKUP($A83,#REF!,H$2,FALSE))</f>
        <v>#REF!</v>
      </c>
      <c r="I83" s="109" t="e">
        <f>IF(ISNA(VLOOKUP($A83,#REF!,I$2,FALSE))=TRUE,"-",VLOOKUP($A83,#REF!,I$2,FALSE))</f>
        <v>#REF!</v>
      </c>
      <c r="J83" s="122" t="e">
        <f>IF(ISNA(VLOOKUP($A83,#REF!,J$2,FALSE))=TRUE,"-",VLOOKUP($A83,#REF!,J$2,FALSE))</f>
        <v>#REF!</v>
      </c>
      <c r="K83" s="476" t="e">
        <f>IF(ISNA(VLOOKUP($A83,#REF!,K$2,FALSE))=TRUE,"-",VLOOKUP($A83,#REF!,K$2,FALSE))</f>
        <v>#REF!</v>
      </c>
      <c r="L83" s="477">
        <v>0.99916001679966404</v>
      </c>
      <c r="M83" s="124">
        <v>0.99959661153691004</v>
      </c>
      <c r="N83" s="109" t="e">
        <f>IF(ISNA(VLOOKUP($A83,#REF!,N$2,FALSE))=TRUE,"-",VLOOKUP($A83,#REF!,N$2,FALSE))</f>
        <v>#REF!</v>
      </c>
      <c r="O83" s="109" t="e">
        <f>IF(ISNA(VLOOKUP($A83,#REF!,O$2,FALSE))=TRUE,"-",VLOOKUP($A83,#REF!,O$2,FALSE))</f>
        <v>#REF!</v>
      </c>
      <c r="P83" s="109" t="e">
        <f>IF(ISNA(VLOOKUP($A83,#REF!,P$2,FALSE))=TRUE,"-",VLOOKUP($A83,#REF!,P$2,FALSE))</f>
        <v>#REF!</v>
      </c>
      <c r="Q83" s="109" t="e">
        <f>IF(ISNA(VLOOKUP($A83,#REF!,Q$2,FALSE))=TRUE,"-",VLOOKUP($A83,#REF!,Q$2,FALSE))</f>
        <v>#REF!</v>
      </c>
      <c r="R83" s="122" t="e">
        <f>IF(ISNA(VLOOKUP($A83,#REF!,R$2,FALSE))=TRUE,"-",VLOOKUP($A83,#REF!,R$2,FALSE))</f>
        <v>#REF!</v>
      </c>
      <c r="S83" s="476" t="e">
        <f>IF(ISNA(VLOOKUP($A83,#REF!,S$2,FALSE))=TRUE,"-",VLOOKUP($A83,#REF!,S$2,FALSE))</f>
        <v>#REF!</v>
      </c>
      <c r="T83" s="477">
        <v>0</v>
      </c>
      <c r="U83" s="124">
        <v>0</v>
      </c>
      <c r="V83" s="109" t="e">
        <f>IF(ISNA(VLOOKUP($A83,#REF!,V$2,FALSE))=TRUE,"-",VLOOKUP($A83,#REF!,V$2,FALSE))</f>
        <v>#REF!</v>
      </c>
      <c r="W83" s="109" t="e">
        <f>IF(ISNA(VLOOKUP($A83,#REF!,W$2,FALSE))=TRUE,"-",VLOOKUP($A83,#REF!,W$2,FALSE))</f>
        <v>#REF!</v>
      </c>
      <c r="X83" s="109" t="e">
        <f>IF(ISNA(VLOOKUP($A83,#REF!,X$2,FALSE))=TRUE,"-",VLOOKUP($A83,#REF!,X$2,FALSE))</f>
        <v>#REF!</v>
      </c>
      <c r="Y83" s="109" t="e">
        <f>IF(ISNA(VLOOKUP($A83,#REF!,Y$2,FALSE))=TRUE,"-",VLOOKUP($A83,#REF!,Y$2,FALSE))</f>
        <v>#REF!</v>
      </c>
      <c r="Z83" s="122" t="e">
        <f>IF(ISNA(VLOOKUP($A83,#REF!,Z$2,FALSE))=TRUE,"-",VLOOKUP($A83,#REF!,Z$2,FALSE))</f>
        <v>#REF!</v>
      </c>
      <c r="AA83" s="476" t="e">
        <f>IF(ISNA(VLOOKUP($A83,#REF!,AA$2,FALSE))=TRUE,"-",VLOOKUP($A83,#REF!,AA$2,FALSE))</f>
        <v>#REF!</v>
      </c>
      <c r="AB83" s="477">
        <v>0</v>
      </c>
      <c r="AC83" s="124">
        <v>0</v>
      </c>
      <c r="AD83" s="109" t="e">
        <f>IF(ISNA(VLOOKUP($A83,#REF!,AD$2,FALSE))=TRUE,"-",VLOOKUP($A83,#REF!,AD$2,FALSE))</f>
        <v>#REF!</v>
      </c>
      <c r="AE83" s="109" t="e">
        <f>IF(ISNA(VLOOKUP($A83,#REF!,AE$2,FALSE))=TRUE,"-",VLOOKUP($A83,#REF!,AE$2,FALSE))</f>
        <v>#REF!</v>
      </c>
      <c r="AF83" s="109" t="e">
        <f>IF(ISNA(VLOOKUP($A83,#REF!,AF$2,FALSE))=TRUE,"-",VLOOKUP($A83,#REF!,AF$2,FALSE))</f>
        <v>#REF!</v>
      </c>
      <c r="AG83" s="109" t="e">
        <f>IF(ISNA(VLOOKUP($A83,#REF!,AG$2,FALSE))=TRUE,"-",VLOOKUP($A83,#REF!,AG$2,FALSE))</f>
        <v>#REF!</v>
      </c>
      <c r="AH83" s="122" t="e">
        <f>IF(ISNA(VLOOKUP($A83,#REF!,AH$2,FALSE))=TRUE,"-",VLOOKUP($A83,#REF!,AH$2,FALSE))</f>
        <v>#REF!</v>
      </c>
      <c r="AI83" s="476" t="e">
        <f>IF(ISNA(VLOOKUP($A83,#REF!,AI$2,FALSE))=TRUE,"-",VLOOKUP($A83,#REF!,AI$2,FALSE))</f>
        <v>#REF!</v>
      </c>
      <c r="AJ83" s="477">
        <v>0</v>
      </c>
      <c r="AK83" s="124">
        <v>0</v>
      </c>
      <c r="AL83" s="109" t="e">
        <f>IF(ISNA(VLOOKUP($A83,#REF!,AL$2,FALSE))=TRUE,"-",VLOOKUP($A83,#REF!,AL$2,FALSE))</f>
        <v>#REF!</v>
      </c>
      <c r="AM83" s="109" t="e">
        <f>IF(ISNA(VLOOKUP($A83,#REF!,AM$2,FALSE))=TRUE,"-",VLOOKUP($A83,#REF!,AM$2,FALSE))</f>
        <v>#REF!</v>
      </c>
      <c r="AN83" s="109" t="e">
        <f>IF(ISNA(VLOOKUP($A83,#REF!,AN$2,FALSE))=TRUE,"-",VLOOKUP($A83,#REF!,AN$2,FALSE))</f>
        <v>#REF!</v>
      </c>
      <c r="AO83" s="109" t="e">
        <f>IF(ISNA(VLOOKUP($A83,#REF!,AO$2,FALSE))=TRUE,"-",VLOOKUP($A83,#REF!,AO$2,FALSE))</f>
        <v>#REF!</v>
      </c>
      <c r="AP83" s="122" t="e">
        <f>IF(ISNA(VLOOKUP($A83,#REF!,AP$2,FALSE))=TRUE,"-",VLOOKUP($A83,#REF!,AP$2,FALSE))</f>
        <v>#REF!</v>
      </c>
      <c r="AQ83" s="476" t="e">
        <f>IF(ISNA(VLOOKUP($A83,#REF!,AQ$2,FALSE))=TRUE,"-",VLOOKUP($A83,#REF!,AQ$2,FALSE))</f>
        <v>#REF!</v>
      </c>
      <c r="AR83" s="477">
        <v>0</v>
      </c>
      <c r="AS83" s="124">
        <v>0</v>
      </c>
      <c r="AT83" s="109" t="e">
        <f>IF(ISNA(VLOOKUP($A83,#REF!,AT$2,FALSE))=TRUE,"-",VLOOKUP($A83,#REF!,AT$2,FALSE))</f>
        <v>#REF!</v>
      </c>
      <c r="AU83" s="109" t="e">
        <f>IF(ISNA(VLOOKUP($A83,#REF!,AU$2,FALSE))=TRUE,"-",VLOOKUP($A83,#REF!,AU$2,FALSE))</f>
        <v>#REF!</v>
      </c>
      <c r="AV83" s="109" t="e">
        <f>IF(ISNA(VLOOKUP($A83,#REF!,AV$2,FALSE))=TRUE,"-",VLOOKUP($A83,#REF!,AV$2,FALSE))</f>
        <v>#REF!</v>
      </c>
      <c r="AW83" s="109" t="e">
        <f>IF(ISNA(VLOOKUP($A83,#REF!,AW$2,FALSE))=TRUE,"-",VLOOKUP($A83,#REF!,AW$2,FALSE))</f>
        <v>#REF!</v>
      </c>
      <c r="AX83" s="122" t="e">
        <f>IF(ISNA(VLOOKUP($A83,#REF!,AX$2,FALSE))=TRUE,"-",VLOOKUP($A83,#REF!,AX$2,FALSE))</f>
        <v>#REF!</v>
      </c>
      <c r="AY83" s="476" t="e">
        <f>IF(ISNA(VLOOKUP($A83,#REF!,AY$2,FALSE))=TRUE,"-",VLOOKUP($A83,#REF!,AY$2,FALSE))</f>
        <v>#REF!</v>
      </c>
      <c r="AZ83" s="477">
        <v>0</v>
      </c>
      <c r="BA83" s="124">
        <v>0</v>
      </c>
      <c r="BB83" s="109" t="e">
        <f>IF(ISNA(VLOOKUP($A83,#REF!,BB$2,FALSE))=TRUE,"-",VLOOKUP($A83,#REF!,BB$2,FALSE))</f>
        <v>#REF!</v>
      </c>
      <c r="BC83" s="109" t="e">
        <f>IF(ISNA(VLOOKUP($A83,#REF!,BC$2,FALSE))=TRUE,"-",VLOOKUP($A83,#REF!,BC$2,FALSE))</f>
        <v>#REF!</v>
      </c>
      <c r="BD83" s="109" t="e">
        <f>IF(ISNA(VLOOKUP($A83,#REF!,BD$2,FALSE))=TRUE,"-",VLOOKUP($A83,#REF!,BD$2,FALSE))</f>
        <v>#REF!</v>
      </c>
      <c r="BE83" s="109" t="e">
        <f>IF(ISNA(VLOOKUP($A83,#REF!,BE$2,FALSE))=TRUE,"-",VLOOKUP($A83,#REF!,BE$2,FALSE))</f>
        <v>#REF!</v>
      </c>
      <c r="BF83" s="122" t="e">
        <f>IF(ISNA(VLOOKUP($A83,#REF!,BF$2,FALSE))=TRUE,"-",VLOOKUP($A83,#REF!,BF$2,FALSE))</f>
        <v>#REF!</v>
      </c>
      <c r="BG83" s="476" t="e">
        <f>IF(ISNA(VLOOKUP($A83,#REF!,BG$2,FALSE))=TRUE,"-",VLOOKUP($A83,#REF!,BG$2,FALSE))</f>
        <v>#REF!</v>
      </c>
      <c r="BH83" s="477">
        <v>0</v>
      </c>
      <c r="BI83" s="124">
        <v>0</v>
      </c>
      <c r="BJ83" s="109" t="e">
        <f>IF(ISNA(VLOOKUP($A83,#REF!,BJ$2,FALSE))=TRUE,"-",VLOOKUP($A83,#REF!,BJ$2,FALSE))</f>
        <v>#REF!</v>
      </c>
      <c r="BK83" s="109" t="e">
        <f>IF(ISNA(VLOOKUP($A83,#REF!,BK$2,FALSE))=TRUE,"-",VLOOKUP($A83,#REF!,BK$2,FALSE))</f>
        <v>#REF!</v>
      </c>
      <c r="BL83" s="109" t="e">
        <f>IF(ISNA(VLOOKUP($A83,#REF!,BL$2,FALSE))=TRUE,"-",VLOOKUP($A83,#REF!,BL$2,FALSE))</f>
        <v>#REF!</v>
      </c>
      <c r="BM83" s="109" t="e">
        <f>IF(ISNA(VLOOKUP($A83,#REF!,BM$2,FALSE))=TRUE,"-",VLOOKUP($A83,#REF!,BM$2,FALSE))</f>
        <v>#REF!</v>
      </c>
      <c r="BN83" s="122" t="e">
        <f>IF(ISNA(VLOOKUP($A83,#REF!,BN$2,FALSE))=TRUE,"-",VLOOKUP($A83,#REF!,BN$2,FALSE))</f>
        <v>#REF!</v>
      </c>
      <c r="BO83" s="476" t="e">
        <f>IF(ISNA(VLOOKUP($A83,#REF!,BO$2,FALSE))=TRUE,"-",VLOOKUP($A83,#REF!,BO$2,FALSE))</f>
        <v>#REF!</v>
      </c>
      <c r="BP83" s="477" t="e">
        <f>IF(ISNA(VLOOKUP($A83,#REF!,BP$2,FALSE))=TRUE,"-",VLOOKUP($A83,#REF!,BP$2,FALSE))</f>
        <v>#REF!</v>
      </c>
      <c r="BQ83" s="124" t="e">
        <f>IF(ISNA(VLOOKUP($A83,#REF!,BQ$2,FALSE))=TRUE,"-",VLOOKUP($A83,#REF!,BQ$2,FALSE))</f>
        <v>#REF!</v>
      </c>
      <c r="BR83" s="109" t="e">
        <f t="shared" si="26"/>
        <v>#REF!</v>
      </c>
      <c r="BS83" s="109" t="e">
        <f t="shared" si="27"/>
        <v>#REF!</v>
      </c>
      <c r="BT83" s="503" t="e">
        <f t="shared" si="28"/>
        <v>#REF!</v>
      </c>
      <c r="BU83" s="483" t="e">
        <f t="shared" si="29"/>
        <v>#REF!</v>
      </c>
      <c r="BV83" s="493" t="e">
        <f t="shared" si="30"/>
        <v>#REF!</v>
      </c>
      <c r="BW83" s="493" t="e">
        <f t="shared" si="30"/>
        <v>#REF!</v>
      </c>
      <c r="BX83" s="493">
        <f t="shared" si="31"/>
        <v>0</v>
      </c>
      <c r="BY83" s="494">
        <f t="shared" si="32"/>
        <v>0</v>
      </c>
    </row>
    <row r="84" spans="1:77" x14ac:dyDescent="0.25">
      <c r="A84" s="56" t="s">
        <v>52</v>
      </c>
      <c r="B84" s="36" t="s">
        <v>52</v>
      </c>
      <c r="C84" s="37" t="s">
        <v>106</v>
      </c>
      <c r="D84" s="38" t="s">
        <v>65</v>
      </c>
      <c r="E84" s="102" t="e">
        <f>IF(ISNA(VLOOKUP($A84,#REF!,E$2,FALSE))=TRUE,"-",VLOOKUP($A84,#REF!,E$2,FALSE))</f>
        <v>#REF!</v>
      </c>
      <c r="F84" s="109" t="e">
        <f>IF(ISNA(VLOOKUP($A84,#REF!,F$2,FALSE))=TRUE,"-",VLOOKUP($A84,#REF!,F$2,FALSE))</f>
        <v>#REF!</v>
      </c>
      <c r="G84" s="109" t="e">
        <f>IF(ISNA(VLOOKUP($A84,#REF!,G$2,FALSE))=TRUE,"-",VLOOKUP($A84,#REF!,G$2,FALSE))</f>
        <v>#REF!</v>
      </c>
      <c r="H84" s="109" t="e">
        <f>IF(ISNA(VLOOKUP($A84,#REF!,H$2,FALSE))=TRUE,"-",VLOOKUP($A84,#REF!,H$2,FALSE))</f>
        <v>#REF!</v>
      </c>
      <c r="I84" s="109" t="e">
        <f>IF(ISNA(VLOOKUP($A84,#REF!,I$2,FALSE))=TRUE,"-",VLOOKUP($A84,#REF!,I$2,FALSE))</f>
        <v>#REF!</v>
      </c>
      <c r="J84" s="122" t="e">
        <f>IF(ISNA(VLOOKUP($A84,#REF!,J$2,FALSE))=TRUE,"-",VLOOKUP($A84,#REF!,J$2,FALSE))</f>
        <v>#REF!</v>
      </c>
      <c r="K84" s="476" t="e">
        <f>IF(ISNA(VLOOKUP($A84,#REF!,K$2,FALSE))=TRUE,"-",VLOOKUP($A84,#REF!,K$2,FALSE))</f>
        <v>#REF!</v>
      </c>
      <c r="L84" s="477">
        <v>0.96296296296296291</v>
      </c>
      <c r="M84" s="124">
        <v>1</v>
      </c>
      <c r="N84" s="109" t="e">
        <f>IF(ISNA(VLOOKUP($A84,#REF!,N$2,FALSE))=TRUE,"-",VLOOKUP($A84,#REF!,N$2,FALSE))</f>
        <v>#REF!</v>
      </c>
      <c r="O84" s="109" t="e">
        <f>IF(ISNA(VLOOKUP($A84,#REF!,O$2,FALSE))=TRUE,"-",VLOOKUP($A84,#REF!,O$2,FALSE))</f>
        <v>#REF!</v>
      </c>
      <c r="P84" s="109" t="e">
        <f>IF(ISNA(VLOOKUP($A84,#REF!,P$2,FALSE))=TRUE,"-",VLOOKUP($A84,#REF!,P$2,FALSE))</f>
        <v>#REF!</v>
      </c>
      <c r="Q84" s="109" t="e">
        <f>IF(ISNA(VLOOKUP($A84,#REF!,Q$2,FALSE))=TRUE,"-",VLOOKUP($A84,#REF!,Q$2,FALSE))</f>
        <v>#REF!</v>
      </c>
      <c r="R84" s="122" t="e">
        <f>IF(ISNA(VLOOKUP($A84,#REF!,R$2,FALSE))=TRUE,"-",VLOOKUP($A84,#REF!,R$2,FALSE))</f>
        <v>#REF!</v>
      </c>
      <c r="S84" s="476" t="e">
        <f>IF(ISNA(VLOOKUP($A84,#REF!,S$2,FALSE))=TRUE,"-",VLOOKUP($A84,#REF!,S$2,FALSE))</f>
        <v>#REF!</v>
      </c>
      <c r="T84" s="477">
        <v>0</v>
      </c>
      <c r="U84" s="124">
        <v>0</v>
      </c>
      <c r="V84" s="109" t="e">
        <f>IF(ISNA(VLOOKUP($A84,#REF!,V$2,FALSE))=TRUE,"-",VLOOKUP($A84,#REF!,V$2,FALSE))</f>
        <v>#REF!</v>
      </c>
      <c r="W84" s="109" t="e">
        <f>IF(ISNA(VLOOKUP($A84,#REF!,W$2,FALSE))=TRUE,"-",VLOOKUP($A84,#REF!,W$2,FALSE))</f>
        <v>#REF!</v>
      </c>
      <c r="X84" s="109" t="e">
        <f>IF(ISNA(VLOOKUP($A84,#REF!,X$2,FALSE))=TRUE,"-",VLOOKUP($A84,#REF!,X$2,FALSE))</f>
        <v>#REF!</v>
      </c>
      <c r="Y84" s="109" t="e">
        <f>IF(ISNA(VLOOKUP($A84,#REF!,Y$2,FALSE))=TRUE,"-",VLOOKUP($A84,#REF!,Y$2,FALSE))</f>
        <v>#REF!</v>
      </c>
      <c r="Z84" s="122" t="e">
        <f>IF(ISNA(VLOOKUP($A84,#REF!,Z$2,FALSE))=TRUE,"-",VLOOKUP($A84,#REF!,Z$2,FALSE))</f>
        <v>#REF!</v>
      </c>
      <c r="AA84" s="476" t="e">
        <f>IF(ISNA(VLOOKUP($A84,#REF!,AA$2,FALSE))=TRUE,"-",VLOOKUP($A84,#REF!,AA$2,FALSE))</f>
        <v>#REF!</v>
      </c>
      <c r="AB84" s="477">
        <v>0</v>
      </c>
      <c r="AC84" s="124">
        <v>0</v>
      </c>
      <c r="AD84" s="109" t="e">
        <f>IF(ISNA(VLOOKUP($A84,#REF!,AD$2,FALSE))=TRUE,"-",VLOOKUP($A84,#REF!,AD$2,FALSE))</f>
        <v>#REF!</v>
      </c>
      <c r="AE84" s="109" t="e">
        <f>IF(ISNA(VLOOKUP($A84,#REF!,AE$2,FALSE))=TRUE,"-",VLOOKUP($A84,#REF!,AE$2,FALSE))</f>
        <v>#REF!</v>
      </c>
      <c r="AF84" s="109" t="e">
        <f>IF(ISNA(VLOOKUP($A84,#REF!,AF$2,FALSE))=TRUE,"-",VLOOKUP($A84,#REF!,AF$2,FALSE))</f>
        <v>#REF!</v>
      </c>
      <c r="AG84" s="109" t="e">
        <f>IF(ISNA(VLOOKUP($A84,#REF!,AG$2,FALSE))=TRUE,"-",VLOOKUP($A84,#REF!,AG$2,FALSE))</f>
        <v>#REF!</v>
      </c>
      <c r="AH84" s="122" t="e">
        <f>IF(ISNA(VLOOKUP($A84,#REF!,AH$2,FALSE))=TRUE,"-",VLOOKUP($A84,#REF!,AH$2,FALSE))</f>
        <v>#REF!</v>
      </c>
      <c r="AI84" s="476" t="e">
        <f>IF(ISNA(VLOOKUP($A84,#REF!,AI$2,FALSE))=TRUE,"-",VLOOKUP($A84,#REF!,AI$2,FALSE))</f>
        <v>#REF!</v>
      </c>
      <c r="AJ84" s="477">
        <v>0</v>
      </c>
      <c r="AK84" s="124">
        <v>0</v>
      </c>
      <c r="AL84" s="109" t="e">
        <f>IF(ISNA(VLOOKUP($A84,#REF!,AL$2,FALSE))=TRUE,"-",VLOOKUP($A84,#REF!,AL$2,FALSE))</f>
        <v>#REF!</v>
      </c>
      <c r="AM84" s="109" t="e">
        <f>IF(ISNA(VLOOKUP($A84,#REF!,AM$2,FALSE))=TRUE,"-",VLOOKUP($A84,#REF!,AM$2,FALSE))</f>
        <v>#REF!</v>
      </c>
      <c r="AN84" s="109" t="e">
        <f>IF(ISNA(VLOOKUP($A84,#REF!,AN$2,FALSE))=TRUE,"-",VLOOKUP($A84,#REF!,AN$2,FALSE))</f>
        <v>#REF!</v>
      </c>
      <c r="AO84" s="109" t="e">
        <f>IF(ISNA(VLOOKUP($A84,#REF!,AO$2,FALSE))=TRUE,"-",VLOOKUP($A84,#REF!,AO$2,FALSE))</f>
        <v>#REF!</v>
      </c>
      <c r="AP84" s="122" t="e">
        <f>IF(ISNA(VLOOKUP($A84,#REF!,AP$2,FALSE))=TRUE,"-",VLOOKUP($A84,#REF!,AP$2,FALSE))</f>
        <v>#REF!</v>
      </c>
      <c r="AQ84" s="476" t="e">
        <f>IF(ISNA(VLOOKUP($A84,#REF!,AQ$2,FALSE))=TRUE,"-",VLOOKUP($A84,#REF!,AQ$2,FALSE))</f>
        <v>#REF!</v>
      </c>
      <c r="AR84" s="477">
        <v>0</v>
      </c>
      <c r="AS84" s="124">
        <v>0</v>
      </c>
      <c r="AT84" s="109" t="e">
        <f>IF(ISNA(VLOOKUP($A84,#REF!,AT$2,FALSE))=TRUE,"-",VLOOKUP($A84,#REF!,AT$2,FALSE))</f>
        <v>#REF!</v>
      </c>
      <c r="AU84" s="109" t="e">
        <f>IF(ISNA(VLOOKUP($A84,#REF!,AU$2,FALSE))=TRUE,"-",VLOOKUP($A84,#REF!,AU$2,FALSE))</f>
        <v>#REF!</v>
      </c>
      <c r="AV84" s="109" t="e">
        <f>IF(ISNA(VLOOKUP($A84,#REF!,AV$2,FALSE))=TRUE,"-",VLOOKUP($A84,#REF!,AV$2,FALSE))</f>
        <v>#REF!</v>
      </c>
      <c r="AW84" s="109" t="e">
        <f>IF(ISNA(VLOOKUP($A84,#REF!,AW$2,FALSE))=TRUE,"-",VLOOKUP($A84,#REF!,AW$2,FALSE))</f>
        <v>#REF!</v>
      </c>
      <c r="AX84" s="122" t="e">
        <f>IF(ISNA(VLOOKUP($A84,#REF!,AX$2,FALSE))=TRUE,"-",VLOOKUP($A84,#REF!,AX$2,FALSE))</f>
        <v>#REF!</v>
      </c>
      <c r="AY84" s="476" t="e">
        <f>IF(ISNA(VLOOKUP($A84,#REF!,AY$2,FALSE))=TRUE,"-",VLOOKUP($A84,#REF!,AY$2,FALSE))</f>
        <v>#REF!</v>
      </c>
      <c r="AZ84" s="477">
        <v>0</v>
      </c>
      <c r="BA84" s="124">
        <v>0</v>
      </c>
      <c r="BB84" s="109" t="e">
        <f>IF(ISNA(VLOOKUP($A84,#REF!,BB$2,FALSE))=TRUE,"-",VLOOKUP($A84,#REF!,BB$2,FALSE))</f>
        <v>#REF!</v>
      </c>
      <c r="BC84" s="109" t="e">
        <f>IF(ISNA(VLOOKUP($A84,#REF!,BC$2,FALSE))=TRUE,"-",VLOOKUP($A84,#REF!,BC$2,FALSE))</f>
        <v>#REF!</v>
      </c>
      <c r="BD84" s="109" t="e">
        <f>IF(ISNA(VLOOKUP($A84,#REF!,BD$2,FALSE))=TRUE,"-",VLOOKUP($A84,#REF!,BD$2,FALSE))</f>
        <v>#REF!</v>
      </c>
      <c r="BE84" s="109" t="e">
        <f>IF(ISNA(VLOOKUP($A84,#REF!,BE$2,FALSE))=TRUE,"-",VLOOKUP($A84,#REF!,BE$2,FALSE))</f>
        <v>#REF!</v>
      </c>
      <c r="BF84" s="122" t="e">
        <f>IF(ISNA(VLOOKUP($A84,#REF!,BF$2,FALSE))=TRUE,"-",VLOOKUP($A84,#REF!,BF$2,FALSE))</f>
        <v>#REF!</v>
      </c>
      <c r="BG84" s="476" t="e">
        <f>IF(ISNA(VLOOKUP($A84,#REF!,BG$2,FALSE))=TRUE,"-",VLOOKUP($A84,#REF!,BG$2,FALSE))</f>
        <v>#REF!</v>
      </c>
      <c r="BH84" s="477">
        <v>0</v>
      </c>
      <c r="BI84" s="124">
        <v>0</v>
      </c>
      <c r="BJ84" s="109" t="e">
        <f>IF(ISNA(VLOOKUP($A84,#REF!,BJ$2,FALSE))=TRUE,"-",VLOOKUP($A84,#REF!,BJ$2,FALSE))</f>
        <v>#REF!</v>
      </c>
      <c r="BK84" s="109" t="e">
        <f>IF(ISNA(VLOOKUP($A84,#REF!,BK$2,FALSE))=TRUE,"-",VLOOKUP($A84,#REF!,BK$2,FALSE))</f>
        <v>#REF!</v>
      </c>
      <c r="BL84" s="109" t="e">
        <f>IF(ISNA(VLOOKUP($A84,#REF!,BL$2,FALSE))=TRUE,"-",VLOOKUP($A84,#REF!,BL$2,FALSE))</f>
        <v>#REF!</v>
      </c>
      <c r="BM84" s="109" t="e">
        <f>IF(ISNA(VLOOKUP($A84,#REF!,BM$2,FALSE))=TRUE,"-",VLOOKUP($A84,#REF!,BM$2,FALSE))</f>
        <v>#REF!</v>
      </c>
      <c r="BN84" s="122" t="e">
        <f>IF(ISNA(VLOOKUP($A84,#REF!,BN$2,FALSE))=TRUE,"-",VLOOKUP($A84,#REF!,BN$2,FALSE))</f>
        <v>#REF!</v>
      </c>
      <c r="BO84" s="476" t="e">
        <f>IF(ISNA(VLOOKUP($A84,#REF!,BO$2,FALSE))=TRUE,"-",VLOOKUP($A84,#REF!,BO$2,FALSE))</f>
        <v>#REF!</v>
      </c>
      <c r="BP84" s="477" t="e">
        <f>IF(ISNA(VLOOKUP($A84,#REF!,BP$2,FALSE))=TRUE,"-",VLOOKUP($A84,#REF!,BP$2,FALSE))</f>
        <v>#REF!</v>
      </c>
      <c r="BQ84" s="124" t="e">
        <f>IF(ISNA(VLOOKUP($A84,#REF!,BQ$2,FALSE))=TRUE,"-",VLOOKUP($A84,#REF!,BQ$2,FALSE))</f>
        <v>#REF!</v>
      </c>
      <c r="BR84" s="109" t="e">
        <f t="shared" si="26"/>
        <v>#REF!</v>
      </c>
      <c r="BS84" s="109" t="e">
        <f t="shared" si="27"/>
        <v>#REF!</v>
      </c>
      <c r="BT84" s="503" t="e">
        <f t="shared" si="28"/>
        <v>#REF!</v>
      </c>
      <c r="BU84" s="483" t="e">
        <f t="shared" si="29"/>
        <v>#REF!</v>
      </c>
      <c r="BV84" s="493" t="e">
        <f t="shared" si="30"/>
        <v>#REF!</v>
      </c>
      <c r="BW84" s="493" t="e">
        <f t="shared" si="30"/>
        <v>#REF!</v>
      </c>
      <c r="BX84" s="493">
        <f t="shared" si="31"/>
        <v>0</v>
      </c>
      <c r="BY84" s="494">
        <f t="shared" si="32"/>
        <v>0</v>
      </c>
    </row>
    <row r="85" spans="1:77" x14ac:dyDescent="0.25">
      <c r="A85" s="56" t="s">
        <v>53</v>
      </c>
      <c r="B85" s="36" t="s">
        <v>53</v>
      </c>
      <c r="C85" s="37" t="s">
        <v>107</v>
      </c>
      <c r="D85" s="38" t="s">
        <v>65</v>
      </c>
      <c r="E85" s="102" t="e">
        <f>IF(ISNA(VLOOKUP($A85,#REF!,E$2,FALSE))=TRUE,"-",VLOOKUP($A85,#REF!,E$2,FALSE))</f>
        <v>#REF!</v>
      </c>
      <c r="F85" s="109" t="e">
        <f>IF(ISNA(VLOOKUP($A85,#REF!,F$2,FALSE))=TRUE,"-",VLOOKUP($A85,#REF!,F$2,FALSE))</f>
        <v>#REF!</v>
      </c>
      <c r="G85" s="109" t="e">
        <f>IF(ISNA(VLOOKUP($A85,#REF!,G$2,FALSE))=TRUE,"-",VLOOKUP($A85,#REF!,G$2,FALSE))</f>
        <v>#REF!</v>
      </c>
      <c r="H85" s="109" t="e">
        <f>IF(ISNA(VLOOKUP($A85,#REF!,H$2,FALSE))=TRUE,"-",VLOOKUP($A85,#REF!,H$2,FALSE))</f>
        <v>#REF!</v>
      </c>
      <c r="I85" s="109" t="e">
        <f>IF(ISNA(VLOOKUP($A85,#REF!,I$2,FALSE))=TRUE,"-",VLOOKUP($A85,#REF!,I$2,FALSE))</f>
        <v>#REF!</v>
      </c>
      <c r="J85" s="122" t="e">
        <f>IF(ISNA(VLOOKUP($A85,#REF!,J$2,FALSE))=TRUE,"-",VLOOKUP($A85,#REF!,J$2,FALSE))</f>
        <v>#REF!</v>
      </c>
      <c r="K85" s="476" t="e">
        <f>IF(ISNA(VLOOKUP($A85,#REF!,K$2,FALSE))=TRUE,"-",VLOOKUP($A85,#REF!,K$2,FALSE))</f>
        <v>#REF!</v>
      </c>
      <c r="L85" s="477">
        <v>0.99818264425261249</v>
      </c>
      <c r="M85" s="124">
        <v>0.9990859232175503</v>
      </c>
      <c r="N85" s="109" t="e">
        <f>IF(ISNA(VLOOKUP($A85,#REF!,N$2,FALSE))=TRUE,"-",VLOOKUP($A85,#REF!,N$2,FALSE))</f>
        <v>#REF!</v>
      </c>
      <c r="O85" s="109" t="e">
        <f>IF(ISNA(VLOOKUP($A85,#REF!,O$2,FALSE))=TRUE,"-",VLOOKUP($A85,#REF!,O$2,FALSE))</f>
        <v>#REF!</v>
      </c>
      <c r="P85" s="109" t="e">
        <f>IF(ISNA(VLOOKUP($A85,#REF!,P$2,FALSE))=TRUE,"-",VLOOKUP($A85,#REF!,P$2,FALSE))</f>
        <v>#REF!</v>
      </c>
      <c r="Q85" s="109" t="e">
        <f>IF(ISNA(VLOOKUP($A85,#REF!,Q$2,FALSE))=TRUE,"-",VLOOKUP($A85,#REF!,Q$2,FALSE))</f>
        <v>#REF!</v>
      </c>
      <c r="R85" s="122" t="e">
        <f>IF(ISNA(VLOOKUP($A85,#REF!,R$2,FALSE))=TRUE,"-",VLOOKUP($A85,#REF!,R$2,FALSE))</f>
        <v>#REF!</v>
      </c>
      <c r="S85" s="476" t="e">
        <f>IF(ISNA(VLOOKUP($A85,#REF!,S$2,FALSE))=TRUE,"-",VLOOKUP($A85,#REF!,S$2,FALSE))</f>
        <v>#REF!</v>
      </c>
      <c r="T85" s="477">
        <v>0</v>
      </c>
      <c r="U85" s="124">
        <v>0</v>
      </c>
      <c r="V85" s="109" t="e">
        <f>IF(ISNA(VLOOKUP($A85,#REF!,V$2,FALSE))=TRUE,"-",VLOOKUP($A85,#REF!,V$2,FALSE))</f>
        <v>#REF!</v>
      </c>
      <c r="W85" s="109" t="e">
        <f>IF(ISNA(VLOOKUP($A85,#REF!,W$2,FALSE))=TRUE,"-",VLOOKUP($A85,#REF!,W$2,FALSE))</f>
        <v>#REF!</v>
      </c>
      <c r="X85" s="109" t="e">
        <f>IF(ISNA(VLOOKUP($A85,#REF!,X$2,FALSE))=TRUE,"-",VLOOKUP($A85,#REF!,X$2,FALSE))</f>
        <v>#REF!</v>
      </c>
      <c r="Y85" s="109" t="e">
        <f>IF(ISNA(VLOOKUP($A85,#REF!,Y$2,FALSE))=TRUE,"-",VLOOKUP($A85,#REF!,Y$2,FALSE))</f>
        <v>#REF!</v>
      </c>
      <c r="Z85" s="122" t="e">
        <f>IF(ISNA(VLOOKUP($A85,#REF!,Z$2,FALSE))=TRUE,"-",VLOOKUP($A85,#REF!,Z$2,FALSE))</f>
        <v>#REF!</v>
      </c>
      <c r="AA85" s="476" t="e">
        <f>IF(ISNA(VLOOKUP($A85,#REF!,AA$2,FALSE))=TRUE,"-",VLOOKUP($A85,#REF!,AA$2,FALSE))</f>
        <v>#REF!</v>
      </c>
      <c r="AB85" s="477">
        <v>4.5433893684688776E-4</v>
      </c>
      <c r="AC85" s="124">
        <v>0</v>
      </c>
      <c r="AD85" s="109" t="e">
        <f>IF(ISNA(VLOOKUP($A85,#REF!,AD$2,FALSE))=TRUE,"-",VLOOKUP($A85,#REF!,AD$2,FALSE))</f>
        <v>#REF!</v>
      </c>
      <c r="AE85" s="109" t="e">
        <f>IF(ISNA(VLOOKUP($A85,#REF!,AE$2,FALSE))=TRUE,"-",VLOOKUP($A85,#REF!,AE$2,FALSE))</f>
        <v>#REF!</v>
      </c>
      <c r="AF85" s="109" t="e">
        <f>IF(ISNA(VLOOKUP($A85,#REF!,AF$2,FALSE))=TRUE,"-",VLOOKUP($A85,#REF!,AF$2,FALSE))</f>
        <v>#REF!</v>
      </c>
      <c r="AG85" s="109" t="e">
        <f>IF(ISNA(VLOOKUP($A85,#REF!,AG$2,FALSE))=TRUE,"-",VLOOKUP($A85,#REF!,AG$2,FALSE))</f>
        <v>#REF!</v>
      </c>
      <c r="AH85" s="122" t="e">
        <f>IF(ISNA(VLOOKUP($A85,#REF!,AH$2,FALSE))=TRUE,"-",VLOOKUP($A85,#REF!,AH$2,FALSE))</f>
        <v>#REF!</v>
      </c>
      <c r="AI85" s="476" t="e">
        <f>IF(ISNA(VLOOKUP($A85,#REF!,AI$2,FALSE))=TRUE,"-",VLOOKUP($A85,#REF!,AI$2,FALSE))</f>
        <v>#REF!</v>
      </c>
      <c r="AJ85" s="477">
        <v>0</v>
      </c>
      <c r="AK85" s="124">
        <v>0</v>
      </c>
      <c r="AL85" s="109" t="e">
        <f>IF(ISNA(VLOOKUP($A85,#REF!,AL$2,FALSE))=TRUE,"-",VLOOKUP($A85,#REF!,AL$2,FALSE))</f>
        <v>#REF!</v>
      </c>
      <c r="AM85" s="109" t="e">
        <f>IF(ISNA(VLOOKUP($A85,#REF!,AM$2,FALSE))=TRUE,"-",VLOOKUP($A85,#REF!,AM$2,FALSE))</f>
        <v>#REF!</v>
      </c>
      <c r="AN85" s="109" t="e">
        <f>IF(ISNA(VLOOKUP($A85,#REF!,AN$2,FALSE))=TRUE,"-",VLOOKUP($A85,#REF!,AN$2,FALSE))</f>
        <v>#REF!</v>
      </c>
      <c r="AO85" s="109" t="e">
        <f>IF(ISNA(VLOOKUP($A85,#REF!,AO$2,FALSE))=TRUE,"-",VLOOKUP($A85,#REF!,AO$2,FALSE))</f>
        <v>#REF!</v>
      </c>
      <c r="AP85" s="122" t="e">
        <f>IF(ISNA(VLOOKUP($A85,#REF!,AP$2,FALSE))=TRUE,"-",VLOOKUP($A85,#REF!,AP$2,FALSE))</f>
        <v>#REF!</v>
      </c>
      <c r="AQ85" s="476" t="e">
        <f>IF(ISNA(VLOOKUP($A85,#REF!,AQ$2,FALSE))=TRUE,"-",VLOOKUP($A85,#REF!,AQ$2,FALSE))</f>
        <v>#REF!</v>
      </c>
      <c r="AR85" s="477">
        <v>4.5433893684688776E-4</v>
      </c>
      <c r="AS85" s="124">
        <v>0</v>
      </c>
      <c r="AT85" s="109" t="e">
        <f>IF(ISNA(VLOOKUP($A85,#REF!,AT$2,FALSE))=TRUE,"-",VLOOKUP($A85,#REF!,AT$2,FALSE))</f>
        <v>#REF!</v>
      </c>
      <c r="AU85" s="109" t="e">
        <f>IF(ISNA(VLOOKUP($A85,#REF!,AU$2,FALSE))=TRUE,"-",VLOOKUP($A85,#REF!,AU$2,FALSE))</f>
        <v>#REF!</v>
      </c>
      <c r="AV85" s="109" t="e">
        <f>IF(ISNA(VLOOKUP($A85,#REF!,AV$2,FALSE))=TRUE,"-",VLOOKUP($A85,#REF!,AV$2,FALSE))</f>
        <v>#REF!</v>
      </c>
      <c r="AW85" s="109" t="e">
        <f>IF(ISNA(VLOOKUP($A85,#REF!,AW$2,FALSE))=TRUE,"-",VLOOKUP($A85,#REF!,AW$2,FALSE))</f>
        <v>#REF!</v>
      </c>
      <c r="AX85" s="122" t="e">
        <f>IF(ISNA(VLOOKUP($A85,#REF!,AX$2,FALSE))=TRUE,"-",VLOOKUP($A85,#REF!,AX$2,FALSE))</f>
        <v>#REF!</v>
      </c>
      <c r="AY85" s="476" t="e">
        <f>IF(ISNA(VLOOKUP($A85,#REF!,AY$2,FALSE))=TRUE,"-",VLOOKUP($A85,#REF!,AY$2,FALSE))</f>
        <v>#REF!</v>
      </c>
      <c r="AZ85" s="477">
        <v>0</v>
      </c>
      <c r="BA85" s="124">
        <v>0</v>
      </c>
      <c r="BB85" s="109" t="e">
        <f>IF(ISNA(VLOOKUP($A85,#REF!,BB$2,FALSE))=TRUE,"-",VLOOKUP($A85,#REF!,BB$2,FALSE))</f>
        <v>#REF!</v>
      </c>
      <c r="BC85" s="109" t="e">
        <f>IF(ISNA(VLOOKUP($A85,#REF!,BC$2,FALSE))=TRUE,"-",VLOOKUP($A85,#REF!,BC$2,FALSE))</f>
        <v>#REF!</v>
      </c>
      <c r="BD85" s="109" t="e">
        <f>IF(ISNA(VLOOKUP($A85,#REF!,BD$2,FALSE))=TRUE,"-",VLOOKUP($A85,#REF!,BD$2,FALSE))</f>
        <v>#REF!</v>
      </c>
      <c r="BE85" s="109" t="e">
        <f>IF(ISNA(VLOOKUP($A85,#REF!,BE$2,FALSE))=TRUE,"-",VLOOKUP($A85,#REF!,BE$2,FALSE))</f>
        <v>#REF!</v>
      </c>
      <c r="BF85" s="122" t="e">
        <f>IF(ISNA(VLOOKUP($A85,#REF!,BF$2,FALSE))=TRUE,"-",VLOOKUP($A85,#REF!,BF$2,FALSE))</f>
        <v>#REF!</v>
      </c>
      <c r="BG85" s="476" t="e">
        <f>IF(ISNA(VLOOKUP($A85,#REF!,BG$2,FALSE))=TRUE,"-",VLOOKUP($A85,#REF!,BG$2,FALSE))</f>
        <v>#REF!</v>
      </c>
      <c r="BH85" s="477">
        <v>0</v>
      </c>
      <c r="BI85" s="124">
        <v>4.5703839122486289E-4</v>
      </c>
      <c r="BJ85" s="109" t="e">
        <f>IF(ISNA(VLOOKUP($A85,#REF!,BJ$2,FALSE))=TRUE,"-",VLOOKUP($A85,#REF!,BJ$2,FALSE))</f>
        <v>#REF!</v>
      </c>
      <c r="BK85" s="109" t="e">
        <f>IF(ISNA(VLOOKUP($A85,#REF!,BK$2,FALSE))=TRUE,"-",VLOOKUP($A85,#REF!,BK$2,FALSE))</f>
        <v>#REF!</v>
      </c>
      <c r="BL85" s="109" t="e">
        <f>IF(ISNA(VLOOKUP($A85,#REF!,BL$2,FALSE))=TRUE,"-",VLOOKUP($A85,#REF!,BL$2,FALSE))</f>
        <v>#REF!</v>
      </c>
      <c r="BM85" s="109" t="e">
        <f>IF(ISNA(VLOOKUP($A85,#REF!,BM$2,FALSE))=TRUE,"-",VLOOKUP($A85,#REF!,BM$2,FALSE))</f>
        <v>#REF!</v>
      </c>
      <c r="BN85" s="122" t="e">
        <f>IF(ISNA(VLOOKUP($A85,#REF!,BN$2,FALSE))=TRUE,"-",VLOOKUP($A85,#REF!,BN$2,FALSE))</f>
        <v>#REF!</v>
      </c>
      <c r="BO85" s="476" t="e">
        <f>IF(ISNA(VLOOKUP($A85,#REF!,BO$2,FALSE))=TRUE,"-",VLOOKUP($A85,#REF!,BO$2,FALSE))</f>
        <v>#REF!</v>
      </c>
      <c r="BP85" s="477" t="e">
        <f>IF(ISNA(VLOOKUP($A85,#REF!,BP$2,FALSE))=TRUE,"-",VLOOKUP($A85,#REF!,BP$2,FALSE))</f>
        <v>#REF!</v>
      </c>
      <c r="BQ85" s="124" t="e">
        <f>IF(ISNA(VLOOKUP($A85,#REF!,BQ$2,FALSE))=TRUE,"-",VLOOKUP($A85,#REF!,BQ$2,FALSE))</f>
        <v>#REF!</v>
      </c>
      <c r="BR85" s="109" t="e">
        <f t="shared" si="26"/>
        <v>#REF!</v>
      </c>
      <c r="BS85" s="109" t="e">
        <f t="shared" si="27"/>
        <v>#REF!</v>
      </c>
      <c r="BT85" s="503" t="e">
        <f t="shared" si="28"/>
        <v>#REF!</v>
      </c>
      <c r="BU85" s="483" t="e">
        <f t="shared" si="29"/>
        <v>#REF!</v>
      </c>
      <c r="BV85" s="493" t="e">
        <f t="shared" si="30"/>
        <v>#REF!</v>
      </c>
      <c r="BW85" s="493" t="e">
        <f t="shared" si="30"/>
        <v>#REF!</v>
      </c>
      <c r="BX85" s="493">
        <f t="shared" si="31"/>
        <v>9.0867787369377552E-4</v>
      </c>
      <c r="BY85" s="494">
        <f t="shared" si="32"/>
        <v>4.5703839122486289E-4</v>
      </c>
    </row>
    <row r="86" spans="1:77" x14ac:dyDescent="0.25">
      <c r="A86" s="56" t="s">
        <v>124</v>
      </c>
      <c r="B86" s="36" t="s">
        <v>124</v>
      </c>
      <c r="C86" s="37" t="s">
        <v>166</v>
      </c>
      <c r="D86" s="38" t="s">
        <v>14</v>
      </c>
      <c r="E86" s="102" t="e">
        <f>IF(ISNA(VLOOKUP($A86,#REF!,E$2,FALSE))=TRUE,"-",VLOOKUP($A86,#REF!,E$2,FALSE))</f>
        <v>#REF!</v>
      </c>
      <c r="F86" s="109" t="e">
        <f>IF(ISNA(VLOOKUP($A86,#REF!,F$2,FALSE))=TRUE,"-",VLOOKUP($A86,#REF!,F$2,FALSE))</f>
        <v>#REF!</v>
      </c>
      <c r="G86" s="109" t="e">
        <f>IF(ISNA(VLOOKUP($A86,#REF!,G$2,FALSE))=TRUE,"-",VLOOKUP($A86,#REF!,G$2,FALSE))</f>
        <v>#REF!</v>
      </c>
      <c r="H86" s="109" t="e">
        <f>IF(ISNA(VLOOKUP($A86,#REF!,H$2,FALSE))=TRUE,"-",VLOOKUP($A86,#REF!,H$2,FALSE))</f>
        <v>#REF!</v>
      </c>
      <c r="I86" s="109" t="e">
        <f>IF(ISNA(VLOOKUP($A86,#REF!,I$2,FALSE))=TRUE,"-",VLOOKUP($A86,#REF!,I$2,FALSE))</f>
        <v>#REF!</v>
      </c>
      <c r="J86" s="122" t="e">
        <f>IF(ISNA(VLOOKUP($A86,#REF!,J$2,FALSE))=TRUE,"-",VLOOKUP($A86,#REF!,J$2,FALSE))</f>
        <v>#REF!</v>
      </c>
      <c r="K86" s="476" t="e">
        <f>IF(ISNA(VLOOKUP($A86,#REF!,K$2,FALSE))=TRUE,"-",VLOOKUP($A86,#REF!,K$2,FALSE))</f>
        <v>#REF!</v>
      </c>
      <c r="L86" s="477">
        <v>0.99914414965154663</v>
      </c>
      <c r="M86" s="124">
        <v>0.99986641731231629</v>
      </c>
      <c r="N86" s="109" t="e">
        <f>IF(ISNA(VLOOKUP($A86,#REF!,N$2,FALSE))=TRUE,"-",VLOOKUP($A86,#REF!,N$2,FALSE))</f>
        <v>#REF!</v>
      </c>
      <c r="O86" s="109" t="e">
        <f>IF(ISNA(VLOOKUP($A86,#REF!,O$2,FALSE))=TRUE,"-",VLOOKUP($A86,#REF!,O$2,FALSE))</f>
        <v>#REF!</v>
      </c>
      <c r="P86" s="109" t="e">
        <f>IF(ISNA(VLOOKUP($A86,#REF!,P$2,FALSE))=TRUE,"-",VLOOKUP($A86,#REF!,P$2,FALSE))</f>
        <v>#REF!</v>
      </c>
      <c r="Q86" s="109" t="e">
        <f>IF(ISNA(VLOOKUP($A86,#REF!,Q$2,FALSE))=TRUE,"-",VLOOKUP($A86,#REF!,Q$2,FALSE))</f>
        <v>#REF!</v>
      </c>
      <c r="R86" s="122" t="e">
        <f>IF(ISNA(VLOOKUP($A86,#REF!,R$2,FALSE))=TRUE,"-",VLOOKUP($A86,#REF!,R$2,FALSE))</f>
        <v>#REF!</v>
      </c>
      <c r="S86" s="476" t="e">
        <f>IF(ISNA(VLOOKUP($A86,#REF!,S$2,FALSE))=TRUE,"-",VLOOKUP($A86,#REF!,S$2,FALSE))</f>
        <v>#REF!</v>
      </c>
      <c r="T86" s="477">
        <v>0</v>
      </c>
      <c r="U86" s="124">
        <v>0</v>
      </c>
      <c r="V86" s="109" t="e">
        <f>IF(ISNA(VLOOKUP($A86,#REF!,V$2,FALSE))=TRUE,"-",VLOOKUP($A86,#REF!,V$2,FALSE))</f>
        <v>#REF!</v>
      </c>
      <c r="W86" s="109" t="e">
        <f>IF(ISNA(VLOOKUP($A86,#REF!,W$2,FALSE))=TRUE,"-",VLOOKUP($A86,#REF!,W$2,FALSE))</f>
        <v>#REF!</v>
      </c>
      <c r="X86" s="109" t="e">
        <f>IF(ISNA(VLOOKUP($A86,#REF!,X$2,FALSE))=TRUE,"-",VLOOKUP($A86,#REF!,X$2,FALSE))</f>
        <v>#REF!</v>
      </c>
      <c r="Y86" s="109" t="e">
        <f>IF(ISNA(VLOOKUP($A86,#REF!,Y$2,FALSE))=TRUE,"-",VLOOKUP($A86,#REF!,Y$2,FALSE))</f>
        <v>#REF!</v>
      </c>
      <c r="Z86" s="122" t="e">
        <f>IF(ISNA(VLOOKUP($A86,#REF!,Z$2,FALSE))=TRUE,"-",VLOOKUP($A86,#REF!,Z$2,FALSE))</f>
        <v>#REF!</v>
      </c>
      <c r="AA86" s="476" t="e">
        <f>IF(ISNA(VLOOKUP($A86,#REF!,AA$2,FALSE))=TRUE,"-",VLOOKUP($A86,#REF!,AA$2,FALSE))</f>
        <v>#REF!</v>
      </c>
      <c r="AB86" s="477">
        <v>0</v>
      </c>
      <c r="AC86" s="124">
        <v>0</v>
      </c>
      <c r="AD86" s="109" t="e">
        <f>IF(ISNA(VLOOKUP($A86,#REF!,AD$2,FALSE))=TRUE,"-",VLOOKUP($A86,#REF!,AD$2,FALSE))</f>
        <v>#REF!</v>
      </c>
      <c r="AE86" s="109" t="e">
        <f>IF(ISNA(VLOOKUP($A86,#REF!,AE$2,FALSE))=TRUE,"-",VLOOKUP($A86,#REF!,AE$2,FALSE))</f>
        <v>#REF!</v>
      </c>
      <c r="AF86" s="109" t="e">
        <f>IF(ISNA(VLOOKUP($A86,#REF!,AF$2,FALSE))=TRUE,"-",VLOOKUP($A86,#REF!,AF$2,FALSE))</f>
        <v>#REF!</v>
      </c>
      <c r="AG86" s="109" t="e">
        <f>IF(ISNA(VLOOKUP($A86,#REF!,AG$2,FALSE))=TRUE,"-",VLOOKUP($A86,#REF!,AG$2,FALSE))</f>
        <v>#REF!</v>
      </c>
      <c r="AH86" s="122" t="e">
        <f>IF(ISNA(VLOOKUP($A86,#REF!,AH$2,FALSE))=TRUE,"-",VLOOKUP($A86,#REF!,AH$2,FALSE))</f>
        <v>#REF!</v>
      </c>
      <c r="AI86" s="476" t="e">
        <f>IF(ISNA(VLOOKUP($A86,#REF!,AI$2,FALSE))=TRUE,"-",VLOOKUP($A86,#REF!,AI$2,FALSE))</f>
        <v>#REF!</v>
      </c>
      <c r="AJ86" s="477">
        <v>0</v>
      </c>
      <c r="AK86" s="124">
        <v>0</v>
      </c>
      <c r="AL86" s="109" t="e">
        <f>IF(ISNA(VLOOKUP($A86,#REF!,AL$2,FALSE))=TRUE,"-",VLOOKUP($A86,#REF!,AL$2,FALSE))</f>
        <v>#REF!</v>
      </c>
      <c r="AM86" s="109" t="e">
        <f>IF(ISNA(VLOOKUP($A86,#REF!,AM$2,FALSE))=TRUE,"-",VLOOKUP($A86,#REF!,AM$2,FALSE))</f>
        <v>#REF!</v>
      </c>
      <c r="AN86" s="109" t="e">
        <f>IF(ISNA(VLOOKUP($A86,#REF!,AN$2,FALSE))=TRUE,"-",VLOOKUP($A86,#REF!,AN$2,FALSE))</f>
        <v>#REF!</v>
      </c>
      <c r="AO86" s="109" t="e">
        <f>IF(ISNA(VLOOKUP($A86,#REF!,AO$2,FALSE))=TRUE,"-",VLOOKUP($A86,#REF!,AO$2,FALSE))</f>
        <v>#REF!</v>
      </c>
      <c r="AP86" s="122" t="e">
        <f>IF(ISNA(VLOOKUP($A86,#REF!,AP$2,FALSE))=TRUE,"-",VLOOKUP($A86,#REF!,AP$2,FALSE))</f>
        <v>#REF!</v>
      </c>
      <c r="AQ86" s="476" t="e">
        <f>IF(ISNA(VLOOKUP($A86,#REF!,AQ$2,FALSE))=TRUE,"-",VLOOKUP($A86,#REF!,AQ$2,FALSE))</f>
        <v>#REF!</v>
      </c>
      <c r="AR86" s="477">
        <v>0</v>
      </c>
      <c r="AS86" s="124">
        <v>0</v>
      </c>
      <c r="AT86" s="109" t="e">
        <f>IF(ISNA(VLOOKUP($A86,#REF!,AT$2,FALSE))=TRUE,"-",VLOOKUP($A86,#REF!,AT$2,FALSE))</f>
        <v>#REF!</v>
      </c>
      <c r="AU86" s="109" t="e">
        <f>IF(ISNA(VLOOKUP($A86,#REF!,AU$2,FALSE))=TRUE,"-",VLOOKUP($A86,#REF!,AU$2,FALSE))</f>
        <v>#REF!</v>
      </c>
      <c r="AV86" s="109" t="e">
        <f>IF(ISNA(VLOOKUP($A86,#REF!,AV$2,FALSE))=TRUE,"-",VLOOKUP($A86,#REF!,AV$2,FALSE))</f>
        <v>#REF!</v>
      </c>
      <c r="AW86" s="109" t="e">
        <f>IF(ISNA(VLOOKUP($A86,#REF!,AW$2,FALSE))=TRUE,"-",VLOOKUP($A86,#REF!,AW$2,FALSE))</f>
        <v>#REF!</v>
      </c>
      <c r="AX86" s="122" t="e">
        <f>IF(ISNA(VLOOKUP($A86,#REF!,AX$2,FALSE))=TRUE,"-",VLOOKUP($A86,#REF!,AX$2,FALSE))</f>
        <v>#REF!</v>
      </c>
      <c r="AY86" s="476" t="e">
        <f>IF(ISNA(VLOOKUP($A86,#REF!,AY$2,FALSE))=TRUE,"-",VLOOKUP($A86,#REF!,AY$2,FALSE))</f>
        <v>#REF!</v>
      </c>
      <c r="AZ86" s="477">
        <v>0</v>
      </c>
      <c r="BA86" s="124">
        <v>0</v>
      </c>
      <c r="BB86" s="109" t="e">
        <f>IF(ISNA(VLOOKUP($A86,#REF!,BB$2,FALSE))=TRUE,"-",VLOOKUP($A86,#REF!,BB$2,FALSE))</f>
        <v>#REF!</v>
      </c>
      <c r="BC86" s="109" t="e">
        <f>IF(ISNA(VLOOKUP($A86,#REF!,BC$2,FALSE))=TRUE,"-",VLOOKUP($A86,#REF!,BC$2,FALSE))</f>
        <v>#REF!</v>
      </c>
      <c r="BD86" s="109" t="e">
        <f>IF(ISNA(VLOOKUP($A86,#REF!,BD$2,FALSE))=TRUE,"-",VLOOKUP($A86,#REF!,BD$2,FALSE))</f>
        <v>#REF!</v>
      </c>
      <c r="BE86" s="109" t="e">
        <f>IF(ISNA(VLOOKUP($A86,#REF!,BE$2,FALSE))=TRUE,"-",VLOOKUP($A86,#REF!,BE$2,FALSE))</f>
        <v>#REF!</v>
      </c>
      <c r="BF86" s="122" t="e">
        <f>IF(ISNA(VLOOKUP($A86,#REF!,BF$2,FALSE))=TRUE,"-",VLOOKUP($A86,#REF!,BF$2,FALSE))</f>
        <v>#REF!</v>
      </c>
      <c r="BG86" s="476" t="e">
        <f>IF(ISNA(VLOOKUP($A86,#REF!,BG$2,FALSE))=TRUE,"-",VLOOKUP($A86,#REF!,BG$2,FALSE))</f>
        <v>#REF!</v>
      </c>
      <c r="BH86" s="477">
        <v>0</v>
      </c>
      <c r="BI86" s="124">
        <v>0</v>
      </c>
      <c r="BJ86" s="109" t="e">
        <f>IF(ISNA(VLOOKUP($A86,#REF!,BJ$2,FALSE))=TRUE,"-",VLOOKUP($A86,#REF!,BJ$2,FALSE))</f>
        <v>#REF!</v>
      </c>
      <c r="BK86" s="109" t="e">
        <f>IF(ISNA(VLOOKUP($A86,#REF!,BK$2,FALSE))=TRUE,"-",VLOOKUP($A86,#REF!,BK$2,FALSE))</f>
        <v>#REF!</v>
      </c>
      <c r="BL86" s="109" t="e">
        <f>IF(ISNA(VLOOKUP($A86,#REF!,BL$2,FALSE))=TRUE,"-",VLOOKUP($A86,#REF!,BL$2,FALSE))</f>
        <v>#REF!</v>
      </c>
      <c r="BM86" s="109" t="e">
        <f>IF(ISNA(VLOOKUP($A86,#REF!,BM$2,FALSE))=TRUE,"-",VLOOKUP($A86,#REF!,BM$2,FALSE))</f>
        <v>#REF!</v>
      </c>
      <c r="BN86" s="122" t="e">
        <f>IF(ISNA(VLOOKUP($A86,#REF!,BN$2,FALSE))=TRUE,"-",VLOOKUP($A86,#REF!,BN$2,FALSE))</f>
        <v>#REF!</v>
      </c>
      <c r="BO86" s="476" t="e">
        <f>IF(ISNA(VLOOKUP($A86,#REF!,BO$2,FALSE))=TRUE,"-",VLOOKUP($A86,#REF!,BO$2,FALSE))</f>
        <v>#REF!</v>
      </c>
      <c r="BP86" s="477" t="e">
        <f>IF(ISNA(VLOOKUP($A86,#REF!,BP$2,FALSE))=TRUE,"-",VLOOKUP($A86,#REF!,BP$2,FALSE))</f>
        <v>#REF!</v>
      </c>
      <c r="BQ86" s="124" t="e">
        <f>IF(ISNA(VLOOKUP($A86,#REF!,BQ$2,FALSE))=TRUE,"-",VLOOKUP($A86,#REF!,BQ$2,FALSE))</f>
        <v>#REF!</v>
      </c>
      <c r="BR86" s="109" t="e">
        <f t="shared" si="26"/>
        <v>#REF!</v>
      </c>
      <c r="BS86" s="109" t="e">
        <f t="shared" si="27"/>
        <v>#REF!</v>
      </c>
      <c r="BT86" s="503" t="e">
        <f t="shared" si="28"/>
        <v>#REF!</v>
      </c>
      <c r="BU86" s="483" t="e">
        <f t="shared" si="29"/>
        <v>#REF!</v>
      </c>
      <c r="BV86" s="493" t="e">
        <f t="shared" si="30"/>
        <v>#REF!</v>
      </c>
      <c r="BW86" s="493" t="e">
        <f t="shared" si="30"/>
        <v>#REF!</v>
      </c>
      <c r="BX86" s="493">
        <f t="shared" si="31"/>
        <v>0</v>
      </c>
      <c r="BY86" s="494">
        <f t="shared" si="32"/>
        <v>0</v>
      </c>
    </row>
    <row r="87" spans="1:77" x14ac:dyDescent="0.25">
      <c r="A87" s="57" t="s">
        <v>153</v>
      </c>
      <c r="B87" s="584" t="s">
        <v>108</v>
      </c>
      <c r="C87" s="585"/>
      <c r="D87" s="585"/>
      <c r="E87" s="89" t="e">
        <f>IF(ISNA(VLOOKUP($A87,#REF!,E$2,FALSE))=TRUE,"-",VLOOKUP($A87,#REF!,E$2,FALSE))</f>
        <v>#REF!</v>
      </c>
      <c r="F87" s="110" t="e">
        <f>IF(ISNA(VLOOKUP($A87,#REF!,F$2,FALSE))=TRUE,"-",VLOOKUP($A87,#REF!,F$2,FALSE))</f>
        <v>#REF!</v>
      </c>
      <c r="G87" s="110" t="e">
        <f>IF(ISNA(VLOOKUP($A87,#REF!,G$2,FALSE))=TRUE,"-",VLOOKUP($A87,#REF!,G$2,FALSE))</f>
        <v>#REF!</v>
      </c>
      <c r="H87" s="110" t="e">
        <f>IF(ISNA(VLOOKUP($A87,#REF!,H$2,FALSE))=TRUE,"-",VLOOKUP($A87,#REF!,H$2,FALSE))</f>
        <v>#REF!</v>
      </c>
      <c r="I87" s="110" t="e">
        <f>IF(ISNA(VLOOKUP($A87,#REF!,I$2,FALSE))=TRUE,"-",VLOOKUP($A87,#REF!,I$2,FALSE))</f>
        <v>#REF!</v>
      </c>
      <c r="J87" s="126" t="e">
        <f>IF(ISNA(VLOOKUP($A87,#REF!,J$2,FALSE))=TRUE,"-",VLOOKUP($A87,#REF!,J$2,FALSE))</f>
        <v>#REF!</v>
      </c>
      <c r="K87" s="478" t="e">
        <f>IF(ISNA(VLOOKUP($A87,#REF!,K$2,FALSE))=TRUE,"-",VLOOKUP($A87,#REF!,K$2,FALSE))</f>
        <v>#REF!</v>
      </c>
      <c r="L87" s="479">
        <v>0.9985859206885952</v>
      </c>
      <c r="M87" s="127">
        <v>0.9989660074964456</v>
      </c>
      <c r="N87" s="110" t="e">
        <f>IF(ISNA(VLOOKUP($A87,#REF!,N$2,FALSE))=TRUE,"-",VLOOKUP($A87,#REF!,N$2,FALSE))</f>
        <v>#REF!</v>
      </c>
      <c r="O87" s="110" t="e">
        <f>IF(ISNA(VLOOKUP($A87,#REF!,O$2,FALSE))=TRUE,"-",VLOOKUP($A87,#REF!,O$2,FALSE))</f>
        <v>#REF!</v>
      </c>
      <c r="P87" s="110" t="e">
        <f>IF(ISNA(VLOOKUP($A87,#REF!,P$2,FALSE))=TRUE,"-",VLOOKUP($A87,#REF!,P$2,FALSE))</f>
        <v>#REF!</v>
      </c>
      <c r="Q87" s="110" t="e">
        <f>IF(ISNA(VLOOKUP($A87,#REF!,Q$2,FALSE))=TRUE,"-",VLOOKUP($A87,#REF!,Q$2,FALSE))</f>
        <v>#REF!</v>
      </c>
      <c r="R87" s="126" t="e">
        <f>IF(ISNA(VLOOKUP($A87,#REF!,R$2,FALSE))=TRUE,"-",VLOOKUP($A87,#REF!,R$2,FALSE))</f>
        <v>#REF!</v>
      </c>
      <c r="S87" s="478" t="e">
        <f>IF(ISNA(VLOOKUP($A87,#REF!,S$2,FALSE))=TRUE,"-",VLOOKUP($A87,#REF!,S$2,FALSE))</f>
        <v>#REF!</v>
      </c>
      <c r="T87" s="479">
        <v>4.3037196434060865E-4</v>
      </c>
      <c r="U87" s="127">
        <v>1.2924906294429367E-4</v>
      </c>
      <c r="V87" s="110" t="e">
        <f>IF(ISNA(VLOOKUP($A87,#REF!,V$2,FALSE))=TRUE,"-",VLOOKUP($A87,#REF!,V$2,FALSE))</f>
        <v>#REF!</v>
      </c>
      <c r="W87" s="110" t="e">
        <f>IF(ISNA(VLOOKUP($A87,#REF!,W$2,FALSE))=TRUE,"-",VLOOKUP($A87,#REF!,W$2,FALSE))</f>
        <v>#REF!</v>
      </c>
      <c r="X87" s="110" t="e">
        <f>IF(ISNA(VLOOKUP($A87,#REF!,X$2,FALSE))=TRUE,"-",VLOOKUP($A87,#REF!,X$2,FALSE))</f>
        <v>#REF!</v>
      </c>
      <c r="Y87" s="110" t="e">
        <f>IF(ISNA(VLOOKUP($A87,#REF!,Y$2,FALSE))=TRUE,"-",VLOOKUP($A87,#REF!,Y$2,FALSE))</f>
        <v>#REF!</v>
      </c>
      <c r="Z87" s="126" t="e">
        <f>IF(ISNA(VLOOKUP($A87,#REF!,Z$2,FALSE))=TRUE,"-",VLOOKUP($A87,#REF!,Z$2,FALSE))</f>
        <v>#REF!</v>
      </c>
      <c r="AA87" s="478" t="e">
        <f>IF(ISNA(VLOOKUP($A87,#REF!,AA$2,FALSE))=TRUE,"-",VLOOKUP($A87,#REF!,AA$2,FALSE))</f>
        <v>#REF!</v>
      </c>
      <c r="AB87" s="479">
        <v>2.4592683676606208E-4</v>
      </c>
      <c r="AC87" s="127">
        <v>6.4624531472146833E-5</v>
      </c>
      <c r="AD87" s="110" t="e">
        <f>IF(ISNA(VLOOKUP($A87,#REF!,AD$2,FALSE))=TRUE,"-",VLOOKUP($A87,#REF!,AD$2,FALSE))</f>
        <v>#REF!</v>
      </c>
      <c r="AE87" s="110" t="e">
        <f>IF(ISNA(VLOOKUP($A87,#REF!,AE$2,FALSE))=TRUE,"-",VLOOKUP($A87,#REF!,AE$2,FALSE))</f>
        <v>#REF!</v>
      </c>
      <c r="AF87" s="110" t="e">
        <f>IF(ISNA(VLOOKUP($A87,#REF!,AF$2,FALSE))=TRUE,"-",VLOOKUP($A87,#REF!,AF$2,FALSE))</f>
        <v>#REF!</v>
      </c>
      <c r="AG87" s="110" t="e">
        <f>IF(ISNA(VLOOKUP($A87,#REF!,AG$2,FALSE))=TRUE,"-",VLOOKUP($A87,#REF!,AG$2,FALSE))</f>
        <v>#REF!</v>
      </c>
      <c r="AH87" s="126" t="e">
        <f>IF(ISNA(VLOOKUP($A87,#REF!,AH$2,FALSE))=TRUE,"-",VLOOKUP($A87,#REF!,AH$2,FALSE))</f>
        <v>#REF!</v>
      </c>
      <c r="AI87" s="478" t="e">
        <f>IF(ISNA(VLOOKUP($A87,#REF!,AI$2,FALSE))=TRUE,"-",VLOOKUP($A87,#REF!,AI$2,FALSE))</f>
        <v>#REF!</v>
      </c>
      <c r="AJ87" s="479">
        <v>0</v>
      </c>
      <c r="AK87" s="127">
        <v>1.2924906294429367E-4</v>
      </c>
      <c r="AL87" s="110" t="e">
        <f>IF(ISNA(VLOOKUP($A87,#REF!,AL$2,FALSE))=TRUE,"-",VLOOKUP($A87,#REF!,AL$2,FALSE))</f>
        <v>#REF!</v>
      </c>
      <c r="AM87" s="110" t="e">
        <f>IF(ISNA(VLOOKUP($A87,#REF!,AM$2,FALSE))=TRUE,"-",VLOOKUP($A87,#REF!,AM$2,FALSE))</f>
        <v>#REF!</v>
      </c>
      <c r="AN87" s="110" t="e">
        <f>IF(ISNA(VLOOKUP($A87,#REF!,AN$2,FALSE))=TRUE,"-",VLOOKUP($A87,#REF!,AN$2,FALSE))</f>
        <v>#REF!</v>
      </c>
      <c r="AO87" s="110" t="e">
        <f>IF(ISNA(VLOOKUP($A87,#REF!,AO$2,FALSE))=TRUE,"-",VLOOKUP($A87,#REF!,AO$2,FALSE))</f>
        <v>#REF!</v>
      </c>
      <c r="AP87" s="126" t="e">
        <f>IF(ISNA(VLOOKUP($A87,#REF!,AP$2,FALSE))=TRUE,"-",VLOOKUP($A87,#REF!,AP$2,FALSE))</f>
        <v>#REF!</v>
      </c>
      <c r="AQ87" s="478" t="e">
        <f>IF(ISNA(VLOOKUP($A87,#REF!,AQ$2,FALSE))=TRUE,"-",VLOOKUP($A87,#REF!,AQ$2,FALSE))</f>
        <v>#REF!</v>
      </c>
      <c r="AR87" s="479">
        <v>6.1481709191515521E-5</v>
      </c>
      <c r="AS87" s="127">
        <v>1.2924906294429367E-4</v>
      </c>
      <c r="AT87" s="110" t="e">
        <f>IF(ISNA(VLOOKUP($A87,#REF!,AT$2,FALSE))=TRUE,"-",VLOOKUP($A87,#REF!,AT$2,FALSE))</f>
        <v>#REF!</v>
      </c>
      <c r="AU87" s="110" t="e">
        <f>IF(ISNA(VLOOKUP($A87,#REF!,AU$2,FALSE))=TRUE,"-",VLOOKUP($A87,#REF!,AU$2,FALSE))</f>
        <v>#REF!</v>
      </c>
      <c r="AV87" s="110" t="e">
        <f>IF(ISNA(VLOOKUP($A87,#REF!,AV$2,FALSE))=TRUE,"-",VLOOKUP($A87,#REF!,AV$2,FALSE))</f>
        <v>#REF!</v>
      </c>
      <c r="AW87" s="110" t="e">
        <f>IF(ISNA(VLOOKUP($A87,#REF!,AW$2,FALSE))=TRUE,"-",VLOOKUP($A87,#REF!,AW$2,FALSE))</f>
        <v>#REF!</v>
      </c>
      <c r="AX87" s="126" t="e">
        <f>IF(ISNA(VLOOKUP($A87,#REF!,AX$2,FALSE))=TRUE,"-",VLOOKUP($A87,#REF!,AX$2,FALSE))</f>
        <v>#REF!</v>
      </c>
      <c r="AY87" s="478" t="e">
        <f>IF(ISNA(VLOOKUP($A87,#REF!,AY$2,FALSE))=TRUE,"-",VLOOKUP($A87,#REF!,AY$2,FALSE))</f>
        <v>#REF!</v>
      </c>
      <c r="AZ87" s="479">
        <v>0</v>
      </c>
      <c r="BA87" s="127">
        <v>0</v>
      </c>
      <c r="BB87" s="110" t="e">
        <f>IF(ISNA(VLOOKUP($A87,#REF!,BB$2,FALSE))=TRUE,"-",VLOOKUP($A87,#REF!,BB$2,FALSE))</f>
        <v>#REF!</v>
      </c>
      <c r="BC87" s="110" t="e">
        <f>IF(ISNA(VLOOKUP($A87,#REF!,BC$2,FALSE))=TRUE,"-",VLOOKUP($A87,#REF!,BC$2,FALSE))</f>
        <v>#REF!</v>
      </c>
      <c r="BD87" s="110" t="e">
        <f>IF(ISNA(VLOOKUP($A87,#REF!,BD$2,FALSE))=TRUE,"-",VLOOKUP($A87,#REF!,BD$2,FALSE))</f>
        <v>#REF!</v>
      </c>
      <c r="BE87" s="110" t="e">
        <f>IF(ISNA(VLOOKUP($A87,#REF!,BE$2,FALSE))=TRUE,"-",VLOOKUP($A87,#REF!,BE$2,FALSE))</f>
        <v>#REF!</v>
      </c>
      <c r="BF87" s="126" t="e">
        <f>IF(ISNA(VLOOKUP($A87,#REF!,BF$2,FALSE))=TRUE,"-",VLOOKUP($A87,#REF!,BF$2,FALSE))</f>
        <v>#REF!</v>
      </c>
      <c r="BG87" s="478" t="e">
        <f>IF(ISNA(VLOOKUP($A87,#REF!,BG$2,FALSE))=TRUE,"-",VLOOKUP($A87,#REF!,BG$2,FALSE))</f>
        <v>#REF!</v>
      </c>
      <c r="BH87" s="479">
        <v>1.2296341838303104E-4</v>
      </c>
      <c r="BI87" s="127">
        <v>1.9387359441644047E-4</v>
      </c>
      <c r="BJ87" s="110" t="e">
        <f>IF(ISNA(VLOOKUP($A87,#REF!,BJ$2,FALSE))=TRUE,"-",VLOOKUP($A87,#REF!,BJ$2,FALSE))</f>
        <v>#REF!</v>
      </c>
      <c r="BK87" s="110" t="e">
        <f>IF(ISNA(VLOOKUP($A87,#REF!,BK$2,FALSE))=TRUE,"-",VLOOKUP($A87,#REF!,BK$2,FALSE))</f>
        <v>#REF!</v>
      </c>
      <c r="BL87" s="110" t="e">
        <f>IF(ISNA(VLOOKUP($A87,#REF!,BL$2,FALSE))=TRUE,"-",VLOOKUP($A87,#REF!,BL$2,FALSE))</f>
        <v>#REF!</v>
      </c>
      <c r="BM87" s="110" t="e">
        <f>IF(ISNA(VLOOKUP($A87,#REF!,BM$2,FALSE))=TRUE,"-",VLOOKUP($A87,#REF!,BM$2,FALSE))</f>
        <v>#REF!</v>
      </c>
      <c r="BN87" s="126" t="e">
        <f>IF(ISNA(VLOOKUP($A87,#REF!,BN$2,FALSE))=TRUE,"-",VLOOKUP($A87,#REF!,BN$2,FALSE))</f>
        <v>#REF!</v>
      </c>
      <c r="BO87" s="478" t="e">
        <f>IF(ISNA(VLOOKUP($A87,#REF!,BO$2,FALSE))=TRUE,"-",VLOOKUP($A87,#REF!,BO$2,FALSE))</f>
        <v>#REF!</v>
      </c>
      <c r="BP87" s="479" t="e">
        <f>IF(ISNA(VLOOKUP($A87,#REF!,BP$2,FALSE))=TRUE,"-",VLOOKUP($A87,#REF!,BP$2,FALSE))</f>
        <v>#REF!</v>
      </c>
      <c r="BQ87" s="127" t="e">
        <f>IF(ISNA(VLOOKUP($A87,#REF!,BQ$2,FALSE))=TRUE,"-",VLOOKUP($A87,#REF!,BQ$2,FALSE))</f>
        <v>#REF!</v>
      </c>
      <c r="BR87" s="110" t="e">
        <f t="shared" si="26"/>
        <v>#REF!</v>
      </c>
      <c r="BS87" s="110" t="e">
        <f t="shared" si="27"/>
        <v>#REF!</v>
      </c>
      <c r="BT87" s="504" t="e">
        <f t="shared" si="28"/>
        <v>#REF!</v>
      </c>
      <c r="BU87" s="507" t="e">
        <f t="shared" si="29"/>
        <v>#REF!</v>
      </c>
      <c r="BV87" s="508" t="e">
        <f t="shared" si="30"/>
        <v>#REF!</v>
      </c>
      <c r="BW87" s="508" t="e">
        <f t="shared" si="30"/>
        <v>#REF!</v>
      </c>
      <c r="BX87" s="508">
        <f t="shared" si="31"/>
        <v>8.6074392868121729E-4</v>
      </c>
      <c r="BY87" s="509">
        <f t="shared" si="32"/>
        <v>6.4624531472146833E-4</v>
      </c>
    </row>
    <row r="88" spans="1:77" x14ac:dyDescent="0.25">
      <c r="A88" s="56" t="s">
        <v>54</v>
      </c>
      <c r="B88" s="36" t="s">
        <v>54</v>
      </c>
      <c r="C88" s="37" t="s">
        <v>109</v>
      </c>
      <c r="D88" s="38" t="s">
        <v>14</v>
      </c>
      <c r="E88" s="102" t="e">
        <f>IF(ISNA(VLOOKUP($A88,#REF!,E$2,FALSE))=TRUE,"-",VLOOKUP($A88,#REF!,E$2,FALSE))</f>
        <v>#REF!</v>
      </c>
      <c r="F88" s="109" t="e">
        <f>IF(ISNA(VLOOKUP($A88,#REF!,F$2,FALSE))=TRUE,"-",VLOOKUP($A88,#REF!,F$2,FALSE))</f>
        <v>#REF!</v>
      </c>
      <c r="G88" s="109" t="e">
        <f>IF(ISNA(VLOOKUP($A88,#REF!,G$2,FALSE))=TRUE,"-",VLOOKUP($A88,#REF!,G$2,FALSE))</f>
        <v>#REF!</v>
      </c>
      <c r="H88" s="109" t="e">
        <f>IF(ISNA(VLOOKUP($A88,#REF!,H$2,FALSE))=TRUE,"-",VLOOKUP($A88,#REF!,H$2,FALSE))</f>
        <v>#REF!</v>
      </c>
      <c r="I88" s="109" t="e">
        <f>IF(ISNA(VLOOKUP($A88,#REF!,I$2,FALSE))=TRUE,"-",VLOOKUP($A88,#REF!,I$2,FALSE))</f>
        <v>#REF!</v>
      </c>
      <c r="J88" s="122" t="e">
        <f>IF(ISNA(VLOOKUP($A88,#REF!,J$2,FALSE))=TRUE,"-",VLOOKUP($A88,#REF!,J$2,FALSE))</f>
        <v>#REF!</v>
      </c>
      <c r="K88" s="476" t="e">
        <f>IF(ISNA(VLOOKUP($A88,#REF!,K$2,FALSE))=TRUE,"-",VLOOKUP($A88,#REF!,K$2,FALSE))</f>
        <v>#REF!</v>
      </c>
      <c r="L88" s="477">
        <v>1</v>
      </c>
      <c r="M88" s="124">
        <v>1</v>
      </c>
      <c r="N88" s="109" t="e">
        <f>IF(ISNA(VLOOKUP($A88,#REF!,N$2,FALSE))=TRUE,"-",VLOOKUP($A88,#REF!,N$2,FALSE))</f>
        <v>#REF!</v>
      </c>
      <c r="O88" s="109" t="e">
        <f>IF(ISNA(VLOOKUP($A88,#REF!,O$2,FALSE))=TRUE,"-",VLOOKUP($A88,#REF!,O$2,FALSE))</f>
        <v>#REF!</v>
      </c>
      <c r="P88" s="109" t="e">
        <f>IF(ISNA(VLOOKUP($A88,#REF!,P$2,FALSE))=TRUE,"-",VLOOKUP($A88,#REF!,P$2,FALSE))</f>
        <v>#REF!</v>
      </c>
      <c r="Q88" s="109" t="e">
        <f>IF(ISNA(VLOOKUP($A88,#REF!,Q$2,FALSE))=TRUE,"-",VLOOKUP($A88,#REF!,Q$2,FALSE))</f>
        <v>#REF!</v>
      </c>
      <c r="R88" s="122" t="e">
        <f>IF(ISNA(VLOOKUP($A88,#REF!,R$2,FALSE))=TRUE,"-",VLOOKUP($A88,#REF!,R$2,FALSE))</f>
        <v>#REF!</v>
      </c>
      <c r="S88" s="476" t="e">
        <f>IF(ISNA(VLOOKUP($A88,#REF!,S$2,FALSE))=TRUE,"-",VLOOKUP($A88,#REF!,S$2,FALSE))</f>
        <v>#REF!</v>
      </c>
      <c r="T88" s="477">
        <v>0</v>
      </c>
      <c r="U88" s="124">
        <v>0</v>
      </c>
      <c r="V88" s="109" t="e">
        <f>IF(ISNA(VLOOKUP($A88,#REF!,V$2,FALSE))=TRUE,"-",VLOOKUP($A88,#REF!,V$2,FALSE))</f>
        <v>#REF!</v>
      </c>
      <c r="W88" s="109" t="e">
        <f>IF(ISNA(VLOOKUP($A88,#REF!,W$2,FALSE))=TRUE,"-",VLOOKUP($A88,#REF!,W$2,FALSE))</f>
        <v>#REF!</v>
      </c>
      <c r="X88" s="109" t="e">
        <f>IF(ISNA(VLOOKUP($A88,#REF!,X$2,FALSE))=TRUE,"-",VLOOKUP($A88,#REF!,X$2,FALSE))</f>
        <v>#REF!</v>
      </c>
      <c r="Y88" s="109" t="e">
        <f>IF(ISNA(VLOOKUP($A88,#REF!,Y$2,FALSE))=TRUE,"-",VLOOKUP($A88,#REF!,Y$2,FALSE))</f>
        <v>#REF!</v>
      </c>
      <c r="Z88" s="122" t="e">
        <f>IF(ISNA(VLOOKUP($A88,#REF!,Z$2,FALSE))=TRUE,"-",VLOOKUP($A88,#REF!,Z$2,FALSE))</f>
        <v>#REF!</v>
      </c>
      <c r="AA88" s="476" t="e">
        <f>IF(ISNA(VLOOKUP($A88,#REF!,AA$2,FALSE))=TRUE,"-",VLOOKUP($A88,#REF!,AA$2,FALSE))</f>
        <v>#REF!</v>
      </c>
      <c r="AB88" s="477">
        <v>0</v>
      </c>
      <c r="AC88" s="124">
        <v>0</v>
      </c>
      <c r="AD88" s="109" t="e">
        <f>IF(ISNA(VLOOKUP($A88,#REF!,AD$2,FALSE))=TRUE,"-",VLOOKUP($A88,#REF!,AD$2,FALSE))</f>
        <v>#REF!</v>
      </c>
      <c r="AE88" s="109" t="e">
        <f>IF(ISNA(VLOOKUP($A88,#REF!,AE$2,FALSE))=TRUE,"-",VLOOKUP($A88,#REF!,AE$2,FALSE))</f>
        <v>#REF!</v>
      </c>
      <c r="AF88" s="109" t="e">
        <f>IF(ISNA(VLOOKUP($A88,#REF!,AF$2,FALSE))=TRUE,"-",VLOOKUP($A88,#REF!,AF$2,FALSE))</f>
        <v>#REF!</v>
      </c>
      <c r="AG88" s="109" t="e">
        <f>IF(ISNA(VLOOKUP($A88,#REF!,AG$2,FALSE))=TRUE,"-",VLOOKUP($A88,#REF!,AG$2,FALSE))</f>
        <v>#REF!</v>
      </c>
      <c r="AH88" s="122" t="e">
        <f>IF(ISNA(VLOOKUP($A88,#REF!,AH$2,FALSE))=TRUE,"-",VLOOKUP($A88,#REF!,AH$2,FALSE))</f>
        <v>#REF!</v>
      </c>
      <c r="AI88" s="476" t="e">
        <f>IF(ISNA(VLOOKUP($A88,#REF!,AI$2,FALSE))=TRUE,"-",VLOOKUP($A88,#REF!,AI$2,FALSE))</f>
        <v>#REF!</v>
      </c>
      <c r="AJ88" s="477">
        <v>0</v>
      </c>
      <c r="AK88" s="124">
        <v>0</v>
      </c>
      <c r="AL88" s="109" t="e">
        <f>IF(ISNA(VLOOKUP($A88,#REF!,AL$2,FALSE))=TRUE,"-",VLOOKUP($A88,#REF!,AL$2,FALSE))</f>
        <v>#REF!</v>
      </c>
      <c r="AM88" s="109" t="e">
        <f>IF(ISNA(VLOOKUP($A88,#REF!,AM$2,FALSE))=TRUE,"-",VLOOKUP($A88,#REF!,AM$2,FALSE))</f>
        <v>#REF!</v>
      </c>
      <c r="AN88" s="109" t="e">
        <f>IF(ISNA(VLOOKUP($A88,#REF!,AN$2,FALSE))=TRUE,"-",VLOOKUP($A88,#REF!,AN$2,FALSE))</f>
        <v>#REF!</v>
      </c>
      <c r="AO88" s="109" t="e">
        <f>IF(ISNA(VLOOKUP($A88,#REF!,AO$2,FALSE))=TRUE,"-",VLOOKUP($A88,#REF!,AO$2,FALSE))</f>
        <v>#REF!</v>
      </c>
      <c r="AP88" s="122" t="e">
        <f>IF(ISNA(VLOOKUP($A88,#REF!,AP$2,FALSE))=TRUE,"-",VLOOKUP($A88,#REF!,AP$2,FALSE))</f>
        <v>#REF!</v>
      </c>
      <c r="AQ88" s="476" t="e">
        <f>IF(ISNA(VLOOKUP($A88,#REF!,AQ$2,FALSE))=TRUE,"-",VLOOKUP($A88,#REF!,AQ$2,FALSE))</f>
        <v>#REF!</v>
      </c>
      <c r="AR88" s="477">
        <v>0</v>
      </c>
      <c r="AS88" s="124">
        <v>0</v>
      </c>
      <c r="AT88" s="109" t="e">
        <f>IF(ISNA(VLOOKUP($A88,#REF!,AT$2,FALSE))=TRUE,"-",VLOOKUP($A88,#REF!,AT$2,FALSE))</f>
        <v>#REF!</v>
      </c>
      <c r="AU88" s="109" t="e">
        <f>IF(ISNA(VLOOKUP($A88,#REF!,AU$2,FALSE))=TRUE,"-",VLOOKUP($A88,#REF!,AU$2,FALSE))</f>
        <v>#REF!</v>
      </c>
      <c r="AV88" s="109" t="e">
        <f>IF(ISNA(VLOOKUP($A88,#REF!,AV$2,FALSE))=TRUE,"-",VLOOKUP($A88,#REF!,AV$2,FALSE))</f>
        <v>#REF!</v>
      </c>
      <c r="AW88" s="109" t="e">
        <f>IF(ISNA(VLOOKUP($A88,#REF!,AW$2,FALSE))=TRUE,"-",VLOOKUP($A88,#REF!,AW$2,FALSE))</f>
        <v>#REF!</v>
      </c>
      <c r="AX88" s="122" t="e">
        <f>IF(ISNA(VLOOKUP($A88,#REF!,AX$2,FALSE))=TRUE,"-",VLOOKUP($A88,#REF!,AX$2,FALSE))</f>
        <v>#REF!</v>
      </c>
      <c r="AY88" s="476" t="e">
        <f>IF(ISNA(VLOOKUP($A88,#REF!,AY$2,FALSE))=TRUE,"-",VLOOKUP($A88,#REF!,AY$2,FALSE))</f>
        <v>#REF!</v>
      </c>
      <c r="AZ88" s="477">
        <v>0</v>
      </c>
      <c r="BA88" s="124">
        <v>0</v>
      </c>
      <c r="BB88" s="109" t="e">
        <f>IF(ISNA(VLOOKUP($A88,#REF!,BB$2,FALSE))=TRUE,"-",VLOOKUP($A88,#REF!,BB$2,FALSE))</f>
        <v>#REF!</v>
      </c>
      <c r="BC88" s="109" t="e">
        <f>IF(ISNA(VLOOKUP($A88,#REF!,BC$2,FALSE))=TRUE,"-",VLOOKUP($A88,#REF!,BC$2,FALSE))</f>
        <v>#REF!</v>
      </c>
      <c r="BD88" s="109" t="e">
        <f>IF(ISNA(VLOOKUP($A88,#REF!,BD$2,FALSE))=TRUE,"-",VLOOKUP($A88,#REF!,BD$2,FALSE))</f>
        <v>#REF!</v>
      </c>
      <c r="BE88" s="109" t="e">
        <f>IF(ISNA(VLOOKUP($A88,#REF!,BE$2,FALSE))=TRUE,"-",VLOOKUP($A88,#REF!,BE$2,FALSE))</f>
        <v>#REF!</v>
      </c>
      <c r="BF88" s="122" t="e">
        <f>IF(ISNA(VLOOKUP($A88,#REF!,BF$2,FALSE))=TRUE,"-",VLOOKUP($A88,#REF!,BF$2,FALSE))</f>
        <v>#REF!</v>
      </c>
      <c r="BG88" s="476" t="e">
        <f>IF(ISNA(VLOOKUP($A88,#REF!,BG$2,FALSE))=TRUE,"-",VLOOKUP($A88,#REF!,BG$2,FALSE))</f>
        <v>#REF!</v>
      </c>
      <c r="BH88" s="477">
        <v>0</v>
      </c>
      <c r="BI88" s="124">
        <v>0</v>
      </c>
      <c r="BJ88" s="109" t="e">
        <f>IF(ISNA(VLOOKUP($A88,#REF!,BJ$2,FALSE))=TRUE,"-",VLOOKUP($A88,#REF!,BJ$2,FALSE))</f>
        <v>#REF!</v>
      </c>
      <c r="BK88" s="109" t="e">
        <f>IF(ISNA(VLOOKUP($A88,#REF!,BK$2,FALSE))=TRUE,"-",VLOOKUP($A88,#REF!,BK$2,FALSE))</f>
        <v>#REF!</v>
      </c>
      <c r="BL88" s="109" t="e">
        <f>IF(ISNA(VLOOKUP($A88,#REF!,BL$2,FALSE))=TRUE,"-",VLOOKUP($A88,#REF!,BL$2,FALSE))</f>
        <v>#REF!</v>
      </c>
      <c r="BM88" s="109" t="e">
        <f>IF(ISNA(VLOOKUP($A88,#REF!,BM$2,FALSE))=TRUE,"-",VLOOKUP($A88,#REF!,BM$2,FALSE))</f>
        <v>#REF!</v>
      </c>
      <c r="BN88" s="122" t="e">
        <f>IF(ISNA(VLOOKUP($A88,#REF!,BN$2,FALSE))=TRUE,"-",VLOOKUP($A88,#REF!,BN$2,FALSE))</f>
        <v>#REF!</v>
      </c>
      <c r="BO88" s="476" t="e">
        <f>IF(ISNA(VLOOKUP($A88,#REF!,BO$2,FALSE))=TRUE,"-",VLOOKUP($A88,#REF!,BO$2,FALSE))</f>
        <v>#REF!</v>
      </c>
      <c r="BP88" s="477" t="e">
        <f>IF(ISNA(VLOOKUP($A88,#REF!,BP$2,FALSE))=TRUE,"-",VLOOKUP($A88,#REF!,BP$2,FALSE))</f>
        <v>#REF!</v>
      </c>
      <c r="BQ88" s="124" t="e">
        <f>IF(ISNA(VLOOKUP($A88,#REF!,BQ$2,FALSE))=TRUE,"-",VLOOKUP($A88,#REF!,BQ$2,FALSE))</f>
        <v>#REF!</v>
      </c>
      <c r="BR88" s="109" t="e">
        <f t="shared" si="26"/>
        <v>#REF!</v>
      </c>
      <c r="BS88" s="109" t="e">
        <f t="shared" si="27"/>
        <v>#REF!</v>
      </c>
      <c r="BT88" s="503" t="e">
        <f t="shared" si="28"/>
        <v>#REF!</v>
      </c>
      <c r="BU88" s="483" t="e">
        <f t="shared" si="29"/>
        <v>#REF!</v>
      </c>
      <c r="BV88" s="493" t="e">
        <f t="shared" si="30"/>
        <v>#REF!</v>
      </c>
      <c r="BW88" s="493" t="e">
        <f t="shared" si="30"/>
        <v>#REF!</v>
      </c>
      <c r="BX88" s="493">
        <f t="shared" si="31"/>
        <v>0</v>
      </c>
      <c r="BY88" s="494">
        <f t="shared" si="32"/>
        <v>0</v>
      </c>
    </row>
    <row r="89" spans="1:77" x14ac:dyDescent="0.25">
      <c r="A89" s="56" t="s">
        <v>55</v>
      </c>
      <c r="B89" s="36" t="s">
        <v>55</v>
      </c>
      <c r="C89" s="37" t="s">
        <v>110</v>
      </c>
      <c r="D89" s="38" t="s">
        <v>65</v>
      </c>
      <c r="E89" s="102" t="e">
        <f>IF(ISNA(VLOOKUP($A89,#REF!,E$2,FALSE))=TRUE,"-",VLOOKUP($A89,#REF!,E$2,FALSE))</f>
        <v>#REF!</v>
      </c>
      <c r="F89" s="109" t="e">
        <f>IF(ISNA(VLOOKUP($A89,#REF!,F$2,FALSE))=TRUE,"-",VLOOKUP($A89,#REF!,F$2,FALSE))</f>
        <v>#REF!</v>
      </c>
      <c r="G89" s="109" t="e">
        <f>IF(ISNA(VLOOKUP($A89,#REF!,G$2,FALSE))=TRUE,"-",VLOOKUP($A89,#REF!,G$2,FALSE))</f>
        <v>#REF!</v>
      </c>
      <c r="H89" s="109" t="e">
        <f>IF(ISNA(VLOOKUP($A89,#REF!,H$2,FALSE))=TRUE,"-",VLOOKUP($A89,#REF!,H$2,FALSE))</f>
        <v>#REF!</v>
      </c>
      <c r="I89" s="109" t="e">
        <f>IF(ISNA(VLOOKUP($A89,#REF!,I$2,FALSE))=TRUE,"-",VLOOKUP($A89,#REF!,I$2,FALSE))</f>
        <v>#REF!</v>
      </c>
      <c r="J89" s="122" t="e">
        <f>IF(ISNA(VLOOKUP($A89,#REF!,J$2,FALSE))=TRUE,"-",VLOOKUP($A89,#REF!,J$2,FALSE))</f>
        <v>#REF!</v>
      </c>
      <c r="K89" s="476" t="e">
        <f>IF(ISNA(VLOOKUP($A89,#REF!,K$2,FALSE))=TRUE,"-",VLOOKUP($A89,#REF!,K$2,FALSE))</f>
        <v>#REF!</v>
      </c>
      <c r="L89" s="477">
        <v>0.99229583975346691</v>
      </c>
      <c r="M89" s="124">
        <v>0.99338721528288021</v>
      </c>
      <c r="N89" s="109" t="e">
        <f>IF(ISNA(VLOOKUP($A89,#REF!,N$2,FALSE))=TRUE,"-",VLOOKUP($A89,#REF!,N$2,FALSE))</f>
        <v>#REF!</v>
      </c>
      <c r="O89" s="109" t="e">
        <f>IF(ISNA(VLOOKUP($A89,#REF!,O$2,FALSE))=TRUE,"-",VLOOKUP($A89,#REF!,O$2,FALSE))</f>
        <v>#REF!</v>
      </c>
      <c r="P89" s="109" t="e">
        <f>IF(ISNA(VLOOKUP($A89,#REF!,P$2,FALSE))=TRUE,"-",VLOOKUP($A89,#REF!,P$2,FALSE))</f>
        <v>#REF!</v>
      </c>
      <c r="Q89" s="109" t="e">
        <f>IF(ISNA(VLOOKUP($A89,#REF!,Q$2,FALSE))=TRUE,"-",VLOOKUP($A89,#REF!,Q$2,FALSE))</f>
        <v>#REF!</v>
      </c>
      <c r="R89" s="122" t="e">
        <f>IF(ISNA(VLOOKUP($A89,#REF!,R$2,FALSE))=TRUE,"-",VLOOKUP($A89,#REF!,R$2,FALSE))</f>
        <v>#REF!</v>
      </c>
      <c r="S89" s="476" t="e">
        <f>IF(ISNA(VLOOKUP($A89,#REF!,S$2,FALSE))=TRUE,"-",VLOOKUP($A89,#REF!,S$2,FALSE))</f>
        <v>#REF!</v>
      </c>
      <c r="T89" s="477">
        <v>3.0816640986132513E-3</v>
      </c>
      <c r="U89" s="124">
        <v>7.347538574577516E-4</v>
      </c>
      <c r="V89" s="109" t="e">
        <f>IF(ISNA(VLOOKUP($A89,#REF!,V$2,FALSE))=TRUE,"-",VLOOKUP($A89,#REF!,V$2,FALSE))</f>
        <v>#REF!</v>
      </c>
      <c r="W89" s="109" t="e">
        <f>IF(ISNA(VLOOKUP($A89,#REF!,W$2,FALSE))=TRUE,"-",VLOOKUP($A89,#REF!,W$2,FALSE))</f>
        <v>#REF!</v>
      </c>
      <c r="X89" s="109" t="e">
        <f>IF(ISNA(VLOOKUP($A89,#REF!,X$2,FALSE))=TRUE,"-",VLOOKUP($A89,#REF!,X$2,FALSE))</f>
        <v>#REF!</v>
      </c>
      <c r="Y89" s="109" t="e">
        <f>IF(ISNA(VLOOKUP($A89,#REF!,Y$2,FALSE))=TRUE,"-",VLOOKUP($A89,#REF!,Y$2,FALSE))</f>
        <v>#REF!</v>
      </c>
      <c r="Z89" s="122" t="e">
        <f>IF(ISNA(VLOOKUP($A89,#REF!,Z$2,FALSE))=TRUE,"-",VLOOKUP($A89,#REF!,Z$2,FALSE))</f>
        <v>#REF!</v>
      </c>
      <c r="AA89" s="476" t="e">
        <f>IF(ISNA(VLOOKUP($A89,#REF!,AA$2,FALSE))=TRUE,"-",VLOOKUP($A89,#REF!,AA$2,FALSE))</f>
        <v>#REF!</v>
      </c>
      <c r="AB89" s="477">
        <v>3.852080123266564E-3</v>
      </c>
      <c r="AC89" s="124">
        <v>3.6737692872887582E-3</v>
      </c>
      <c r="AD89" s="109" t="e">
        <f>IF(ISNA(VLOOKUP($A89,#REF!,AD$2,FALSE))=TRUE,"-",VLOOKUP($A89,#REF!,AD$2,FALSE))</f>
        <v>#REF!</v>
      </c>
      <c r="AE89" s="109" t="e">
        <f>IF(ISNA(VLOOKUP($A89,#REF!,AE$2,FALSE))=TRUE,"-",VLOOKUP($A89,#REF!,AE$2,FALSE))</f>
        <v>#REF!</v>
      </c>
      <c r="AF89" s="109" t="e">
        <f>IF(ISNA(VLOOKUP($A89,#REF!,AF$2,FALSE))=TRUE,"-",VLOOKUP($A89,#REF!,AF$2,FALSE))</f>
        <v>#REF!</v>
      </c>
      <c r="AG89" s="109" t="e">
        <f>IF(ISNA(VLOOKUP($A89,#REF!,AG$2,FALSE))=TRUE,"-",VLOOKUP($A89,#REF!,AG$2,FALSE))</f>
        <v>#REF!</v>
      </c>
      <c r="AH89" s="122" t="e">
        <f>IF(ISNA(VLOOKUP($A89,#REF!,AH$2,FALSE))=TRUE,"-",VLOOKUP($A89,#REF!,AH$2,FALSE))</f>
        <v>#REF!</v>
      </c>
      <c r="AI89" s="476" t="e">
        <f>IF(ISNA(VLOOKUP($A89,#REF!,AI$2,FALSE))=TRUE,"-",VLOOKUP($A89,#REF!,AI$2,FALSE))</f>
        <v>#REF!</v>
      </c>
      <c r="AJ89" s="477">
        <v>0</v>
      </c>
      <c r="AK89" s="124">
        <v>0</v>
      </c>
      <c r="AL89" s="109" t="e">
        <f>IF(ISNA(VLOOKUP($A89,#REF!,AL$2,FALSE))=TRUE,"-",VLOOKUP($A89,#REF!,AL$2,FALSE))</f>
        <v>#REF!</v>
      </c>
      <c r="AM89" s="109" t="e">
        <f>IF(ISNA(VLOOKUP($A89,#REF!,AM$2,FALSE))=TRUE,"-",VLOOKUP($A89,#REF!,AM$2,FALSE))</f>
        <v>#REF!</v>
      </c>
      <c r="AN89" s="109" t="e">
        <f>IF(ISNA(VLOOKUP($A89,#REF!,AN$2,FALSE))=TRUE,"-",VLOOKUP($A89,#REF!,AN$2,FALSE))</f>
        <v>#REF!</v>
      </c>
      <c r="AO89" s="109" t="e">
        <f>IF(ISNA(VLOOKUP($A89,#REF!,AO$2,FALSE))=TRUE,"-",VLOOKUP($A89,#REF!,AO$2,FALSE))</f>
        <v>#REF!</v>
      </c>
      <c r="AP89" s="122" t="e">
        <f>IF(ISNA(VLOOKUP($A89,#REF!,AP$2,FALSE))=TRUE,"-",VLOOKUP($A89,#REF!,AP$2,FALSE))</f>
        <v>#REF!</v>
      </c>
      <c r="AQ89" s="476" t="e">
        <f>IF(ISNA(VLOOKUP($A89,#REF!,AQ$2,FALSE))=TRUE,"-",VLOOKUP($A89,#REF!,AQ$2,FALSE))</f>
        <v>#REF!</v>
      </c>
      <c r="AR89" s="477">
        <v>0</v>
      </c>
      <c r="AS89" s="124">
        <v>0</v>
      </c>
      <c r="AT89" s="109" t="e">
        <f>IF(ISNA(VLOOKUP($A89,#REF!,AT$2,FALSE))=TRUE,"-",VLOOKUP($A89,#REF!,AT$2,FALSE))</f>
        <v>#REF!</v>
      </c>
      <c r="AU89" s="109" t="e">
        <f>IF(ISNA(VLOOKUP($A89,#REF!,AU$2,FALSE))=TRUE,"-",VLOOKUP($A89,#REF!,AU$2,FALSE))</f>
        <v>#REF!</v>
      </c>
      <c r="AV89" s="109" t="e">
        <f>IF(ISNA(VLOOKUP($A89,#REF!,AV$2,FALSE))=TRUE,"-",VLOOKUP($A89,#REF!,AV$2,FALSE))</f>
        <v>#REF!</v>
      </c>
      <c r="AW89" s="109" t="e">
        <f>IF(ISNA(VLOOKUP($A89,#REF!,AW$2,FALSE))=TRUE,"-",VLOOKUP($A89,#REF!,AW$2,FALSE))</f>
        <v>#REF!</v>
      </c>
      <c r="AX89" s="122" t="e">
        <f>IF(ISNA(VLOOKUP($A89,#REF!,AX$2,FALSE))=TRUE,"-",VLOOKUP($A89,#REF!,AX$2,FALSE))</f>
        <v>#REF!</v>
      </c>
      <c r="AY89" s="476" t="e">
        <f>IF(ISNA(VLOOKUP($A89,#REF!,AY$2,FALSE))=TRUE,"-",VLOOKUP($A89,#REF!,AY$2,FALSE))</f>
        <v>#REF!</v>
      </c>
      <c r="AZ89" s="477">
        <v>7.7041602465331282E-4</v>
      </c>
      <c r="BA89" s="124">
        <v>7.347538574577516E-4</v>
      </c>
      <c r="BB89" s="109" t="e">
        <f>IF(ISNA(VLOOKUP($A89,#REF!,BB$2,FALSE))=TRUE,"-",VLOOKUP($A89,#REF!,BB$2,FALSE))</f>
        <v>#REF!</v>
      </c>
      <c r="BC89" s="109" t="e">
        <f>IF(ISNA(VLOOKUP($A89,#REF!,BC$2,FALSE))=TRUE,"-",VLOOKUP($A89,#REF!,BC$2,FALSE))</f>
        <v>#REF!</v>
      </c>
      <c r="BD89" s="109" t="e">
        <f>IF(ISNA(VLOOKUP($A89,#REF!,BD$2,FALSE))=TRUE,"-",VLOOKUP($A89,#REF!,BD$2,FALSE))</f>
        <v>#REF!</v>
      </c>
      <c r="BE89" s="109" t="e">
        <f>IF(ISNA(VLOOKUP($A89,#REF!,BE$2,FALSE))=TRUE,"-",VLOOKUP($A89,#REF!,BE$2,FALSE))</f>
        <v>#REF!</v>
      </c>
      <c r="BF89" s="122" t="e">
        <f>IF(ISNA(VLOOKUP($A89,#REF!,BF$2,FALSE))=TRUE,"-",VLOOKUP($A89,#REF!,BF$2,FALSE))</f>
        <v>#REF!</v>
      </c>
      <c r="BG89" s="476" t="e">
        <f>IF(ISNA(VLOOKUP($A89,#REF!,BG$2,FALSE))=TRUE,"-",VLOOKUP($A89,#REF!,BG$2,FALSE))</f>
        <v>#REF!</v>
      </c>
      <c r="BH89" s="477">
        <v>0</v>
      </c>
      <c r="BI89" s="124">
        <v>0</v>
      </c>
      <c r="BJ89" s="109" t="e">
        <f>IF(ISNA(VLOOKUP($A89,#REF!,BJ$2,FALSE))=TRUE,"-",VLOOKUP($A89,#REF!,BJ$2,FALSE))</f>
        <v>#REF!</v>
      </c>
      <c r="BK89" s="109" t="e">
        <f>IF(ISNA(VLOOKUP($A89,#REF!,BK$2,FALSE))=TRUE,"-",VLOOKUP($A89,#REF!,BK$2,FALSE))</f>
        <v>#REF!</v>
      </c>
      <c r="BL89" s="109" t="e">
        <f>IF(ISNA(VLOOKUP($A89,#REF!,BL$2,FALSE))=TRUE,"-",VLOOKUP($A89,#REF!,BL$2,FALSE))</f>
        <v>#REF!</v>
      </c>
      <c r="BM89" s="109" t="e">
        <f>IF(ISNA(VLOOKUP($A89,#REF!,BM$2,FALSE))=TRUE,"-",VLOOKUP($A89,#REF!,BM$2,FALSE))</f>
        <v>#REF!</v>
      </c>
      <c r="BN89" s="122" t="e">
        <f>IF(ISNA(VLOOKUP($A89,#REF!,BN$2,FALSE))=TRUE,"-",VLOOKUP($A89,#REF!,BN$2,FALSE))</f>
        <v>#REF!</v>
      </c>
      <c r="BO89" s="476" t="e">
        <f>IF(ISNA(VLOOKUP($A89,#REF!,BO$2,FALSE))=TRUE,"-",VLOOKUP($A89,#REF!,BO$2,FALSE))</f>
        <v>#REF!</v>
      </c>
      <c r="BP89" s="477" t="e">
        <f>IF(ISNA(VLOOKUP($A89,#REF!,BP$2,FALSE))=TRUE,"-",VLOOKUP($A89,#REF!,BP$2,FALSE))</f>
        <v>#REF!</v>
      </c>
      <c r="BQ89" s="124" t="e">
        <f>IF(ISNA(VLOOKUP($A89,#REF!,BQ$2,FALSE))=TRUE,"-",VLOOKUP($A89,#REF!,BQ$2,FALSE))</f>
        <v>#REF!</v>
      </c>
      <c r="BR89" s="109" t="e">
        <f t="shared" si="26"/>
        <v>#REF!</v>
      </c>
      <c r="BS89" s="109" t="e">
        <f t="shared" si="27"/>
        <v>#REF!</v>
      </c>
      <c r="BT89" s="503" t="e">
        <f t="shared" si="28"/>
        <v>#REF!</v>
      </c>
      <c r="BU89" s="483" t="e">
        <f t="shared" si="29"/>
        <v>#REF!</v>
      </c>
      <c r="BV89" s="493" t="e">
        <f t="shared" si="30"/>
        <v>#REF!</v>
      </c>
      <c r="BW89" s="493" t="e">
        <f t="shared" si="30"/>
        <v>#REF!</v>
      </c>
      <c r="BX89" s="493">
        <f t="shared" si="31"/>
        <v>7.7041602465331279E-3</v>
      </c>
      <c r="BY89" s="494">
        <f t="shared" si="32"/>
        <v>5.1432770022042619E-3</v>
      </c>
    </row>
    <row r="90" spans="1:77" ht="15.75" thickBot="1" x14ac:dyDescent="0.3">
      <c r="A90" s="57" t="s">
        <v>154</v>
      </c>
      <c r="B90" s="586" t="s">
        <v>111</v>
      </c>
      <c r="C90" s="587"/>
      <c r="D90" s="587"/>
      <c r="E90" s="90" t="e">
        <f>IF(ISNA(VLOOKUP($A90,#REF!,E$2,FALSE))=TRUE,"-",VLOOKUP($A90,#REF!,E$2,FALSE))</f>
        <v>#REF!</v>
      </c>
      <c r="F90" s="111" t="e">
        <f>IF(ISNA(VLOOKUP($A90,#REF!,F$2,FALSE))=TRUE,"-",VLOOKUP($A90,#REF!,F$2,FALSE))</f>
        <v>#REF!</v>
      </c>
      <c r="G90" s="111" t="e">
        <f>IF(ISNA(VLOOKUP($A90,#REF!,G$2,FALSE))=TRUE,"-",VLOOKUP($A90,#REF!,G$2,FALSE))</f>
        <v>#REF!</v>
      </c>
      <c r="H90" s="111" t="e">
        <f>IF(ISNA(VLOOKUP($A90,#REF!,H$2,FALSE))=TRUE,"-",VLOOKUP($A90,#REF!,H$2,FALSE))</f>
        <v>#REF!</v>
      </c>
      <c r="I90" s="111" t="e">
        <f>IF(ISNA(VLOOKUP($A90,#REF!,I$2,FALSE))=TRUE,"-",VLOOKUP($A90,#REF!,I$2,FALSE))</f>
        <v>#REF!</v>
      </c>
      <c r="J90" s="128" t="e">
        <f>IF(ISNA(VLOOKUP($A90,#REF!,J$2,FALSE))=TRUE,"-",VLOOKUP($A90,#REF!,J$2,FALSE))</f>
        <v>#REF!</v>
      </c>
      <c r="K90" s="480" t="e">
        <f>IF(ISNA(VLOOKUP($A90,#REF!,K$2,FALSE))=TRUE,"-",VLOOKUP($A90,#REF!,K$2,FALSE))</f>
        <v>#REF!</v>
      </c>
      <c r="L90" s="481">
        <v>0.99778073679538393</v>
      </c>
      <c r="M90" s="127">
        <v>0.99805825242718449</v>
      </c>
      <c r="N90" s="111" t="e">
        <f>IF(ISNA(VLOOKUP($A90,#REF!,N$2,FALSE))=TRUE,"-",VLOOKUP($A90,#REF!,N$2,FALSE))</f>
        <v>#REF!</v>
      </c>
      <c r="O90" s="111" t="e">
        <f>IF(ISNA(VLOOKUP($A90,#REF!,O$2,FALSE))=TRUE,"-",VLOOKUP($A90,#REF!,O$2,FALSE))</f>
        <v>#REF!</v>
      </c>
      <c r="P90" s="111" t="e">
        <f>IF(ISNA(VLOOKUP($A90,#REF!,P$2,FALSE))=TRUE,"-",VLOOKUP($A90,#REF!,P$2,FALSE))</f>
        <v>#REF!</v>
      </c>
      <c r="Q90" s="111" t="e">
        <f>IF(ISNA(VLOOKUP($A90,#REF!,Q$2,FALSE))=TRUE,"-",VLOOKUP($A90,#REF!,Q$2,FALSE))</f>
        <v>#REF!</v>
      </c>
      <c r="R90" s="128" t="e">
        <f>IF(ISNA(VLOOKUP($A90,#REF!,R$2,FALSE))=TRUE,"-",VLOOKUP($A90,#REF!,R$2,FALSE))</f>
        <v>#REF!</v>
      </c>
      <c r="S90" s="480" t="e">
        <f>IF(ISNA(VLOOKUP($A90,#REF!,S$2,FALSE))=TRUE,"-",VLOOKUP($A90,#REF!,S$2,FALSE))</f>
        <v>#REF!</v>
      </c>
      <c r="T90" s="481">
        <v>8.8770528184642697E-4</v>
      </c>
      <c r="U90" s="127">
        <v>2.1574973031283711E-4</v>
      </c>
      <c r="V90" s="111" t="e">
        <f>IF(ISNA(VLOOKUP($A90,#REF!,V$2,FALSE))=TRUE,"-",VLOOKUP($A90,#REF!,V$2,FALSE))</f>
        <v>#REF!</v>
      </c>
      <c r="W90" s="111" t="e">
        <f>IF(ISNA(VLOOKUP($A90,#REF!,W$2,FALSE))=TRUE,"-",VLOOKUP($A90,#REF!,W$2,FALSE))</f>
        <v>#REF!</v>
      </c>
      <c r="X90" s="111" t="e">
        <f>IF(ISNA(VLOOKUP($A90,#REF!,X$2,FALSE))=TRUE,"-",VLOOKUP($A90,#REF!,X$2,FALSE))</f>
        <v>#REF!</v>
      </c>
      <c r="Y90" s="111" t="e">
        <f>IF(ISNA(VLOOKUP($A90,#REF!,Y$2,FALSE))=TRUE,"-",VLOOKUP($A90,#REF!,Y$2,FALSE))</f>
        <v>#REF!</v>
      </c>
      <c r="Z90" s="128" t="e">
        <f>IF(ISNA(VLOOKUP($A90,#REF!,Z$2,FALSE))=TRUE,"-",VLOOKUP($A90,#REF!,Z$2,FALSE))</f>
        <v>#REF!</v>
      </c>
      <c r="AA90" s="480" t="e">
        <f>IF(ISNA(VLOOKUP($A90,#REF!,AA$2,FALSE))=TRUE,"-",VLOOKUP($A90,#REF!,AA$2,FALSE))</f>
        <v>#REF!</v>
      </c>
      <c r="AB90" s="481">
        <v>1.1096316023080338E-3</v>
      </c>
      <c r="AC90" s="127">
        <v>1.0787486515641855E-3</v>
      </c>
      <c r="AD90" s="111" t="e">
        <f>IF(ISNA(VLOOKUP($A90,#REF!,AD$2,FALSE))=TRUE,"-",VLOOKUP($A90,#REF!,AD$2,FALSE))</f>
        <v>#REF!</v>
      </c>
      <c r="AE90" s="111" t="e">
        <f>IF(ISNA(VLOOKUP($A90,#REF!,AE$2,FALSE))=TRUE,"-",VLOOKUP($A90,#REF!,AE$2,FALSE))</f>
        <v>#REF!</v>
      </c>
      <c r="AF90" s="111" t="e">
        <f>IF(ISNA(VLOOKUP($A90,#REF!,AF$2,FALSE))=TRUE,"-",VLOOKUP($A90,#REF!,AF$2,FALSE))</f>
        <v>#REF!</v>
      </c>
      <c r="AG90" s="111" t="e">
        <f>IF(ISNA(VLOOKUP($A90,#REF!,AG$2,FALSE))=TRUE,"-",VLOOKUP($A90,#REF!,AG$2,FALSE))</f>
        <v>#REF!</v>
      </c>
      <c r="AH90" s="128" t="e">
        <f>IF(ISNA(VLOOKUP($A90,#REF!,AH$2,FALSE))=TRUE,"-",VLOOKUP($A90,#REF!,AH$2,FALSE))</f>
        <v>#REF!</v>
      </c>
      <c r="AI90" s="480" t="e">
        <f>IF(ISNA(VLOOKUP($A90,#REF!,AI$2,FALSE))=TRUE,"-",VLOOKUP($A90,#REF!,AI$2,FALSE))</f>
        <v>#REF!</v>
      </c>
      <c r="AJ90" s="481">
        <v>0</v>
      </c>
      <c r="AK90" s="127">
        <v>0</v>
      </c>
      <c r="AL90" s="111" t="e">
        <f>IF(ISNA(VLOOKUP($A90,#REF!,AL$2,FALSE))=TRUE,"-",VLOOKUP($A90,#REF!,AL$2,FALSE))</f>
        <v>#REF!</v>
      </c>
      <c r="AM90" s="111" t="e">
        <f>IF(ISNA(VLOOKUP($A90,#REF!,AM$2,FALSE))=TRUE,"-",VLOOKUP($A90,#REF!,AM$2,FALSE))</f>
        <v>#REF!</v>
      </c>
      <c r="AN90" s="111" t="e">
        <f>IF(ISNA(VLOOKUP($A90,#REF!,AN$2,FALSE))=TRUE,"-",VLOOKUP($A90,#REF!,AN$2,FALSE))</f>
        <v>#REF!</v>
      </c>
      <c r="AO90" s="111" t="e">
        <f>IF(ISNA(VLOOKUP($A90,#REF!,AO$2,FALSE))=TRUE,"-",VLOOKUP($A90,#REF!,AO$2,FALSE))</f>
        <v>#REF!</v>
      </c>
      <c r="AP90" s="128" t="e">
        <f>IF(ISNA(VLOOKUP($A90,#REF!,AP$2,FALSE))=TRUE,"-",VLOOKUP($A90,#REF!,AP$2,FALSE))</f>
        <v>#REF!</v>
      </c>
      <c r="AQ90" s="480" t="e">
        <f>IF(ISNA(VLOOKUP($A90,#REF!,AQ$2,FALSE))=TRUE,"-",VLOOKUP($A90,#REF!,AQ$2,FALSE))</f>
        <v>#REF!</v>
      </c>
      <c r="AR90" s="481">
        <v>0</v>
      </c>
      <c r="AS90" s="127">
        <v>0</v>
      </c>
      <c r="AT90" s="111" t="e">
        <f>IF(ISNA(VLOOKUP($A90,#REF!,AT$2,FALSE))=TRUE,"-",VLOOKUP($A90,#REF!,AT$2,FALSE))</f>
        <v>#REF!</v>
      </c>
      <c r="AU90" s="111" t="e">
        <f>IF(ISNA(VLOOKUP($A90,#REF!,AU$2,FALSE))=TRUE,"-",VLOOKUP($A90,#REF!,AU$2,FALSE))</f>
        <v>#REF!</v>
      </c>
      <c r="AV90" s="111" t="e">
        <f>IF(ISNA(VLOOKUP($A90,#REF!,AV$2,FALSE))=TRUE,"-",VLOOKUP($A90,#REF!,AV$2,FALSE))</f>
        <v>#REF!</v>
      </c>
      <c r="AW90" s="111" t="e">
        <f>IF(ISNA(VLOOKUP($A90,#REF!,AW$2,FALSE))=TRUE,"-",VLOOKUP($A90,#REF!,AW$2,FALSE))</f>
        <v>#REF!</v>
      </c>
      <c r="AX90" s="128" t="e">
        <f>IF(ISNA(VLOOKUP($A90,#REF!,AX$2,FALSE))=TRUE,"-",VLOOKUP($A90,#REF!,AX$2,FALSE))</f>
        <v>#REF!</v>
      </c>
      <c r="AY90" s="480" t="e">
        <f>IF(ISNA(VLOOKUP($A90,#REF!,AY$2,FALSE))=TRUE,"-",VLOOKUP($A90,#REF!,AY$2,FALSE))</f>
        <v>#REF!</v>
      </c>
      <c r="AZ90" s="481">
        <v>2.2192632046160674E-4</v>
      </c>
      <c r="BA90" s="127">
        <v>2.1574973031283711E-4</v>
      </c>
      <c r="BB90" s="111" t="e">
        <f>IF(ISNA(VLOOKUP($A90,#REF!,BB$2,FALSE))=TRUE,"-",VLOOKUP($A90,#REF!,BB$2,FALSE))</f>
        <v>#REF!</v>
      </c>
      <c r="BC90" s="111" t="e">
        <f>IF(ISNA(VLOOKUP($A90,#REF!,BC$2,FALSE))=TRUE,"-",VLOOKUP($A90,#REF!,BC$2,FALSE))</f>
        <v>#REF!</v>
      </c>
      <c r="BD90" s="111" t="e">
        <f>IF(ISNA(VLOOKUP($A90,#REF!,BD$2,FALSE))=TRUE,"-",VLOOKUP($A90,#REF!,BD$2,FALSE))</f>
        <v>#REF!</v>
      </c>
      <c r="BE90" s="111" t="e">
        <f>IF(ISNA(VLOOKUP($A90,#REF!,BE$2,FALSE))=TRUE,"-",VLOOKUP($A90,#REF!,BE$2,FALSE))</f>
        <v>#REF!</v>
      </c>
      <c r="BF90" s="128" t="e">
        <f>IF(ISNA(VLOOKUP($A90,#REF!,BF$2,FALSE))=TRUE,"-",VLOOKUP($A90,#REF!,BF$2,FALSE))</f>
        <v>#REF!</v>
      </c>
      <c r="BG90" s="480" t="e">
        <f>IF(ISNA(VLOOKUP($A90,#REF!,BG$2,FALSE))=TRUE,"-",VLOOKUP($A90,#REF!,BG$2,FALSE))</f>
        <v>#REF!</v>
      </c>
      <c r="BH90" s="481">
        <v>0</v>
      </c>
      <c r="BI90" s="127">
        <v>0</v>
      </c>
      <c r="BJ90" s="111" t="e">
        <f>IF(ISNA(VLOOKUP($A90,#REF!,BJ$2,FALSE))=TRUE,"-",VLOOKUP($A90,#REF!,BJ$2,FALSE))</f>
        <v>#REF!</v>
      </c>
      <c r="BK90" s="111" t="e">
        <f>IF(ISNA(VLOOKUP($A90,#REF!,BK$2,FALSE))=TRUE,"-",VLOOKUP($A90,#REF!,BK$2,FALSE))</f>
        <v>#REF!</v>
      </c>
      <c r="BL90" s="111" t="e">
        <f>IF(ISNA(VLOOKUP($A90,#REF!,BL$2,FALSE))=TRUE,"-",VLOOKUP($A90,#REF!,BL$2,FALSE))</f>
        <v>#REF!</v>
      </c>
      <c r="BM90" s="111" t="e">
        <f>IF(ISNA(VLOOKUP($A90,#REF!,BM$2,FALSE))=TRUE,"-",VLOOKUP($A90,#REF!,BM$2,FALSE))</f>
        <v>#REF!</v>
      </c>
      <c r="BN90" s="128" t="e">
        <f>IF(ISNA(VLOOKUP($A90,#REF!,BN$2,FALSE))=TRUE,"-",VLOOKUP($A90,#REF!,BN$2,FALSE))</f>
        <v>#REF!</v>
      </c>
      <c r="BO90" s="480" t="e">
        <f>IF(ISNA(VLOOKUP($A90,#REF!,BO$2,FALSE))=TRUE,"-",VLOOKUP($A90,#REF!,BO$2,FALSE))</f>
        <v>#REF!</v>
      </c>
      <c r="BP90" s="481" t="e">
        <f>IF(ISNA(VLOOKUP($A90,#REF!,BP$2,FALSE))=TRUE,"-",VLOOKUP($A90,#REF!,BP$2,FALSE))</f>
        <v>#REF!</v>
      </c>
      <c r="BQ90" s="127" t="e">
        <f>IF(ISNA(VLOOKUP($A90,#REF!,BQ$2,FALSE))=TRUE,"-",VLOOKUP($A90,#REF!,BQ$2,FALSE))</f>
        <v>#REF!</v>
      </c>
      <c r="BR90" s="111" t="e">
        <f t="shared" si="26"/>
        <v>#REF!</v>
      </c>
      <c r="BS90" s="111" t="e">
        <f t="shared" si="27"/>
        <v>#REF!</v>
      </c>
      <c r="BT90" s="505" t="e">
        <f t="shared" si="28"/>
        <v>#REF!</v>
      </c>
      <c r="BU90" s="510" t="e">
        <f t="shared" si="29"/>
        <v>#REF!</v>
      </c>
      <c r="BV90" s="511" t="e">
        <f t="shared" si="30"/>
        <v>#REF!</v>
      </c>
      <c r="BW90" s="511" t="e">
        <f t="shared" si="30"/>
        <v>#REF!</v>
      </c>
      <c r="BX90" s="511">
        <f t="shared" si="31"/>
        <v>2.2192632046160675E-3</v>
      </c>
      <c r="BY90" s="512">
        <f>U90+AC90+AK90+AS90+BA90+BI90</f>
        <v>1.5102481121898595E-3</v>
      </c>
    </row>
    <row r="91" spans="1:77" ht="9.75" customHeight="1" thickBot="1" x14ac:dyDescent="0.3">
      <c r="A91" s="82"/>
      <c r="B91" s="83"/>
      <c r="C91" s="84"/>
      <c r="D91" s="85"/>
      <c r="E91" s="86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  <c r="BD91" s="87"/>
      <c r="BE91" s="87"/>
      <c r="BF91" s="87"/>
      <c r="BG91" s="87"/>
      <c r="BH91" s="87"/>
      <c r="BI91" s="87"/>
      <c r="BJ91" s="87"/>
      <c r="BK91" s="87"/>
      <c r="BL91" s="87"/>
      <c r="BM91" s="87"/>
      <c r="BN91" s="87"/>
      <c r="BO91" s="87"/>
      <c r="BP91" s="87"/>
      <c r="BQ91" s="87"/>
      <c r="BR91" s="87"/>
      <c r="BS91" s="87"/>
      <c r="BT91" s="87"/>
      <c r="BU91" s="87"/>
      <c r="BV91" s="87"/>
      <c r="BW91" s="87"/>
      <c r="BX91" s="87"/>
      <c r="BY91" s="87"/>
    </row>
    <row r="92" spans="1:77" ht="15.75" thickBot="1" x14ac:dyDescent="0.3">
      <c r="A92" s="24" t="s">
        <v>141</v>
      </c>
      <c r="B92" s="42" t="s">
        <v>8</v>
      </c>
      <c r="C92" s="43"/>
      <c r="D92" s="43"/>
      <c r="E92" s="73" t="e">
        <f>IF(ISNA(VLOOKUP($A92,#REF!,E$2,FALSE))=TRUE,"-",VLOOKUP($A92,#REF!,E$2,FALSE))</f>
        <v>#REF!</v>
      </c>
      <c r="F92" s="112" t="e">
        <f>IF(ISNA(VLOOKUP($A92,#REF!,F$2,FALSE))=TRUE,"-",VLOOKUP($A92,#REF!,F$2,FALSE))</f>
        <v>#REF!</v>
      </c>
      <c r="G92" s="112" t="e">
        <f>IF(ISNA(VLOOKUP($A92,#REF!,G$2,FALSE))=TRUE,"-",VLOOKUP($A92,#REF!,G$2,FALSE))</f>
        <v>#REF!</v>
      </c>
      <c r="H92" s="112" t="e">
        <f>IF(ISNA(VLOOKUP($A92,#REF!,H$2,FALSE))=TRUE,"-",VLOOKUP($A92,#REF!,H$2,FALSE))</f>
        <v>#REF!</v>
      </c>
      <c r="I92" s="112" t="e">
        <f>IF(ISNA(VLOOKUP($A92,#REF!,I$2,FALSE))=TRUE,"-",VLOOKUP($A92,#REF!,I$2,FALSE))</f>
        <v>#REF!</v>
      </c>
      <c r="J92" s="120" t="e">
        <f>IF(ISNA(VLOOKUP($A92,#REF!,J$2,FALSE))=TRUE,"-",VLOOKUP($A92,#REF!,J$2,FALSE))</f>
        <v>#REF!</v>
      </c>
      <c r="K92" s="470" t="e">
        <f>IF(ISNA(VLOOKUP($A92,#REF!,K$2,FALSE))=TRUE,"-",VLOOKUP($A92,#REF!,K$2,FALSE))</f>
        <v>#REF!</v>
      </c>
      <c r="L92" s="471">
        <v>0.99778305621536023</v>
      </c>
      <c r="M92" s="482">
        <v>0.99737048854398824</v>
      </c>
      <c r="N92" s="112" t="e">
        <f>IF(ISNA(VLOOKUP($A92,#REF!,N$2,FALSE))=TRUE,"-",VLOOKUP($A92,#REF!,N$2,FALSE))</f>
        <v>#REF!</v>
      </c>
      <c r="O92" s="112" t="e">
        <f>IF(ISNA(VLOOKUP($A92,#REF!,O$2,FALSE))=TRUE,"-",VLOOKUP($A92,#REF!,O$2,FALSE))</f>
        <v>#REF!</v>
      </c>
      <c r="P92" s="112" t="e">
        <f>IF(ISNA(VLOOKUP($A92,#REF!,P$2,FALSE))=TRUE,"-",VLOOKUP($A92,#REF!,P$2,FALSE))</f>
        <v>#REF!</v>
      </c>
      <c r="Q92" s="112" t="e">
        <f>IF(ISNA(VLOOKUP($A92,#REF!,Q$2,FALSE))=TRUE,"-",VLOOKUP($A92,#REF!,Q$2,FALSE))</f>
        <v>#REF!</v>
      </c>
      <c r="R92" s="120" t="e">
        <f>IF(ISNA(VLOOKUP($A92,#REF!,R$2,FALSE))=TRUE,"-",VLOOKUP($A92,#REF!,R$2,FALSE))</f>
        <v>#REF!</v>
      </c>
      <c r="S92" s="470" t="e">
        <f>IF(ISNA(VLOOKUP($A92,#REF!,S$2,FALSE))=TRUE,"-",VLOOKUP($A92,#REF!,S$2,FALSE))</f>
        <v>#REF!</v>
      </c>
      <c r="T92" s="471">
        <v>1.2065000188515628E-3</v>
      </c>
      <c r="U92" s="482">
        <v>1.0341676153217143E-3</v>
      </c>
      <c r="V92" s="112" t="e">
        <f>IF(ISNA(VLOOKUP($A92,#REF!,V$2,FALSE))=TRUE,"-",VLOOKUP($A92,#REF!,V$2,FALSE))</f>
        <v>#REF!</v>
      </c>
      <c r="W92" s="112" t="e">
        <f>IF(ISNA(VLOOKUP($A92,#REF!,W$2,FALSE))=TRUE,"-",VLOOKUP($A92,#REF!,W$2,FALSE))</f>
        <v>#REF!</v>
      </c>
      <c r="X92" s="112" t="e">
        <f>IF(ISNA(VLOOKUP($A92,#REF!,X$2,FALSE))=TRUE,"-",VLOOKUP($A92,#REF!,X$2,FALSE))</f>
        <v>#REF!</v>
      </c>
      <c r="Y92" s="112" t="e">
        <f>IF(ISNA(VLOOKUP($A92,#REF!,Y$2,FALSE))=TRUE,"-",VLOOKUP($A92,#REF!,Y$2,FALSE))</f>
        <v>#REF!</v>
      </c>
      <c r="Z92" s="120" t="e">
        <f>IF(ISNA(VLOOKUP($A92,#REF!,Z$2,FALSE))=TRUE,"-",VLOOKUP($A92,#REF!,Z$2,FALSE))</f>
        <v>#REF!</v>
      </c>
      <c r="AA92" s="470" t="e">
        <f>IF(ISNA(VLOOKUP($A92,#REF!,AA$2,FALSE))=TRUE,"-",VLOOKUP($A92,#REF!,AA$2,FALSE))</f>
        <v>#REF!</v>
      </c>
      <c r="AB92" s="471">
        <v>7.3144063642875993E-4</v>
      </c>
      <c r="AC92" s="482">
        <v>8.0969712517436551E-4</v>
      </c>
      <c r="AD92" s="112" t="e">
        <f>IF(ISNA(VLOOKUP($A92,#REF!,AD$2,FALSE))=TRUE,"-",VLOOKUP($A92,#REF!,AD$2,FALSE))</f>
        <v>#REF!</v>
      </c>
      <c r="AE92" s="112" t="e">
        <f>IF(ISNA(VLOOKUP($A92,#REF!,AE$2,FALSE))=TRUE,"-",VLOOKUP($A92,#REF!,AE$2,FALSE))</f>
        <v>#REF!</v>
      </c>
      <c r="AF92" s="112" t="e">
        <f>IF(ISNA(VLOOKUP($A92,#REF!,AF$2,FALSE))=TRUE,"-",VLOOKUP($A92,#REF!,AF$2,FALSE))</f>
        <v>#REF!</v>
      </c>
      <c r="AG92" s="112" t="e">
        <f>IF(ISNA(VLOOKUP($A92,#REF!,AG$2,FALSE))=TRUE,"-",VLOOKUP($A92,#REF!,AG$2,FALSE))</f>
        <v>#REF!</v>
      </c>
      <c r="AH92" s="120" t="e">
        <f>IF(ISNA(VLOOKUP($A92,#REF!,AH$2,FALSE))=TRUE,"-",VLOOKUP($A92,#REF!,AH$2,FALSE))</f>
        <v>#REF!</v>
      </c>
      <c r="AI92" s="470" t="e">
        <f>IF(ISNA(VLOOKUP($A92,#REF!,AI$2,FALSE))=TRUE,"-",VLOOKUP($A92,#REF!,AI$2,FALSE))</f>
        <v>#REF!</v>
      </c>
      <c r="AJ92" s="471">
        <v>2.4884062888813483E-4</v>
      </c>
      <c r="AK92" s="482">
        <v>2.8058811268418606E-4</v>
      </c>
      <c r="AL92" s="112" t="e">
        <f>IF(ISNA(VLOOKUP($A92,#REF!,AL$2,FALSE))=TRUE,"-",VLOOKUP($A92,#REF!,AL$2,FALSE))</f>
        <v>#REF!</v>
      </c>
      <c r="AM92" s="112" t="e">
        <f>IF(ISNA(VLOOKUP($A92,#REF!,AM$2,FALSE))=TRUE,"-",VLOOKUP($A92,#REF!,AM$2,FALSE))</f>
        <v>#REF!</v>
      </c>
      <c r="AN92" s="112" t="e">
        <f>IF(ISNA(VLOOKUP($A92,#REF!,AN$2,FALSE))=TRUE,"-",VLOOKUP($A92,#REF!,AN$2,FALSE))</f>
        <v>#REF!</v>
      </c>
      <c r="AO92" s="112" t="e">
        <f>IF(ISNA(VLOOKUP($A92,#REF!,AO$2,FALSE))=TRUE,"-",VLOOKUP($A92,#REF!,AO$2,FALSE))</f>
        <v>#REF!</v>
      </c>
      <c r="AP92" s="120" t="e">
        <f>IF(ISNA(VLOOKUP($A92,#REF!,AP$2,FALSE))=TRUE,"-",VLOOKUP($A92,#REF!,AP$2,FALSE))</f>
        <v>#REF!</v>
      </c>
      <c r="AQ92" s="470" t="e">
        <f>IF(ISNA(VLOOKUP($A92,#REF!,AQ$2,FALSE))=TRUE,"-",VLOOKUP($A92,#REF!,AQ$2,FALSE))</f>
        <v>#REF!</v>
      </c>
      <c r="AR92" s="471">
        <v>2.0359687818120121E-4</v>
      </c>
      <c r="AS92" s="482">
        <v>2.8860491590373423E-4</v>
      </c>
      <c r="AT92" s="112" t="e">
        <f>IF(ISNA(VLOOKUP($A92,#REF!,AT$2,FALSE))=TRUE,"-",VLOOKUP($A92,#REF!,AT$2,FALSE))</f>
        <v>#REF!</v>
      </c>
      <c r="AU92" s="112" t="e">
        <f>IF(ISNA(VLOOKUP($A92,#REF!,AU$2,FALSE))=TRUE,"-",VLOOKUP($A92,#REF!,AU$2,FALSE))</f>
        <v>#REF!</v>
      </c>
      <c r="AV92" s="112" t="e">
        <f>IF(ISNA(VLOOKUP($A92,#REF!,AV$2,FALSE))=TRUE,"-",VLOOKUP($A92,#REF!,AV$2,FALSE))</f>
        <v>#REF!</v>
      </c>
      <c r="AW92" s="112" t="e">
        <f>IF(ISNA(VLOOKUP($A92,#REF!,AW$2,FALSE))=TRUE,"-",VLOOKUP($A92,#REF!,AW$2,FALSE))</f>
        <v>#REF!</v>
      </c>
      <c r="AX92" s="120" t="e">
        <f>IF(ISNA(VLOOKUP($A92,#REF!,AX$2,FALSE))=TRUE,"-",VLOOKUP($A92,#REF!,AX$2,FALSE))</f>
        <v>#REF!</v>
      </c>
      <c r="AY92" s="470" t="e">
        <f>IF(ISNA(VLOOKUP($A92,#REF!,AY$2,FALSE))=TRUE,"-",VLOOKUP($A92,#REF!,AY$2,FALSE))</f>
        <v>#REF!</v>
      </c>
      <c r="AZ92" s="471">
        <v>1.2065000188515628E-4</v>
      </c>
      <c r="BA92" s="482">
        <v>2.0843688370825248E-4</v>
      </c>
      <c r="BB92" s="112" t="e">
        <f>IF(ISNA(VLOOKUP($A92,#REF!,BB$2,FALSE))=TRUE,"-",VLOOKUP($A92,#REF!,BB$2,FALSE))</f>
        <v>#REF!</v>
      </c>
      <c r="BC92" s="112" t="e">
        <f>IF(ISNA(VLOOKUP($A92,#REF!,BC$2,FALSE))=TRUE,"-",VLOOKUP($A92,#REF!,BC$2,FALSE))</f>
        <v>#REF!</v>
      </c>
      <c r="BD92" s="112" t="e">
        <f>IF(ISNA(VLOOKUP($A92,#REF!,BD$2,FALSE))=TRUE,"-",VLOOKUP($A92,#REF!,BD$2,FALSE))</f>
        <v>#REF!</v>
      </c>
      <c r="BE92" s="112" t="e">
        <f>IF(ISNA(VLOOKUP($A92,#REF!,BE$2,FALSE))=TRUE,"-",VLOOKUP($A92,#REF!,BE$2,FALSE))</f>
        <v>#REF!</v>
      </c>
      <c r="BF92" s="120" t="e">
        <f>IF(ISNA(VLOOKUP($A92,#REF!,BF$2,FALSE))=TRUE,"-",VLOOKUP($A92,#REF!,BF$2,FALSE))</f>
        <v>#REF!</v>
      </c>
      <c r="BG92" s="470" t="e">
        <f>IF(ISNA(VLOOKUP($A92,#REF!,BG$2,FALSE))=TRUE,"-",VLOOKUP($A92,#REF!,BG$2,FALSE))</f>
        <v>#REF!</v>
      </c>
      <c r="BH92" s="471">
        <v>2.0359687818120121E-4</v>
      </c>
      <c r="BI92" s="482">
        <v>1.8438647404960798E-4</v>
      </c>
      <c r="BJ92" s="112" t="e">
        <f>IF(ISNA(VLOOKUP($A92,#REF!,BJ$2,FALSE))=TRUE,"-",VLOOKUP($A92,#REF!,BJ$2,FALSE))</f>
        <v>#REF!</v>
      </c>
      <c r="BK92" s="112" t="e">
        <f>IF(ISNA(VLOOKUP($A92,#REF!,BK$2,FALSE))=TRUE,"-",VLOOKUP($A92,#REF!,BK$2,FALSE))</f>
        <v>#REF!</v>
      </c>
      <c r="BL92" s="112" t="e">
        <f>IF(ISNA(VLOOKUP($A92,#REF!,BL$2,FALSE))=TRUE,"-",VLOOKUP($A92,#REF!,BL$2,FALSE))</f>
        <v>#REF!</v>
      </c>
      <c r="BM92" s="112" t="e">
        <f>IF(ISNA(VLOOKUP($A92,#REF!,BM$2,FALSE))=TRUE,"-",VLOOKUP($A92,#REF!,BM$2,FALSE))</f>
        <v>#REF!</v>
      </c>
      <c r="BN92" s="120" t="e">
        <f>IF(ISNA(VLOOKUP($A92,#REF!,BN$2,FALSE))=TRUE,"-",VLOOKUP($A92,#REF!,BN$2,FALSE))</f>
        <v>#REF!</v>
      </c>
      <c r="BO92" s="470" t="e">
        <f>IF(ISNA(VLOOKUP($A92,#REF!,BO$2,FALSE))=TRUE,"-",VLOOKUP($A92,#REF!,BO$2,FALSE))</f>
        <v>#REF!</v>
      </c>
      <c r="BP92" s="471" t="e">
        <f>IF(ISNA(VLOOKUP($A92,#REF!,BP$2,FALSE))=TRUE,"-",VLOOKUP($A92,#REF!,BP$2,FALSE))</f>
        <v>#REF!</v>
      </c>
      <c r="BQ92" s="482" t="e">
        <f>IF(ISNA(VLOOKUP($A92,#REF!,BQ$2,FALSE))=TRUE,"-",VLOOKUP($A92,#REF!,BQ$2,FALSE))</f>
        <v>#REF!</v>
      </c>
      <c r="BR92" s="112" t="e">
        <f t="shared" ref="BR92" si="33">N92+V92+AD92+AL92+AT92+BB92</f>
        <v>#REF!</v>
      </c>
      <c r="BS92" s="112" t="e">
        <f t="shared" ref="BS92" si="34">O92+W92+AE92+AM92+AU92+BC92</f>
        <v>#REF!</v>
      </c>
      <c r="BT92" s="513" t="e">
        <f t="shared" ref="BT92" si="35">P92+X92+AF92+AN92+AV92+BD92</f>
        <v>#REF!</v>
      </c>
      <c r="BU92" s="514" t="e">
        <f t="shared" ref="BU92:BY92" si="36">Q92+Y92+AG92+AO92+AW92+BE92</f>
        <v>#REF!</v>
      </c>
      <c r="BV92" s="515" t="e">
        <f t="shared" si="36"/>
        <v>#REF!</v>
      </c>
      <c r="BW92" s="515" t="e">
        <f t="shared" si="36"/>
        <v>#REF!</v>
      </c>
      <c r="BX92" s="515">
        <f t="shared" si="36"/>
        <v>2.7146250424160165E-3</v>
      </c>
      <c r="BY92" s="516">
        <f t="shared" si="36"/>
        <v>2.8058811268418609E-3</v>
      </c>
    </row>
    <row r="93" spans="1:77" x14ac:dyDescent="0.25">
      <c r="A93" s="35"/>
      <c r="B93" s="35"/>
      <c r="C93" s="35"/>
      <c r="D93" s="35"/>
      <c r="E93" s="35"/>
      <c r="F93" s="35"/>
      <c r="G93" s="35"/>
      <c r="H93" s="35"/>
      <c r="I93" s="35"/>
      <c r="J93" s="35"/>
      <c r="M93" s="35"/>
    </row>
    <row r="94" spans="1:77" x14ac:dyDescent="0.25">
      <c r="A94" s="21"/>
    </row>
    <row r="100" spans="1:1" x14ac:dyDescent="0.25">
      <c r="A100" s="21"/>
    </row>
  </sheetData>
  <mergeCells count="32">
    <mergeCell ref="I6:BY6"/>
    <mergeCell ref="B87:D87"/>
    <mergeCell ref="B90:D90"/>
    <mergeCell ref="AD7:AK7"/>
    <mergeCell ref="B36:D36"/>
    <mergeCell ref="B38:D38"/>
    <mergeCell ref="B40:D40"/>
    <mergeCell ref="B49:D49"/>
    <mergeCell ref="F7:M7"/>
    <mergeCell ref="N7:U7"/>
    <mergeCell ref="V7:AC7"/>
    <mergeCell ref="B9:D9"/>
    <mergeCell ref="B23:D23"/>
    <mergeCell ref="E6:E7"/>
    <mergeCell ref="B6:D8"/>
    <mergeCell ref="BJ7:BQ7"/>
    <mergeCell ref="BR7:BY7"/>
    <mergeCell ref="B65:D65"/>
    <mergeCell ref="B75:D75"/>
    <mergeCell ref="B4:BY4"/>
    <mergeCell ref="B80:D80"/>
    <mergeCell ref="AT7:BA7"/>
    <mergeCell ref="BB7:BI7"/>
    <mergeCell ref="B55:D55"/>
    <mergeCell ref="B60:D60"/>
    <mergeCell ref="B25:D25"/>
    <mergeCell ref="B26:D26"/>
    <mergeCell ref="B28:D28"/>
    <mergeCell ref="B33:D33"/>
    <mergeCell ref="B34:D34"/>
    <mergeCell ref="B35:D35"/>
    <mergeCell ref="AL7:AS7"/>
  </mergeCells>
  <pageMargins left="0.19685039370078741" right="0.19685039370078741" top="0.17" bottom="0.39370078740157483" header="0.31496062992125984" footer="0.15748031496062992"/>
  <pageSetup paperSize="9" scale="48" fitToHeight="0" orientation="landscape" r:id="rId1"/>
  <headerFooter>
    <oddFooter>&amp;CChirurgie Ambulatoire - Bilan PMSI 2016</oddFooter>
  </headerFooter>
  <rowBreaks count="1" manualBreakCount="1">
    <brk id="39" min="1" max="7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17</vt:i4>
      </vt:variant>
      <vt:variant>
        <vt:lpstr>Graphiques</vt:lpstr>
      </vt:variant>
      <vt:variant>
        <vt:i4>5</vt:i4>
      </vt:variant>
      <vt:variant>
        <vt:lpstr>Plages nommées</vt:lpstr>
      </vt:variant>
      <vt:variant>
        <vt:i4>17</vt:i4>
      </vt:variant>
    </vt:vector>
  </HeadingPairs>
  <TitlesOfParts>
    <vt:vector size="39" baseType="lpstr">
      <vt:lpstr>VARIABLE_BDD</vt:lpstr>
      <vt:lpstr>Note_ChirAmbu_Nvperimetre</vt:lpstr>
      <vt:lpstr>Evol_ChirAmbuAncPer</vt:lpstr>
      <vt:lpstr>Evol_ChirAmbuNvperim</vt:lpstr>
      <vt:lpstr>donnes_Graph1</vt:lpstr>
      <vt:lpstr>Taux_Cible_NP</vt:lpstr>
      <vt:lpstr>ChirAmbuNvperim_UM11</vt:lpstr>
      <vt:lpstr>ChirAmbuNvperim_Complement</vt:lpstr>
      <vt:lpstr>ChirAmbuNvperim_Sortie</vt:lpstr>
      <vt:lpstr>donnes_Graph2</vt:lpstr>
      <vt:lpstr>Note_POT_DEVP</vt:lpstr>
      <vt:lpstr>ChirAmbuHC</vt:lpstr>
      <vt:lpstr>ChirAmbuHC_NV</vt:lpstr>
      <vt:lpstr>ChirAmbuHC_DGOS</vt:lpstr>
      <vt:lpstr>donnes_Graph3</vt:lpstr>
      <vt:lpstr>donnes_Graph4</vt:lpstr>
      <vt:lpstr>donnes_Graph5</vt:lpstr>
      <vt:lpstr>Graph1</vt:lpstr>
      <vt:lpstr>Graph2</vt:lpstr>
      <vt:lpstr>Graph3</vt:lpstr>
      <vt:lpstr>Graph4</vt:lpstr>
      <vt:lpstr>Graph5</vt:lpstr>
      <vt:lpstr>ChirAmbuHC!Impression_des_titres</vt:lpstr>
      <vt:lpstr>ChirAmbuHC_DGOS!Impression_des_titres</vt:lpstr>
      <vt:lpstr>ChirAmbuHC_NV!Impression_des_titres</vt:lpstr>
      <vt:lpstr>ChirAmbuNvperim_Complement!Impression_des_titres</vt:lpstr>
      <vt:lpstr>ChirAmbuNvperim_Sortie!Impression_des_titres</vt:lpstr>
      <vt:lpstr>ChirAmbuNvperim_UM11!Impression_des_titres</vt:lpstr>
      <vt:lpstr>Evol_ChirAmbuAncPer!Impression_des_titres</vt:lpstr>
      <vt:lpstr>Evol_ChirAmbuNvperim!Impression_des_titres</vt:lpstr>
      <vt:lpstr>ChirAmbuHC!Zone_d_impression</vt:lpstr>
      <vt:lpstr>ChirAmbuHC_DGOS!Zone_d_impression</vt:lpstr>
      <vt:lpstr>ChirAmbuHC_NV!Zone_d_impression</vt:lpstr>
      <vt:lpstr>ChirAmbuNvperim_Complement!Zone_d_impression</vt:lpstr>
      <vt:lpstr>ChirAmbuNvperim_Sortie!Zone_d_impression</vt:lpstr>
      <vt:lpstr>ChirAmbuNvperim_UM11!Zone_d_impression</vt:lpstr>
      <vt:lpstr>Evol_ChirAmbuAncPer!Zone_d_impression</vt:lpstr>
      <vt:lpstr>Evol_ChirAmbuNvperim!Zone_d_impression</vt:lpstr>
      <vt:lpstr>Taux_Cible_NP!Zone_d_impression</vt:lpstr>
    </vt:vector>
  </TitlesOfParts>
  <Company>MSS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C. ALLIOU</cp:lastModifiedBy>
  <cp:lastPrinted>2017-09-20T10:12:27Z</cp:lastPrinted>
  <dcterms:created xsi:type="dcterms:W3CDTF">2016-10-21T12:46:29Z</dcterms:created>
  <dcterms:modified xsi:type="dcterms:W3CDTF">2017-09-20T10:15:27Z</dcterms:modified>
</cp:coreProperties>
</file>