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110" windowWidth="11970" windowHeight="5970" tabRatio="771" firstSheet="2" activeTab="10"/>
  </bookViews>
  <sheets>
    <sheet name="Conversions" sheetId="1" state="hidden" r:id="rId1"/>
    <sheet name="Listes" sheetId="2" state="hidden" r:id="rId2"/>
    <sheet name="FINESS" sheetId="3" r:id="rId3"/>
    <sheet name="Activités" sheetId="4" r:id="rId4"/>
    <sheet name="IME Creton" sheetId="5" r:id="rId5"/>
    <sheet name="SE Dep 1" sheetId="6" r:id="rId6"/>
    <sheet name="SE Dep 2" sheetId="7" r:id="rId7"/>
    <sheet name="SE Dep 3" sheetId="8" r:id="rId8"/>
    <sheet name="SE Prod 1" sheetId="9" r:id="rId9"/>
    <sheet name="SE Prod 2" sheetId="10" r:id="rId10"/>
    <sheet name="SI Emplois" sheetId="11" r:id="rId11"/>
    <sheet name="SI Ressources" sheetId="12" r:id="rId12"/>
    <sheet name="Tarifs" sheetId="13" r:id="rId13"/>
    <sheet name="Effectifs" sheetId="14" r:id="rId14"/>
    <sheet name="Ventil CC" sheetId="15" r:id="rId15"/>
    <sheet name="BILAN Actif" sheetId="16" r:id="rId16"/>
    <sheet name="BILAN Passif" sheetId="17" r:id="rId17"/>
  </sheets>
  <definedNames>
    <definedName name="__BPPHAUTR___DATEGENE___ANN0">'FINESS'!$A$4</definedName>
    <definedName name="__BPPHIDEN___DATEARRI___ANN0">'FINESS'!$E$29</definedName>
    <definedName name="CATEGORIE">'Listes'!$B$6:$B$62</definedName>
    <definedName name="CCNT" localSheetId="1">'Listes'!$B$65:$D$72</definedName>
    <definedName name="CRBPPHACTI_A1JESAPR__BPPANN0">'Activités'!$H$17</definedName>
    <definedName name="CRBPPHACTI_A1JOUVFI__BPPANN0">'Activités'!$G$17</definedName>
    <definedName name="CRBPPHACTI_A1JP20OC__BPPANN0">'IME Creton'!$G$18</definedName>
    <definedName name="CRBPPHACTI_A1JP20OF__BPPANN0">'IME Creton'!$I$18</definedName>
    <definedName name="CRBPPHACTI_A1JP20OM__BPPANN0">'IME Creton'!$H$18</definedName>
    <definedName name="CRBPPHACTI_A1NBJOUD__BPPANN0">'Activités'!$L$17</definedName>
    <definedName name="CRBPPHACTI_A1NBJOUD__BPRANN0">'Activités'!$M$17</definedName>
    <definedName name="CRBPPHACTI_A1NBJOUR__BEXANM1">'Activités'!$I$32</definedName>
    <definedName name="CRBPPHACTI_A1NBJOUR__BPPANN0">'Activités'!$J$32</definedName>
    <definedName name="CRBPPHACTI_A1NBJOUR__BPRANN0">'Activités'!$L$32</definedName>
    <definedName name="CRBPPHACTI_A1NBJOUR__CARANM2">'Activités'!$G$32</definedName>
    <definedName name="CRBPPHACTI_A1NBJOUR__CARANM3">'Activités'!$F$32</definedName>
    <definedName name="CRBPPHACTI_A1NBJOUR__CARANM4">'Activités'!$E$32</definedName>
    <definedName name="CRBPPHACTI_A1NBPERD__BPPANN0">'Activités'!$K$17</definedName>
    <definedName name="CRBPPHACTI_A1PLFI____BPPANN0">'Activités'!$F$17</definedName>
    <definedName name="CRBPPHACTI_A1PLFI____CARANM2">'Activités'!$E$17</definedName>
    <definedName name="CRBPPHACTI_A2JESAPR__BPPANN0">'Activités'!$H$18</definedName>
    <definedName name="CRBPPHACTI_A2JOUVFI__BPPANN0">'Activités'!$G$18</definedName>
    <definedName name="CRBPPHACTI_A2JP20OC__BPPANN0">'IME Creton'!$G$19</definedName>
    <definedName name="CRBPPHACTI_A2JP20OF__BPPANN0">'IME Creton'!$I$19</definedName>
    <definedName name="CRBPPHACTI_A2JP20OM__BPPANN0">'IME Creton'!$H$19</definedName>
    <definedName name="CRBPPHACTI_A2NBJOUD__BPPANN0">'Activités'!$L$18</definedName>
    <definedName name="CRBPPHACTI_A2NBJOUD__BPRANN0">'Activités'!$M$18</definedName>
    <definedName name="CRBPPHACTI_A2NBJOUR__BEXANM1">'Activités'!$I$33</definedName>
    <definedName name="CRBPPHACTI_A2NBJOUR__BPPANN0">'Activités'!$J$33</definedName>
    <definedName name="CRBPPHACTI_A2NBJOUR__BPRANN0">'Activités'!$L$33</definedName>
    <definedName name="CRBPPHACTI_A2NBJOUR__CARANM2">'Activités'!$G$33</definedName>
    <definedName name="CRBPPHACTI_A2NBJOUR__CARANM3">'Activités'!$F$33</definedName>
    <definedName name="CRBPPHACTI_A2NBJOUR__CARANM4">'Activités'!$E$33</definedName>
    <definedName name="CRBPPHACTI_A2NBPERD__BPPANN0">'Activités'!$K$18</definedName>
    <definedName name="CRBPPHACTI_A2PLFI____BPPANN0">'Activités'!$F$18</definedName>
    <definedName name="CRBPPHACTI_A2PLFI____CARANM2">'Activités'!$E$18</definedName>
    <definedName name="CRBPPHACTI_A3JESAPR__BPPANN0">'Activités'!$H$19</definedName>
    <definedName name="CRBPPHACTI_A3JOUVFI__BPPANN0">'Activités'!$G$19</definedName>
    <definedName name="CRBPPHACTI_A3JP20OC__BPPANN0">'IME Creton'!$G$20</definedName>
    <definedName name="CRBPPHACTI_A3JP20OF__BPPANN0">'IME Creton'!$I$20</definedName>
    <definedName name="CRBPPHACTI_A3JP20OM__BPPANN0">'IME Creton'!$H$20</definedName>
    <definedName name="CRBPPHACTI_A3NBJOUD__BPPANN0">'Activités'!$L$19</definedName>
    <definedName name="CRBPPHACTI_A3NBJOUD__BPRANN0">'Activités'!$M$19</definedName>
    <definedName name="CRBPPHACTI_A3NBJOUR__BEXANM1">'Activités'!$I$34</definedName>
    <definedName name="CRBPPHACTI_A3NBJOUR__BPPANN0">'Activités'!$J$34</definedName>
    <definedName name="CRBPPHACTI_A3NBJOUR__BPRANN0">'Activités'!$L$34</definedName>
    <definedName name="CRBPPHACTI_A3NBJOUR__CARANM2">'Activités'!$G$34</definedName>
    <definedName name="CRBPPHACTI_A3NBJOUR__CARANM3">'Activités'!$F$34</definedName>
    <definedName name="CRBPPHACTI_A3NBJOUR__CARANM4">'Activités'!$E$34</definedName>
    <definedName name="CRBPPHACTI_A3NBPERD__BPPANN0">'Activités'!$K$19</definedName>
    <definedName name="CRBPPHACTI_A3PLFI____BPPANN0">'Activités'!$F$19</definedName>
    <definedName name="CRBPPHACTI_A3PLFI____CARANM2">'Activités'!$E$19</definedName>
    <definedName name="CRBPPHACTI_EXJESAPR__BPPANN0">'Activités'!$H$14</definedName>
    <definedName name="CRBPPHACTI_EXJOUVFI__BPPANN0">'Activités'!$G$14</definedName>
    <definedName name="CRBPPHACTI_EXJP20OC__BPPANN0">'IME Creton'!$G$15</definedName>
    <definedName name="CRBPPHACTI_EXJP20OF__BPPANN0">'IME Creton'!$I$15</definedName>
    <definedName name="CRBPPHACTI_EXJP20OM__BPPANN0">'IME Creton'!$H$15</definedName>
    <definedName name="CRBPPHACTI_EXNBJOUD__BPPANN0">'Activités'!$L$14</definedName>
    <definedName name="CRBPPHACTI_EXNBJOUD__BPRANN0">'Activités'!$M$14</definedName>
    <definedName name="CRBPPHACTI_EXNBJOUR__BEXANM1">'Activités'!$I$29</definedName>
    <definedName name="CRBPPHACTI_EXNBJOUR__BPPANN0">'Activités'!$J$29</definedName>
    <definedName name="CRBPPHACTI_EXNBJOUR__BPRANN0">'Activités'!$L$29</definedName>
    <definedName name="CRBPPHACTI_EXNBJOUR__CARANM2">'Activités'!$G$29</definedName>
    <definedName name="CRBPPHACTI_EXNBJOUR__CARANM3">'Activités'!$F$29</definedName>
    <definedName name="CRBPPHACTI_EXNBJOUR__CARANM4">'Activités'!$E$29</definedName>
    <definedName name="CRBPPHACTI_EXNBPERD__BPPANN0">'Activités'!$K$14</definedName>
    <definedName name="CRBPPHACTI_EXPLFI____BPPANN0">'Activités'!$F$14</definedName>
    <definedName name="CRBPPHACTI_EXPLFI____CARANM2">'Activités'!$E$14</definedName>
    <definedName name="CRBPPHACTI_INJESAPR__BPPANN0">'Activités'!$H$16</definedName>
    <definedName name="CRBPPHACTI_INJOUVFI__BPPANN0">'Activités'!$G$16</definedName>
    <definedName name="CRBPPHACTI_INJP20OC__BPPANN0">'IME Creton'!$G$17</definedName>
    <definedName name="CRBPPHACTI_INJP20OF__BPPANN0">'IME Creton'!$I$17</definedName>
    <definedName name="CRBPPHACTI_INJP20OM__BPPANN0">'IME Creton'!$H$17</definedName>
    <definedName name="CRBPPHACTI_INNBJOUD__BPPANN0">'Activités'!$L$16</definedName>
    <definedName name="CRBPPHACTI_INNBJOUD__BPRANN0">'Activités'!$M$16</definedName>
    <definedName name="CRBPPHACTI_INNBJOUR__BEXANM1">'Activités'!$I$31</definedName>
    <definedName name="CRBPPHACTI_INNBJOUR__BPPANN0">'Activités'!$J$31</definedName>
    <definedName name="CRBPPHACTI_INNBJOUR__BPRANN0">'Activités'!$L$31</definedName>
    <definedName name="CRBPPHACTI_INNBJOUR__CARANM2">'Activités'!$G$31</definedName>
    <definedName name="CRBPPHACTI_INNBJOUR__CARANM3">'Activités'!$F$31</definedName>
    <definedName name="CRBPPHACTI_INNBJOUR__CARANM4">'Activités'!$E$31</definedName>
    <definedName name="CRBPPHACTI_INNBPERD__BPPANN0">'Activités'!$K$16</definedName>
    <definedName name="CRBPPHACTI_INPLFI____BPPANN0">'Activités'!$F$16</definedName>
    <definedName name="CRBPPHACTI_INPLFI____CARANM2">'Activités'!$E$16</definedName>
    <definedName name="CRBPPHACTI_SIJESAPR__BPPANN0">'Activités'!$H$15</definedName>
    <definedName name="CRBPPHACTI_SIJOUVFI__BPPANN0">'Activités'!$G$15</definedName>
    <definedName name="CRBPPHACTI_SIJP20OC__BPPANN0">'IME Creton'!$G$16</definedName>
    <definedName name="CRBPPHACTI_SIJP20OF__BPPANN0">'IME Creton'!$I$16</definedName>
    <definedName name="CRBPPHACTI_SIJP20OM__BPPANN0">'IME Creton'!$H$16</definedName>
    <definedName name="CRBPPHACTI_SINBJOUD__BPPANN0">'Activités'!$L$15</definedName>
    <definedName name="CRBPPHACTI_SINBJOUD__BPRANN0">'Activités'!$M$15</definedName>
    <definedName name="CRBPPHACTI_SINBJOUR__BEXANM1">'Activités'!$I$30</definedName>
    <definedName name="CRBPPHACTI_SINBJOUR__BPPANN0">'Activités'!$J$30</definedName>
    <definedName name="CRBPPHACTI_SINBJOUR__BPRANN0">'Activités'!$L$30</definedName>
    <definedName name="CRBPPHACTI_SINBJOUR__CARANM2">'Activités'!$G$30</definedName>
    <definedName name="CRBPPHACTI_SINBJOUR__CARANM3">'Activités'!$F$30</definedName>
    <definedName name="CRBPPHACTI_SINBJOUR__CARANM4">'Activités'!$E$30</definedName>
    <definedName name="CRBPPHACTI_SINBPERD__BPPANN0">'Activités'!$K$15</definedName>
    <definedName name="CRBPPHACTI_SIPLFI____BPPANN0">'Activités'!$F$15</definedName>
    <definedName name="CRBPPHACTI_SIPLFI____CARANM2">'Activités'!$E$15</definedName>
    <definedName name="CRBPPHACTIGA1PJ______BPPANN0">'Tarifs'!$E$30</definedName>
    <definedName name="CRBPPHACTIGA1PJ______BPRANN0">'Tarifs'!$F$30</definedName>
    <definedName name="CRBPPHACTIGA2PJ______BPPANN0">'Tarifs'!$E$31</definedName>
    <definedName name="CRBPPHACTIGA2PJ______BPRANN0">'Tarifs'!$F$31</definedName>
    <definedName name="CRBPPHACTIGA3PJ______BPPANN0">'Tarifs'!$E$32</definedName>
    <definedName name="CRBPPHACTIGA3PJ______BPRANN0">'Tarifs'!$F$32</definedName>
    <definedName name="CRBPPHACTIGEXPJ______BPPANN0">'Tarifs'!$E$27</definedName>
    <definedName name="CRBPPHACTIGEXPJ______BPRANN0">'Tarifs'!$F$27</definedName>
    <definedName name="CRBPPHACTIGINPJ______BPPANN0">'Tarifs'!$E$29</definedName>
    <definedName name="CRBPPHACTIGINPJ______BPRANN0">'Tarifs'!$F$29</definedName>
    <definedName name="CRBPPHACTIGSIPJ______BPPANN0">'Tarifs'!$E$28</definedName>
    <definedName name="CRBPPHACTIGSIPJ______BPRANN0">'Tarifs'!$F$28</definedName>
    <definedName name="CRBPPHAUTR___DATEGENE___ANN0">'Conversions'!$B$2</definedName>
    <definedName name="CRBPPHAUTR___EDITEURL___ANN0">'FINESS'!$A$3</definedName>
    <definedName name="CRBPPHAUTR___VERSIONL___ANN0">'FINESS'!$A$2</definedName>
    <definedName name="CRBPPHAUTRG__1201P___CARANM2">'BILAN Passif'!$D$51</definedName>
    <definedName name="CRBPPHAUTRG__AMTEXCEDBEXANM1">'SE Dep 3'!$G$65</definedName>
    <definedName name="CRBPPHAUTRG__AMTEXCEDBEXANN0">'SE Dep 3'!$L$65</definedName>
    <definedName name="CRBPPHAUTRG__AMTEXCEDBPPANN0">'SE Dep 3'!$J$65</definedName>
    <definedName name="CRBPPHAUTRG__AMTEXCEDBPRANN0">'SE Dep 3'!$K$65</definedName>
    <definedName name="CRBPPHAUTRG__AMTEXCEDCARANM2">'SE Dep 3'!$F$65</definedName>
    <definedName name="CRBPPHAUTRG__AMTEXCEPBEXANM1">'SE Prod 2'!$G$45</definedName>
    <definedName name="CRBPPHAUTRG__AMTEXCEPBEXANN0">'SE Prod 2'!$L$45</definedName>
    <definedName name="CRBPPHAUTRG__AMTEXCEPBPPANN0">'SE Prod 2'!$J$45</definedName>
    <definedName name="CRBPPHAUTRG__AMTEXCEPBPRANN0">'SE Prod 2'!$K$45</definedName>
    <definedName name="CRBPPHAUTRG__AMTEXCEPCARANM2">'SE Prod 2'!$F$45</definedName>
    <definedName name="CRBPPHAUTRG__CAUTIRESCARANM3">'BILAN Passif'!$D$54</definedName>
    <definedName name="CRBPPHAUTRG__CONCOUBQCARANM3">'BILAN Passif'!$D$53</definedName>
    <definedName name="CRBPPHAUTRG__CREANC97CARANM2">'BILAN Actif'!$G$49</definedName>
    <definedName name="CRBPPHAUTRG__CREANCMACARANM2">'BILAN Actif'!$G$47</definedName>
    <definedName name="CRBPPHAUTRG__CREANCPACARANM2">'BILAN Actif'!$G$48</definedName>
    <definedName name="CRBPPHAUTRG__DEFICEXPBEXANM1">'SE Dep 3'!$G$64</definedName>
    <definedName name="CRBPPHAUTRG__DEFICEXPBEXANN0">'SE Dep 3'!$L$64</definedName>
    <definedName name="CRBPPHAUTRG__DEFICEXPBPPANN0">'SE Dep 3'!$J$64</definedName>
    <definedName name="CRBPPHAUTRG__DEFICEXPBPRANN0">'SE Dep 3'!$K$64</definedName>
    <definedName name="CRBPPHAUTRG__DEFICEXPCARANM2">'SE Dep 3'!$F$64</definedName>
    <definedName name="CRBPPHAUTRG__DETTESMACARANM2">'BILAN Passif'!$D$55</definedName>
    <definedName name="CRBPPHAUTRG__DETTESPACARANM2">'BILAN Passif'!$D$56</definedName>
    <definedName name="CRBPPHAUTRG__EXCEDEXPBEXANM1">'SE Prod 2'!$G$44</definedName>
    <definedName name="CRBPPHAUTRG__EXCEDEXPBEXANN0">'SE Prod 2'!$L$44</definedName>
    <definedName name="CRBPPHAUTRG__EXCEDEXPBPPANN0">'SE Prod 2'!$J$44</definedName>
    <definedName name="CRBPPHAUTRG__EXCEDEXPBPRANN0">'SE Prod 2'!$K$44</definedName>
    <definedName name="CRBPPHAUTRG__EXCEDEXPCARANM2">'SE Prod 2'!$F$44</definedName>
    <definedName name="CRBPPHAUTRG__FONDSMP_CARANM2">'BILAN Passif'!$D$57</definedName>
    <definedName name="CRBPPHAUTRG__GROUPE1DBPRANN0">'SE Dep 1'!$K$38</definedName>
    <definedName name="CRBPPHAUTRG__GROUPE1PBPRANN0">'SE Prod 1'!$K$23</definedName>
    <definedName name="CRBPPHAUTRG__GROUPE2DBPRANN0">'SE Dep 2'!$K$23</definedName>
    <definedName name="CRBPPHAUTRG__GROUPE2PBPRANN0">'SE Prod 1'!$K$48</definedName>
    <definedName name="CRBPPHAUTRG__GROUPE3DBPRANN0">'SE Dep 3'!$K$59</definedName>
    <definedName name="CRBPPHAUTRG__GROUPE3PBPRANN0">'SE Prod 2'!$K$39</definedName>
    <definedName name="CRBPPHAUTRG__MONTCCTTBPPANN0">'Ventil CC'!$D$10</definedName>
    <definedName name="CRBPPHAUTRG__MONTCCU1BPPANN0">'Ventil CC'!$G$10</definedName>
    <definedName name="CRBPPHAUTRG__MONTCCU2BPPANN0">'Ventil CC'!$I$10</definedName>
    <definedName name="CRBPPHAUTRG__MONTCCU3BPPANN0">'Ventil CC'!$K$10</definedName>
    <definedName name="CRBPPHCPTEG__102N____CARANM2">'BILAN Passif'!$D$7</definedName>
    <definedName name="CRBPPHCPTEG__102N____CARANM3">'BILAN Passif'!$E$7</definedName>
    <definedName name="CRBPPHCPTEG__1034N___CARANM2">'BILAN Passif'!$D$9</definedName>
    <definedName name="CRBPPHCPTEG__1034N___CARANM3">'BILAN Passif'!$E$9</definedName>
    <definedName name="CRBPPHCPTEG__1036N___CARANM2">'BILAN Passif'!$D$10</definedName>
    <definedName name="CRBPPHCPTEG__1036N___CARANM3">'BILAN Passif'!$E$10</definedName>
    <definedName name="CRBPPHCPTEG__103N____CARANM2">'BILAN Passif'!$D$8</definedName>
    <definedName name="CRBPPHCPTEG__103N____CARANM3">'BILAN Passif'!$E$8</definedName>
    <definedName name="CRBPPHCPTEG__1062N___CARANM2">'BILAN Passif'!$D$15</definedName>
    <definedName name="CRBPPHCPTEG__1062N___CARANM3">'BILAN Passif'!$E$15</definedName>
    <definedName name="CRBPPHCPTEG__10682N__CARANM2">'BILAN Passif'!$D$12</definedName>
    <definedName name="CRBPPHCPTEG__10682N__CARANM3">'BILAN Passif'!$E$12</definedName>
    <definedName name="CRBPPHCPTEG__10685N__CARANM2">'BILAN Passif'!$D$14</definedName>
    <definedName name="CRBPPHCPTEG__10685N__CARANM3">'BILAN Passif'!$E$14</definedName>
    <definedName name="CRBPPHCPTEG__10686N__CARANM2">'BILAN Passif'!$D$13</definedName>
    <definedName name="CRBPPHCPTEG__10686N__CARANM3">'BILAN Passif'!$E$13</definedName>
    <definedName name="CRBPPHCPTEG__110N____CARANM2">'BILAN Passif'!$D$17</definedName>
    <definedName name="CRBPPHCPTEG__110N____CARANM3">'BILAN Passif'!$E$17</definedName>
    <definedName name="CRBPPHCPTEG__114N____CARANM2">'BILAN Passif'!$D$18</definedName>
    <definedName name="CRBPPHCPTEG__114N____CARANM3">'BILAN Passif'!$E$18</definedName>
    <definedName name="CRBPPHCPTEG__11510___BPPANN0">'Tarifs'!$E$14</definedName>
    <definedName name="CRBPPHCPTEG__11510___BPRANN0">'Tarifs'!$F$14</definedName>
    <definedName name="CRBPPHCPTEG__11511___BPPANN0">'Tarifs'!$E$9</definedName>
    <definedName name="CRBPPHCPTEG__11511___BPRANN0">'Tarifs'!$F$9</definedName>
    <definedName name="CRBPPHCPTEG__115N____CARANM2">'BILAN Passif'!$D$19</definedName>
    <definedName name="CRBPPHCPTEG__115N____CARANM3">'BILAN Passif'!$E$19</definedName>
    <definedName name="CRBPPHCPTEG__115P____CARANM2">'BILAN Passif'!$D$50</definedName>
    <definedName name="CRBPPHCPTEG__1161____BPPANN0">'Tarifs'!$E$10</definedName>
    <definedName name="CRBPPHCPTEG__1161____BPRANN0">'Tarifs'!$F$10</definedName>
    <definedName name="CRBPPHCPTEG__1162____BPPANN0">'Tarifs'!$E$11</definedName>
    <definedName name="CRBPPHCPTEG__1162____BPRANN0">'Tarifs'!$F$11</definedName>
    <definedName name="CRBPPHCPTEG__1163____BPPANN0">'Tarifs'!$E$12</definedName>
    <definedName name="CRBPPHCPTEG__1163____BPRANN0">'Tarifs'!$F$12</definedName>
    <definedName name="CRBPPHCPTEG__116N____CARANM2">'BILAN Passif'!$D$20</definedName>
    <definedName name="CRBPPHCPTEG__116N____CARANM3">'BILAN Passif'!$E$20</definedName>
    <definedName name="CRBPPHCPTEG__1291P___CARANM2">'BILAN Passif'!$D$52</definedName>
    <definedName name="CRBPPHCPTEG__12N_____CARANM2">'BILAN Passif'!$D$21</definedName>
    <definedName name="CRBPPHCPTEG__12N_____CARANM3">'BILAN Passif'!$E$21</definedName>
    <definedName name="CRBPPHCPTEG__131N____CARANM2">'BILAN Passif'!$D$22</definedName>
    <definedName name="CRBPPHCPTEG__131N____CARANM3">'BILAN Passif'!$E$22</definedName>
    <definedName name="CRBPPHCPTEG__141N____CARANM2">'BILAN Passif'!$D$24</definedName>
    <definedName name="CRBPPHCPTEG__141N____CARANM3">'BILAN Passif'!$E$24</definedName>
    <definedName name="CRBPPHCPTEG__142N____CARANM2">'BILAN Passif'!$D$25</definedName>
    <definedName name="CRBPPHCPTEG__142N____CARANM3">'BILAN Passif'!$E$25</definedName>
    <definedName name="CRBPPHCPTEG__1486N___CARANM2">'BILAN Passif'!$D$26</definedName>
    <definedName name="CRBPPHCPTEG__1486N___CARANM3">'BILAN Passif'!$E$26</definedName>
    <definedName name="CRBPPHCPTEG__151N____CARANM2">'BILAN Passif'!$D$31</definedName>
    <definedName name="CRBPPHCPTEG__151N____CARANM3">'BILAN Passif'!$E$31</definedName>
    <definedName name="CRBPPHCPTEG__157N____CARANM2">'BILAN Passif'!$D$32</definedName>
    <definedName name="CRBPPHCPTEG__157N____CARANM3">'BILAN Passif'!$E$32</definedName>
    <definedName name="CRBPPHCPTEG__164N____CARANM2">'BILAN Passif'!$D$36</definedName>
    <definedName name="CRBPPHCPTEG__164N____CARANM3">'BILAN Passif'!$E$36</definedName>
    <definedName name="CRBPPHCPTEG__165N____CARANM2">'BILAN Passif'!$D$37</definedName>
    <definedName name="CRBPPHCPTEG__165N____CARANM3">'BILAN Passif'!$E$37</definedName>
    <definedName name="CRBPPHCPTEG__169_____CARANM2">'BILAN Actif'!$E$42</definedName>
    <definedName name="CRBPPHCPTEG__169N____CARANM3">'BILAN Actif'!$H$42</definedName>
    <definedName name="CRBPPHCPTEG__18A_____CARANM2">'BILAN Actif'!$E$24</definedName>
    <definedName name="CRBPPHCPTEG__18AN____CARANM3">'BILAN Actif'!$H$24</definedName>
    <definedName name="CRBPPHCPTEG__18PN____CARANM2">'BILAN Passif'!$D$29</definedName>
    <definedName name="CRBPPHCPTEG__18PN____CARANM3">'BILAN Passif'!$E$29</definedName>
    <definedName name="CRBPPHCPTEG__19N_____CARANM2">'BILAN Passif'!$D$33</definedName>
    <definedName name="CRBPPHCPTEG__19N_____CARANM3">'BILAN Passif'!$E$33</definedName>
    <definedName name="CRBPPHCPTEG__201_____CARANM2">'BILAN Actif'!$E$9</definedName>
    <definedName name="CRBPPHCPTEG__201N____CARANM3">'BILAN Actif'!$H$9</definedName>
    <definedName name="CRBPPHCPTEG__203_____CARANM2">'BILAN Actif'!$E$10</definedName>
    <definedName name="CRBPPHCPTEG__203N____CARANM3">'BILAN Actif'!$H$10</definedName>
    <definedName name="CRBPPHCPTEG__211_____CARANM2">'BILAN Actif'!$E$13</definedName>
    <definedName name="CRBPPHCPTEG__211N____CARANM3">'BILAN Actif'!$H$13</definedName>
    <definedName name="CRBPPHCPTEG__213_____CARANM2">'BILAN Actif'!$E$14</definedName>
    <definedName name="CRBPPHCPTEG__213N____CARANM3">'BILAN Actif'!$H$14</definedName>
    <definedName name="CRBPPHCPTEG__215_____CARANM2">'BILAN Actif'!$E$15</definedName>
    <definedName name="CRBPPHCPTEG__215N____CARANM3">'BILAN Actif'!$H$15</definedName>
    <definedName name="CRBPPHCPTEG__218_____CARANM2">'BILAN Actif'!$E$16</definedName>
    <definedName name="CRBPPHCPTEG__218N____CARANM3">'BILAN Actif'!$H$16</definedName>
    <definedName name="CRBPPHCPTEG__229N____CARANM2">'BILAN Passif'!$D$27</definedName>
    <definedName name="CRBPPHCPTEG__229N____CARANM3">'BILAN Passif'!$E$27</definedName>
    <definedName name="CRBPPHCPTEG__231_____CARANM2">'BILAN Actif'!$E$17</definedName>
    <definedName name="CRBPPHCPTEG__231N____CARANM3">'BILAN Actif'!$H$17</definedName>
    <definedName name="CRBPPHCPTEG__232_____CARANM2">'BILAN Actif'!$E$11</definedName>
    <definedName name="CRBPPHCPTEG__232N____CARANM3">'BILAN Actif'!$H$11</definedName>
    <definedName name="CRBPPHCPTEG__25______CARANM2">'BILAN Actif'!$E$19</definedName>
    <definedName name="CRBPPHCPTEG__25N_____CARANM3">'BILAN Actif'!$H$19</definedName>
    <definedName name="CRBPPHCPTEG__271_____CARANM2">'BILAN Actif'!$E$20</definedName>
    <definedName name="CRBPPHCPTEG__271N____CARANM3">'BILAN Actif'!$H$20</definedName>
    <definedName name="CRBPPHCPTEG__274_____CARANM2">'BILAN Actif'!$E$21</definedName>
    <definedName name="CRBPPHCPTEG__274N____CARANM3">'BILAN Actif'!$H$21</definedName>
    <definedName name="CRBPPHCPTEG__275_____CARANM2">'BILAN Actif'!$E$22</definedName>
    <definedName name="CRBPPHCPTEG__275N____CARANM3">'BILAN Actif'!$H$22</definedName>
    <definedName name="CRBPPHCPTEG__2801____CARANM2">'BILAN Actif'!$F$9</definedName>
    <definedName name="CRBPPHCPTEG__2803____CARANM2">'BILAN Actif'!$F$10</definedName>
    <definedName name="CRBPPHCPTEG__2811____CARANM2">'BILAN Actif'!$F$13</definedName>
    <definedName name="CRBPPHCPTEG__2813____CARANM2">'BILAN Actif'!$F$14</definedName>
    <definedName name="CRBPPHCPTEG__2815____CARANM2">'BILAN Actif'!$F$15</definedName>
    <definedName name="CRBPPHCPTEG__2818____CARANM2">'BILAN Actif'!$F$16</definedName>
    <definedName name="CRBPPHCPTEG__2931____CARANM2">'BILAN Actif'!$F$17</definedName>
    <definedName name="CRBPPHCPTEG__2932____CARANM2">'BILAN Actif'!$F$11</definedName>
    <definedName name="CRBPPHCPTEG__296_____CARANM2">'BILAN Actif'!$F$19</definedName>
    <definedName name="CRBPPHCPTEG__2971____CARANM2">'BILAN Actif'!$F$20</definedName>
    <definedName name="CRBPPHCPTEG__2974____CARANM2">'BILAN Actif'!$F$21</definedName>
    <definedName name="CRBPPHCPTEG__2975____CARANM2">'BILAN Actif'!$F$22</definedName>
    <definedName name="CRBPPHCPTEG__31______CARANM2">'BILAN Actif'!$E$28</definedName>
    <definedName name="CRBPPHCPTEG__31N_____CARANM3">'BILAN Actif'!$H$28</definedName>
    <definedName name="CRBPPHCPTEG__32______CARANM2">'BILAN Actif'!$E$29</definedName>
    <definedName name="CRBPPHCPTEG__32N_____CARANM3">'BILAN Actif'!$H$29</definedName>
    <definedName name="CRBPPHCPTEG__33______CARANM2">'BILAN Actif'!$E$30</definedName>
    <definedName name="CRBPPHCPTEG__33N_____CARANM3">'BILAN Actif'!$H$30</definedName>
    <definedName name="CRBPPHCPTEG__35______CARANM2">'BILAN Actif'!$E$31</definedName>
    <definedName name="CRBPPHCPTEG__35N_____CARANM3">'BILAN Actif'!$H$31</definedName>
    <definedName name="CRBPPHCPTEG__37______CARANM2">'BILAN Actif'!$E$32</definedName>
    <definedName name="CRBPPHCPTEG__37N_____CARANM3">'BILAN Actif'!$H$32</definedName>
    <definedName name="CRBPPHCPTEG__391_____CARANM2">'BILAN Actif'!$F$28</definedName>
    <definedName name="CRBPPHCPTEG__392_____CARANM2">'BILAN Actif'!$F$29</definedName>
    <definedName name="CRBPPHCPTEG__393_____CARANM2">'BILAN Actif'!$F$30</definedName>
    <definedName name="CRBPPHCPTEG__395_____CARANM2">'BILAN Actif'!$F$31</definedName>
    <definedName name="CRBPPHCPTEG__397_____CARANM2">'BILAN Actif'!$F$32</definedName>
    <definedName name="CRBPPHCPTEG__401N____CARANM2">'BILAN Passif'!$D$40</definedName>
    <definedName name="CRBPPHCPTEG__401N____CARANM3">'BILAN Passif'!$E$40</definedName>
    <definedName name="CRBPPHCPTEG__404N____CARANM2">'BILAN Passif'!$D$43</definedName>
    <definedName name="CRBPPHCPTEG__404N____CARANM3">'BILAN Passif'!$E$43</definedName>
    <definedName name="CRBPPHCPTEG__4091____CARANM2">'BILAN Actif'!$E$33</definedName>
    <definedName name="CRBPPHCPTEG__4091N___CARANM3">'BILAN Actif'!$H$33</definedName>
    <definedName name="CRBPPHCPTEG__4096____CARANM2">'BILAN Actif'!$E$36</definedName>
    <definedName name="CRBPPHCPTEG__4096N___CARANM3">'BILAN Actif'!$H$36</definedName>
    <definedName name="CRBPPHCPTEG__411_____CARANM2">'BILAN Actif'!$E$35</definedName>
    <definedName name="CRBPPHCPTEG__411N____CARANM3">'BILAN Actif'!$H$35</definedName>
    <definedName name="CRBPPHCPTEG__4191N___CARANM2">'BILAN Passif'!$D$38</definedName>
    <definedName name="CRBPPHCPTEG__4191N___CARANM3">'BILAN Passif'!$E$38</definedName>
    <definedName name="CRBPPHCPTEG__4196N___CARANM2">'BILAN Passif'!$D$39</definedName>
    <definedName name="CRBPPHCPTEG__4196N___CARANM3">'BILAN Passif'!$E$39</definedName>
    <definedName name="CRBPPHCPTEG__421N____CARANM2">'BILAN Passif'!$D$41</definedName>
    <definedName name="CRBPPHCPTEG__421N____CARANM3">'BILAN Passif'!$E$41</definedName>
    <definedName name="CRBPPHCPTEG__441N____CARANM2">'BILAN Passif'!$D$42</definedName>
    <definedName name="CRBPPHCPTEG__441N____CARANM3">'BILAN Passif'!$E$42</definedName>
    <definedName name="CRBPPHCPTEG__464N____CARANM2">'BILAN Passif'!$D$44</definedName>
    <definedName name="CRBPPHCPTEG__464N____CARANM3">'BILAN Passif'!$E$44</definedName>
    <definedName name="CRBPPHCPTEG__476_____CARANM2">'BILAN Actif'!$E$43</definedName>
    <definedName name="CRBPPHCPTEG__476N____CARANM3">'BILAN Actif'!$H$43</definedName>
    <definedName name="CRBPPHCPTEG__477N____CARANM2">'BILAN Passif'!$D$47</definedName>
    <definedName name="CRBPPHCPTEG__477N____CARANM3">'BILAN Passif'!$E$47</definedName>
    <definedName name="CRBPPHCPTEG__481_____CARANM2">'BILAN Actif'!$E$41</definedName>
    <definedName name="CRBPPHCPTEG__481N____CARANM3">'BILAN Actif'!$H$41</definedName>
    <definedName name="CRBPPHCPTEG__486_____CARANM2">'BILAN Actif'!$E$39</definedName>
    <definedName name="CRBPPHCPTEG__486N____CARANM3">'BILAN Actif'!$H$39</definedName>
    <definedName name="CRBPPHCPTEG__487N____CARANM2">'BILAN Passif'!$D$45</definedName>
    <definedName name="CRBPPHCPTEG__487N____CARANM3">'BILAN Passif'!$E$45</definedName>
    <definedName name="CRBPPHCPTEG__491_____CARANM2">'BILAN Actif'!$F$35</definedName>
    <definedName name="CRBPPHCPTEG__495_____CARANM2">'BILAN Actif'!$F$36</definedName>
    <definedName name="CRBPPHCPTEG__50______CARANM2">'BILAN Actif'!$E$37</definedName>
    <definedName name="CRBPPHCPTEG__50N_____CARANM3">'BILAN Actif'!$H$37</definedName>
    <definedName name="CRBPPHCPTEG__51______CARANM2">'BILAN Actif'!$E$38</definedName>
    <definedName name="CRBPPHCPTEG__51N_____CARANM3">'BILAN Actif'!$H$38</definedName>
    <definedName name="CRBPPHCPTEG__59______CARANM2">'BILAN Actif'!$F$37</definedName>
    <definedName name="CRBPPHCPTEG__601_____BEXANM1">'SE Dep 1'!$G$11</definedName>
    <definedName name="CRBPPHCPTEG__601_____BEXANN0">'SE Dep 1'!$L$11</definedName>
    <definedName name="CRBPPHCPTEG__601_____CARANM2">'SE Dep 1'!$F$11</definedName>
    <definedName name="CRBPPHCPTEG__601_____MSNANN0">'SE Dep 1'!$I$11</definedName>
    <definedName name="CRBPPHCPTEG__601_____RECANN0">'SE Dep 1'!$H$11</definedName>
    <definedName name="CRBPPHCPTEG__602_____BEXANM1">'SE Dep 1'!$G$12</definedName>
    <definedName name="CRBPPHCPTEG__602_____BEXANN0">'SE Dep 1'!$L$12</definedName>
    <definedName name="CRBPPHCPTEG__602_____CARANM2">'SE Dep 1'!$F$12</definedName>
    <definedName name="CRBPPHCPTEG__602_____MSNANN0">'SE Dep 1'!$I$12</definedName>
    <definedName name="CRBPPHCPTEG__602_____RECANN0">'SE Dep 1'!$H$12</definedName>
    <definedName name="CRBPPHCPTEG__603_____BEXANM1">'SE Dep 1'!$G$13</definedName>
    <definedName name="CRBPPHCPTEG__603_____BEXANN0">'SE Dep 1'!$L$13</definedName>
    <definedName name="CRBPPHCPTEG__603_____CARANM2">'SE Dep 1'!$F$13</definedName>
    <definedName name="CRBPPHCPTEG__603_____MSNANN0">'SE Dep 1'!$I$13</definedName>
    <definedName name="CRBPPHCPTEG__603_____RECANN0">'SE Dep 1'!$H$13</definedName>
    <definedName name="CRBPPHCPTEG__603P____BEXANM1">'SE Prod 1'!$G$37</definedName>
    <definedName name="CRBPPHCPTEG__603P____BEXANN0">'SE Prod 1'!$L$37</definedName>
    <definedName name="CRBPPHCPTEG__603P____CARANM2">'SE Prod 1'!$F$37</definedName>
    <definedName name="CRBPPHCPTEG__603P____MSNANN0">'SE Prod 1'!$I$37</definedName>
    <definedName name="CRBPPHCPTEG__603P____RECANN0">'SE Prod 1'!$H$37</definedName>
    <definedName name="CRBPPHCPTEG__606_____BEXANM1">'SE Dep 1'!$G$14</definedName>
    <definedName name="CRBPPHCPTEG__606_____BEXANN0">'SE Dep 1'!$L$14</definedName>
    <definedName name="CRBPPHCPTEG__606_____CARANM2">'SE Dep 1'!$F$14</definedName>
    <definedName name="CRBPPHCPTEG__606_____MSNANN0">'SE Dep 1'!$I$14</definedName>
    <definedName name="CRBPPHCPTEG__606_____RECANN0">'SE Dep 1'!$H$14</definedName>
    <definedName name="CRBPPHCPTEG__607_____BEXANM1">'SE Dep 1'!$G$15</definedName>
    <definedName name="CRBPPHCPTEG__607_____BEXANN0">'SE Dep 1'!$L$15</definedName>
    <definedName name="CRBPPHCPTEG__607_____CARANM2">'SE Dep 1'!$F$15</definedName>
    <definedName name="CRBPPHCPTEG__607_____MSNANN0">'SE Dep 1'!$I$15</definedName>
    <definedName name="CRBPPHCPTEG__607_____RECANN0">'SE Dep 1'!$H$15</definedName>
    <definedName name="CRBPPHCPTEG__609_____BEXANM1">'SE Prod 1'!$G$38</definedName>
    <definedName name="CRBPPHCPTEG__609_____BEXANN0">'SE Prod 1'!$L$38</definedName>
    <definedName name="CRBPPHCPTEG__609_____CARANM2">'SE Prod 1'!$F$38</definedName>
    <definedName name="CRBPPHCPTEG__609_____MSNANN0">'SE Prod 1'!$I$38</definedName>
    <definedName name="CRBPPHCPTEG__609_____RECANN0">'SE Prod 1'!$H$38</definedName>
    <definedName name="CRBPPHCPTEG__6111____BEXANM1">'SE Dep 1'!$G$20</definedName>
    <definedName name="CRBPPHCPTEG__6111____BEXANN0">'SE Dep 1'!$L$20</definedName>
    <definedName name="CRBPPHCPTEG__6111____CARANM2">'SE Dep 1'!$F$20</definedName>
    <definedName name="CRBPPHCPTEG__6111____MSNANN0">'SE Dep 1'!$I$20</definedName>
    <definedName name="CRBPPHCPTEG__6111____RECANN0">'SE Dep 1'!$H$20</definedName>
    <definedName name="CRBPPHCPTEG__6112____BEXANM1">'SE Dep 1'!$G$21</definedName>
    <definedName name="CRBPPHCPTEG__6112____BEXANN0">'SE Dep 1'!$L$21</definedName>
    <definedName name="CRBPPHCPTEG__6112____CARANM2">'SE Dep 1'!$F$21</definedName>
    <definedName name="CRBPPHCPTEG__6112____MSNANN0">'SE Dep 1'!$I$21</definedName>
    <definedName name="CRBPPHCPTEG__6112____RECANN0">'SE Dep 1'!$H$21</definedName>
    <definedName name="CRBPPHCPTEG__6118____BEXANM1">'SE Dep 1'!$G$22</definedName>
    <definedName name="CRBPPHCPTEG__6118____BEXANN0">'SE Dep 1'!$L$22</definedName>
    <definedName name="CRBPPHCPTEG__6118____CARANM2">'SE Dep 1'!$F$22</definedName>
    <definedName name="CRBPPHCPTEG__6118____MSNANN0">'SE Dep 1'!$I$22</definedName>
    <definedName name="CRBPPHCPTEG__6118____RECANN0">'SE Dep 1'!$H$22</definedName>
    <definedName name="CRBPPHCPTEG__612_____BEXANM1">'SE Dep 3'!$G$11</definedName>
    <definedName name="CRBPPHCPTEG__612_____BEXANN0">'SE Dep 3'!$L$11</definedName>
    <definedName name="CRBPPHCPTEG__612_____CARANM2">'SE Dep 3'!$F$11</definedName>
    <definedName name="CRBPPHCPTEG__612_____MSNANN0">'SE Dep 3'!$I$11</definedName>
    <definedName name="CRBPPHCPTEG__612_____RECANN0">'SE Dep 3'!$H$11</definedName>
    <definedName name="CRBPPHCPTEG__6132____BEXANM1">'SE Dep 3'!$G$12</definedName>
    <definedName name="CRBPPHCPTEG__6132____BEXANN0">'SE Dep 3'!$L$12</definedName>
    <definedName name="CRBPPHCPTEG__6132____CARANM2">'SE Dep 3'!$F$12</definedName>
    <definedName name="CRBPPHCPTEG__6132____MSNANN0">'SE Dep 3'!$I$12</definedName>
    <definedName name="CRBPPHCPTEG__6132____RECANN0">'SE Dep 3'!$H$12</definedName>
    <definedName name="CRBPPHCPTEG__6135____BEXANM1">'SE Dep 3'!$G$13</definedName>
    <definedName name="CRBPPHCPTEG__6135____BEXANN0">'SE Dep 3'!$L$13</definedName>
    <definedName name="CRBPPHCPTEG__6135____CARANM2">'SE Dep 3'!$F$13</definedName>
    <definedName name="CRBPPHCPTEG__6135____MSNANN0">'SE Dep 3'!$I$13</definedName>
    <definedName name="CRBPPHCPTEG__6135____RECANN0">'SE Dep 3'!$H$13</definedName>
    <definedName name="CRBPPHCPTEG__614_____BEXANM1">'SE Dep 3'!$G$14</definedName>
    <definedName name="CRBPPHCPTEG__614_____BEXANN0">'SE Dep 3'!$L$14</definedName>
    <definedName name="CRBPPHCPTEG__614_____CARANM2">'SE Dep 3'!$F$14</definedName>
    <definedName name="CRBPPHCPTEG__614_____MSNANN0">'SE Dep 3'!$I$14</definedName>
    <definedName name="CRBPPHCPTEG__614_____RECANN0">'SE Dep 3'!$H$14</definedName>
    <definedName name="CRBPPHCPTEG__6152____BEXANM1">'SE Dep 3'!$G$15</definedName>
    <definedName name="CRBPPHCPTEG__6152____BEXANN0">'SE Dep 3'!$L$15</definedName>
    <definedName name="CRBPPHCPTEG__6152____CARANM2">'SE Dep 3'!$F$15</definedName>
    <definedName name="CRBPPHCPTEG__6152____MSNANN0">'SE Dep 3'!$I$15</definedName>
    <definedName name="CRBPPHCPTEG__6152____RECANN0">'SE Dep 3'!$H$15</definedName>
    <definedName name="CRBPPHCPTEG__6155____BEXANM1">'SE Dep 3'!$G$16</definedName>
    <definedName name="CRBPPHCPTEG__6155____BEXANN0">'SE Dep 3'!$L$16</definedName>
    <definedName name="CRBPPHCPTEG__6155____CARANM2">'SE Dep 3'!$F$16</definedName>
    <definedName name="CRBPPHCPTEG__6155____MSNANN0">'SE Dep 3'!$I$16</definedName>
    <definedName name="CRBPPHCPTEG__6155____RECANN0">'SE Dep 3'!$H$16</definedName>
    <definedName name="CRBPPHCPTEG__6156____BEXANM1">'SE Dep 3'!$G$17</definedName>
    <definedName name="CRBPPHCPTEG__6156____BEXANN0">'SE Dep 3'!$L$17</definedName>
    <definedName name="CRBPPHCPTEG__6156____CARANM2">'SE Dep 3'!$F$17</definedName>
    <definedName name="CRBPPHCPTEG__6156____MSNANN0">'SE Dep 3'!$I$17</definedName>
    <definedName name="CRBPPHCPTEG__6156____RECANN0">'SE Dep 3'!$H$17</definedName>
    <definedName name="CRBPPHCPTEG__616_____BEXANM1">'SE Dep 3'!$G$18</definedName>
    <definedName name="CRBPPHCPTEG__616_____BEXANN0">'SE Dep 3'!$L$18</definedName>
    <definedName name="CRBPPHCPTEG__616_____CARANM2">'SE Dep 3'!$F$18</definedName>
    <definedName name="CRBPPHCPTEG__616_____MSNANN0">'SE Dep 3'!$I$18</definedName>
    <definedName name="CRBPPHCPTEG__616_____RECANN0">'SE Dep 3'!$H$18</definedName>
    <definedName name="CRBPPHCPTEG__617_____BEXANM1">'SE Dep 3'!$G$19</definedName>
    <definedName name="CRBPPHCPTEG__617_____BEXANN0">'SE Dep 3'!$L$19</definedName>
    <definedName name="CRBPPHCPTEG__617_____CARANM2">'SE Dep 3'!$F$19</definedName>
    <definedName name="CRBPPHCPTEG__617_____MSNANN0">'SE Dep 3'!$I$19</definedName>
    <definedName name="CRBPPHCPTEG__617_____RECANN0">'SE Dep 3'!$H$19</definedName>
    <definedName name="CRBPPHCPTEG__618_____BEXANM1">'SE Dep 3'!$G$20</definedName>
    <definedName name="CRBPPHCPTEG__618_____BEXANN0">'SE Dep 3'!$L$20</definedName>
    <definedName name="CRBPPHCPTEG__618_____CARANM2">'SE Dep 3'!$F$20</definedName>
    <definedName name="CRBPPHCPTEG__618_____MSNANN0">'SE Dep 3'!$I$20</definedName>
    <definedName name="CRBPPHCPTEG__618_____RECANN0">'SE Dep 3'!$H$20</definedName>
    <definedName name="CRBPPHCPTEG__619_____BEXANM1">'SE Prod 1'!$G$39</definedName>
    <definedName name="CRBPPHCPTEG__619_____BEXANN0">'SE Prod 1'!$L$39</definedName>
    <definedName name="CRBPPHCPTEG__619_____CARANM2">'SE Prod 1'!$F$39</definedName>
    <definedName name="CRBPPHCPTEG__619_____MSNANN0">'SE Prod 1'!$I$39</definedName>
    <definedName name="CRBPPHCPTEG__619_____RECANN0">'SE Prod 1'!$H$39</definedName>
    <definedName name="CRBPPHCPTEG__621_____BEXANM1">'SE Dep 2'!$G$11</definedName>
    <definedName name="CRBPPHCPTEG__621_____BEXANN0">'SE Dep 2'!$L$11</definedName>
    <definedName name="CRBPPHCPTEG__621_____CARANM2">'SE Dep 2'!$F$11</definedName>
    <definedName name="CRBPPHCPTEG__621_____MSNANN0">'SE Dep 2'!$I$11</definedName>
    <definedName name="CRBPPHCPTEG__621_____RECANN0">'SE Dep 2'!$H$11</definedName>
    <definedName name="CRBPPHCPTEG__622_____BEXANM1">'SE Dep 2'!$G$12</definedName>
    <definedName name="CRBPPHCPTEG__622_____BEXANN0">'SE Dep 2'!$L$12</definedName>
    <definedName name="CRBPPHCPTEG__622_____CARANM2">'SE Dep 2'!$F$12</definedName>
    <definedName name="CRBPPHCPTEG__622_____MSNANN0">'SE Dep 2'!$I$12</definedName>
    <definedName name="CRBPPHCPTEG__622_____RECANN0">'SE Dep 2'!$H$12</definedName>
    <definedName name="CRBPPHCPTEG__623_____BEXANM1">'SE Dep 3'!$G$21</definedName>
    <definedName name="CRBPPHCPTEG__623_____BEXANN0">'SE Dep 3'!$L$21</definedName>
    <definedName name="CRBPPHCPTEG__623_____CARANM2">'SE Dep 3'!$F$21</definedName>
    <definedName name="CRBPPHCPTEG__623_____MSNANN0">'SE Dep 3'!$I$21</definedName>
    <definedName name="CRBPPHCPTEG__623_____RECANN0">'SE Dep 3'!$H$21</definedName>
    <definedName name="CRBPPHCPTEG__6241____BEXANM1">'SE Dep 1'!$G$25</definedName>
    <definedName name="CRBPPHCPTEG__6241____BEXANN0">'SE Dep 1'!$L$25</definedName>
    <definedName name="CRBPPHCPTEG__6241____CARANM2">'SE Dep 1'!$F$25</definedName>
    <definedName name="CRBPPHCPTEG__6241____MSNANN0">'SE Dep 1'!$I$25</definedName>
    <definedName name="CRBPPHCPTEG__6241____RECANN0">'SE Dep 1'!$H$25</definedName>
    <definedName name="CRBPPHCPTEG__6242____BEXANM1">'SE Dep 1'!$G$26</definedName>
    <definedName name="CRBPPHCPTEG__6242____BEXANN0">'SE Dep 1'!$L$26</definedName>
    <definedName name="CRBPPHCPTEG__6242____CARANM2">'SE Dep 1'!$F$26</definedName>
    <definedName name="CRBPPHCPTEG__6242____MSNANN0">'SE Dep 1'!$I$26</definedName>
    <definedName name="CRBPPHCPTEG__6242____RECANN0">'SE Dep 1'!$H$26</definedName>
    <definedName name="CRBPPHCPTEG__6247____BEXANM1">'SE Dep 1'!$G$27</definedName>
    <definedName name="CRBPPHCPTEG__6247____BEXANN0">'SE Dep 1'!$L$27</definedName>
    <definedName name="CRBPPHCPTEG__6247____CARANM2">'SE Dep 1'!$F$27</definedName>
    <definedName name="CRBPPHCPTEG__6247____MSNANN0">'SE Dep 1'!$I$27</definedName>
    <definedName name="CRBPPHCPTEG__6247____RECANN0">'SE Dep 1'!$H$27</definedName>
    <definedName name="CRBPPHCPTEG__6248____BEXANM1">'SE Dep 1'!$G$28</definedName>
    <definedName name="CRBPPHCPTEG__6248____BEXANN0">'SE Dep 1'!$L$28</definedName>
    <definedName name="CRBPPHCPTEG__6248____CARANM2">'SE Dep 1'!$F$28</definedName>
    <definedName name="CRBPPHCPTEG__6248____MSNANN0">'SE Dep 1'!$I$28</definedName>
    <definedName name="CRBPPHCPTEG__6248____RECANN0">'SE Dep 1'!$H$28</definedName>
    <definedName name="CRBPPHCPTEG__625_____BEXANM1">'SE Dep 1'!$G$29</definedName>
    <definedName name="CRBPPHCPTEG__625_____BEXANN0">'SE Dep 1'!$L$29</definedName>
    <definedName name="CRBPPHCPTEG__625_____CARANM2">'SE Dep 1'!$F$29</definedName>
    <definedName name="CRBPPHCPTEG__625_____MSNANN0">'SE Dep 1'!$I$29</definedName>
    <definedName name="CRBPPHCPTEG__625_____RECANN0">'SE Dep 1'!$H$29</definedName>
    <definedName name="CRBPPHCPTEG__626_____BEXANM1">'SE Dep 1'!$G$30</definedName>
    <definedName name="CRBPPHCPTEG__626_____BEXANN0">'SE Dep 1'!$L$30</definedName>
    <definedName name="CRBPPHCPTEG__626_____CARANM2">'SE Dep 1'!$F$30</definedName>
    <definedName name="CRBPPHCPTEG__626_____MSNANN0">'SE Dep 1'!$I$30</definedName>
    <definedName name="CRBPPHCPTEG__626_____RECANN0">'SE Dep 1'!$H$30</definedName>
    <definedName name="CRBPPHCPTEG__627_____BEXANM1">'SE Dep 3'!$G$22</definedName>
    <definedName name="CRBPPHCPTEG__627_____BEXANN0">'SE Dep 3'!$L$22</definedName>
    <definedName name="CRBPPHCPTEG__627_____CARANM2">'SE Dep 3'!$F$22</definedName>
    <definedName name="CRBPPHCPTEG__627_____MSNANN0">'SE Dep 3'!$I$22</definedName>
    <definedName name="CRBPPHCPTEG__627_____RECANN0">'SE Dep 3'!$H$22</definedName>
    <definedName name="CRBPPHCPTEG__6281____BEXANM1">'SE Dep 1'!$G$31</definedName>
    <definedName name="CRBPPHCPTEG__6281____BEXANN0">'SE Dep 1'!$L$31</definedName>
    <definedName name="CRBPPHCPTEG__6281____CARANM2">'SE Dep 1'!$F$31</definedName>
    <definedName name="CRBPPHCPTEG__6281____MSNANN0">'SE Dep 1'!$I$31</definedName>
    <definedName name="CRBPPHCPTEG__6281____RECANN0">'SE Dep 1'!$H$31</definedName>
    <definedName name="CRBPPHCPTEG__6282____BEXANM1">'SE Dep 1'!$G$32</definedName>
    <definedName name="CRBPPHCPTEG__6282____BEXANN0">'SE Dep 1'!$L$32</definedName>
    <definedName name="CRBPPHCPTEG__6282____CARANM2">'SE Dep 1'!$F$32</definedName>
    <definedName name="CRBPPHCPTEG__6282____MSNANN0">'SE Dep 1'!$I$32</definedName>
    <definedName name="CRBPPHCPTEG__6282____RECANN0">'SE Dep 1'!$H$32</definedName>
    <definedName name="CRBPPHCPTEG__6283____BEXANM1">'SE Dep 1'!$G$33</definedName>
    <definedName name="CRBPPHCPTEG__6283____BEXANN0">'SE Dep 1'!$L$33</definedName>
    <definedName name="CRBPPHCPTEG__6283____CARANM2">'SE Dep 1'!$F$33</definedName>
    <definedName name="CRBPPHCPTEG__6283____MSNANN0">'SE Dep 1'!$I$33</definedName>
    <definedName name="CRBPPHCPTEG__6283____RECANN0">'SE Dep 1'!$H$33</definedName>
    <definedName name="CRBPPHCPTEG__6284____BEXANM1">'SE Dep 1'!$G$34</definedName>
    <definedName name="CRBPPHCPTEG__6284____BEXANN0">'SE Dep 1'!$L$34</definedName>
    <definedName name="CRBPPHCPTEG__6284____CARANM2">'SE Dep 1'!$F$34</definedName>
    <definedName name="CRBPPHCPTEG__6284____MSNANN0">'SE Dep 1'!$I$34</definedName>
    <definedName name="CRBPPHCPTEG__6284____RECANN0">'SE Dep 1'!$H$34</definedName>
    <definedName name="CRBPPHCPTEG__6287____BEXANM1">'SE Dep 1'!$G$35</definedName>
    <definedName name="CRBPPHCPTEG__6287____BEXANN0">'SE Dep 1'!$L$35</definedName>
    <definedName name="CRBPPHCPTEG__6287____CARANM2">'SE Dep 1'!$F$35</definedName>
    <definedName name="CRBPPHCPTEG__6287____MSNANN0">'SE Dep 1'!$I$35</definedName>
    <definedName name="CRBPPHCPTEG__6287____RECANN0">'SE Dep 1'!$H$35</definedName>
    <definedName name="CRBPPHCPTEG__6288____BEXANM1">'SE Dep 1'!$G$36</definedName>
    <definedName name="CRBPPHCPTEG__6288____BEXANN0">'SE Dep 1'!$L$36</definedName>
    <definedName name="CRBPPHCPTEG__6288____CARANM2">'SE Dep 1'!$F$36</definedName>
    <definedName name="CRBPPHCPTEG__6288____MSNANN0">'SE Dep 1'!$I$36</definedName>
    <definedName name="CRBPPHCPTEG__6288____RECANN0">'SE Dep 1'!$H$36</definedName>
    <definedName name="CRBPPHCPTEG__629_____BEXANM1">'SE Prod 1'!$G$40</definedName>
    <definedName name="CRBPPHCPTEG__629_____BEXANN0">'SE Prod 1'!$L$40</definedName>
    <definedName name="CRBPPHCPTEG__629_____CARANM2">'SE Prod 1'!$F$40</definedName>
    <definedName name="CRBPPHCPTEG__629_____MSNANN0">'SE Prod 1'!$I$40</definedName>
    <definedName name="CRBPPHCPTEG__629_____RECANN0">'SE Prod 1'!$H$40</definedName>
    <definedName name="CRBPPHCPTEG__631_____BEXANM1">'SE Dep 2'!$G$13</definedName>
    <definedName name="CRBPPHCPTEG__631_____BEXANN0">'SE Dep 2'!$L$13</definedName>
    <definedName name="CRBPPHCPTEG__631_____CARANM2">'SE Dep 2'!$F$13</definedName>
    <definedName name="CRBPPHCPTEG__631_____MSNANN0">'SE Dep 2'!$I$13</definedName>
    <definedName name="CRBPPHCPTEG__631_____RECANN0">'SE Dep 2'!$H$13</definedName>
    <definedName name="CRBPPHCPTEG__633_____BEXANM1">'SE Dep 2'!$G$14</definedName>
    <definedName name="CRBPPHCPTEG__633_____BEXANN0">'SE Dep 2'!$L$14</definedName>
    <definedName name="CRBPPHCPTEG__633_____CARANM2">'SE Dep 2'!$F$14</definedName>
    <definedName name="CRBPPHCPTEG__633_____MSNANN0">'SE Dep 2'!$I$14</definedName>
    <definedName name="CRBPPHCPTEG__633_____RECANN0">'SE Dep 2'!$H$14</definedName>
    <definedName name="CRBPPHCPTEG__635_____BEXANM1">'SE Dep 3'!$G$23</definedName>
    <definedName name="CRBPPHCPTEG__635_____BEXANN0">'SE Dep 3'!$L$23</definedName>
    <definedName name="CRBPPHCPTEG__635_____CARANM2">'SE Dep 3'!$F$23</definedName>
    <definedName name="CRBPPHCPTEG__635_____MSNANN0">'SE Dep 3'!$I$23</definedName>
    <definedName name="CRBPPHCPTEG__635_____RECANN0">'SE Dep 3'!$H$23</definedName>
    <definedName name="CRBPPHCPTEG__637_____BEXANM1">'SE Dep 3'!$G$24</definedName>
    <definedName name="CRBPPHCPTEG__637_____BEXANN0">'SE Dep 3'!$L$24</definedName>
    <definedName name="CRBPPHCPTEG__637_____CARANM2">'SE Dep 3'!$F$24</definedName>
    <definedName name="CRBPPHCPTEG__637_____MSNANN0">'SE Dep 3'!$I$24</definedName>
    <definedName name="CRBPPHCPTEG__637_____RECANN0">'SE Dep 3'!$H$24</definedName>
    <definedName name="CRBPPHCPTEG__641_____BEXANM1">'SE Dep 2'!$G$15</definedName>
    <definedName name="CRBPPHCPTEG__641_____BEXANN0">'SE Dep 2'!$L$15</definedName>
    <definedName name="CRBPPHCPTEG__641_____CARANM2">'SE Dep 2'!$F$15</definedName>
    <definedName name="CRBPPHCPTEG__641_____MSNANN0">'SE Dep 2'!$I$15</definedName>
    <definedName name="CRBPPHCPTEG__641_____RECANN0">'SE Dep 2'!$H$15</definedName>
    <definedName name="CRBPPHCPTEG__6419____BEXANM1">'SE Prod 1'!$G$41</definedName>
    <definedName name="CRBPPHCPTEG__6419____BEXANN0">'SE Prod 1'!$L$41</definedName>
    <definedName name="CRBPPHCPTEG__6419____CARANM2">'SE Prod 1'!$F$41</definedName>
    <definedName name="CRBPPHCPTEG__6419____MSNANN0">'SE Prod 1'!$I$41</definedName>
    <definedName name="CRBPPHCPTEG__6419____RECANN0">'SE Prod 1'!$H$41</definedName>
    <definedName name="CRBPPHCPTEG__642_____BEXANM1">'SE Dep 2'!$G$16</definedName>
    <definedName name="CRBPPHCPTEG__642_____BEXANN0">'SE Dep 2'!$L$16</definedName>
    <definedName name="CRBPPHCPTEG__642_____CARANM2">'SE Dep 2'!$F$16</definedName>
    <definedName name="CRBPPHCPTEG__642_____MSNANN0">'SE Dep 2'!$I$16</definedName>
    <definedName name="CRBPPHCPTEG__642_____RECANN0">'SE Dep 2'!$H$16</definedName>
    <definedName name="CRBPPHCPTEG__6429____BEXANM1">'SE Prod 1'!$G$42</definedName>
    <definedName name="CRBPPHCPTEG__6429____BEXANN0">'SE Prod 1'!$L$42</definedName>
    <definedName name="CRBPPHCPTEG__6429____CARANM2">'SE Prod 1'!$F$42</definedName>
    <definedName name="CRBPPHCPTEG__6429____MSNANN0">'SE Prod 1'!$I$42</definedName>
    <definedName name="CRBPPHCPTEG__6429____RECANN0">'SE Prod 1'!$H$42</definedName>
    <definedName name="CRBPPHCPTEG__643_____BEXANM1">'SE Dep 2'!$G$17</definedName>
    <definedName name="CRBPPHCPTEG__643_____BEXANN0">'SE Dep 2'!$L$17</definedName>
    <definedName name="CRBPPHCPTEG__643_____CARANM2">'SE Dep 2'!$F$17</definedName>
    <definedName name="CRBPPHCPTEG__643_____MSNANN0">'SE Dep 2'!$I$17</definedName>
    <definedName name="CRBPPHCPTEG__643_____RECANN0">'SE Dep 2'!$H$17</definedName>
    <definedName name="CRBPPHCPTEG__6439____BEXANM1">'SE Prod 1'!$G$43</definedName>
    <definedName name="CRBPPHCPTEG__6439____BEXANN0">'SE Prod 1'!$L$43</definedName>
    <definedName name="CRBPPHCPTEG__6439____CARANM2">'SE Prod 1'!$F$43</definedName>
    <definedName name="CRBPPHCPTEG__6439____MSNANN0">'SE Prod 1'!$I$43</definedName>
    <definedName name="CRBPPHCPTEG__6439____RECANN0">'SE Prod 1'!$H$43</definedName>
    <definedName name="CRBPPHCPTEG__645_____BEXANM1">'SE Dep 2'!$G$18</definedName>
    <definedName name="CRBPPHCPTEG__645_____BEXANN0">'SE Dep 2'!$L$18</definedName>
    <definedName name="CRBPPHCPTEG__645_____CARANM2">'SE Dep 2'!$F$18</definedName>
    <definedName name="CRBPPHCPTEG__645_____MSNANN0">'SE Dep 2'!$I$18</definedName>
    <definedName name="CRBPPHCPTEG__645_____RECANN0">'SE Dep 2'!$H$18</definedName>
    <definedName name="CRBPPHCPTEG__6459____BEXANM1">'SE Prod 1'!$G$44</definedName>
    <definedName name="CRBPPHCPTEG__6459____BEXANN0">'SE Prod 1'!$L$44</definedName>
    <definedName name="CRBPPHCPTEG__6459____CARANM2">'SE Prod 1'!$F$44</definedName>
    <definedName name="CRBPPHCPTEG__6459____MSNANN0">'SE Prod 1'!$I$44</definedName>
    <definedName name="CRBPPHCPTEG__6459____RECANN0">'SE Prod 1'!$H$44</definedName>
    <definedName name="CRBPPHCPTEG__646_____BEXANM1">'SE Dep 2'!$G$19</definedName>
    <definedName name="CRBPPHCPTEG__646_____BEXANN0">'SE Dep 2'!$L$19</definedName>
    <definedName name="CRBPPHCPTEG__646_____CARANM2">'SE Dep 2'!$F$19</definedName>
    <definedName name="CRBPPHCPTEG__646_____MSNANN0">'SE Dep 2'!$I$19</definedName>
    <definedName name="CRBPPHCPTEG__646_____RECANN0">'SE Dep 2'!$H$19</definedName>
    <definedName name="CRBPPHCPTEG__647_____BEXANM1">'SE Dep 2'!$G$20</definedName>
    <definedName name="CRBPPHCPTEG__647_____BEXANN0">'SE Dep 2'!$L$20</definedName>
    <definedName name="CRBPPHCPTEG__647_____CARANM2">'SE Dep 2'!$F$20</definedName>
    <definedName name="CRBPPHCPTEG__647_____MSNANN0">'SE Dep 2'!$I$20</definedName>
    <definedName name="CRBPPHCPTEG__647_____RECANN0">'SE Dep 2'!$H$20</definedName>
    <definedName name="CRBPPHCPTEG__648_____BEXANM1">'SE Dep 2'!$G$21</definedName>
    <definedName name="CRBPPHCPTEG__648_____BEXANN0">'SE Dep 2'!$L$21</definedName>
    <definedName name="CRBPPHCPTEG__648_____CARANM2">'SE Dep 2'!$F$21</definedName>
    <definedName name="CRBPPHCPTEG__648_____MSNANN0">'SE Dep 2'!$I$21</definedName>
    <definedName name="CRBPPHCPTEG__648_____RECANN0">'SE Dep 2'!$H$21</definedName>
    <definedName name="CRBPPHCPTEG__6489____BEXANM1">'SE Prod 1'!$G$45</definedName>
    <definedName name="CRBPPHCPTEG__6489____BEXANN0">'SE Prod 1'!$L$45</definedName>
    <definedName name="CRBPPHCPTEG__6489____CARANM2">'SE Prod 1'!$F$45</definedName>
    <definedName name="CRBPPHCPTEG__6489____MSNANN0">'SE Prod 1'!$I$45</definedName>
    <definedName name="CRBPPHCPTEG__6489____RECANN0">'SE Prod 1'!$H$45</definedName>
    <definedName name="CRBPPHCPTEG__651_____BEXANM1">'SE Dep 3'!$G$26</definedName>
    <definedName name="CRBPPHCPTEG__651_____BEXANN0">'SE Dep 3'!$L$26</definedName>
    <definedName name="CRBPPHCPTEG__651_____CARANM2">'SE Dep 3'!$F$26</definedName>
    <definedName name="CRBPPHCPTEG__651_____MSNANN0">'SE Dep 3'!$I$26</definedName>
    <definedName name="CRBPPHCPTEG__651_____RECANN0">'SE Dep 3'!$H$26</definedName>
    <definedName name="CRBPPHCPTEG__654_____BEXANM1">'SE Dep 3'!$G$27</definedName>
    <definedName name="CRBPPHCPTEG__654_____BEXANN0">'SE Dep 3'!$L$27</definedName>
    <definedName name="CRBPPHCPTEG__654_____CARANM2">'SE Dep 3'!$F$27</definedName>
    <definedName name="CRBPPHCPTEG__654_____MSNANN0">'SE Dep 3'!$I$27</definedName>
    <definedName name="CRBPPHCPTEG__654_____RECANN0">'SE Dep 3'!$H$27</definedName>
    <definedName name="CRBPPHCPTEG__655_____BEXANM1">'SE Dep 3'!$G$28</definedName>
    <definedName name="CRBPPHCPTEG__655_____BEXANN0">'SE Dep 3'!$L$28</definedName>
    <definedName name="CRBPPHCPTEG__655_____CARANM2">'SE Dep 3'!$F$28</definedName>
    <definedName name="CRBPPHCPTEG__655_____MSNANN0">'SE Dep 3'!$I$28</definedName>
    <definedName name="CRBPPHCPTEG__655_____RECANN0">'SE Dep 3'!$H$28</definedName>
    <definedName name="CRBPPHCPTEG__657_____BEXANM1">'SE Dep 3'!$G$29</definedName>
    <definedName name="CRBPPHCPTEG__657_____BEXANN0">'SE Dep 3'!$L$29</definedName>
    <definedName name="CRBPPHCPTEG__657_____CARANM2">'SE Dep 3'!$F$29</definedName>
    <definedName name="CRBPPHCPTEG__657_____MSNANN0">'SE Dep 3'!$I$29</definedName>
    <definedName name="CRBPPHCPTEG__657_____RECANN0">'SE Dep 3'!$H$29</definedName>
    <definedName name="CRBPPHCPTEG__658_____BEXANM1">'SE Dep 3'!$G$30</definedName>
    <definedName name="CRBPPHCPTEG__658_____BEXANN0">'SE Dep 3'!$L$30</definedName>
    <definedName name="CRBPPHCPTEG__658_____CARANM2">'SE Dep 3'!$F$30</definedName>
    <definedName name="CRBPPHCPTEG__658_____MSNANN0">'SE Dep 3'!$I$30</definedName>
    <definedName name="CRBPPHCPTEG__658_____RECANN0">'SE Dep 3'!$H$30</definedName>
    <definedName name="CRBPPHCPTEG__66______BEXANM1">'SE Dep 3'!$G$32</definedName>
    <definedName name="CRBPPHCPTEG__66______BEXANN0">'SE Dep 3'!$L$32</definedName>
    <definedName name="CRBPPHCPTEG__66______CARANM2">'SE Dep 3'!$F$32</definedName>
    <definedName name="CRBPPHCPTEG__66______MSNANN0">'SE Dep 3'!$I$32</definedName>
    <definedName name="CRBPPHCPTEG__66______RECANN0">'SE Dep 3'!$H$32</definedName>
    <definedName name="CRBPPHCPTEG__6611____BEXANM1">'SE Prod 1'!$G$46</definedName>
    <definedName name="CRBPPHCPTEG__6611____BEXANN0">'SE Prod 1'!$L$46</definedName>
    <definedName name="CRBPPHCPTEG__6611____CARANM2">'SE Prod 1'!$F$46</definedName>
    <definedName name="CRBPPHCPTEG__6611____MSNANN0">'SE Prod 1'!$I$46</definedName>
    <definedName name="CRBPPHCPTEG__6611____RECANN0">'SE Prod 1'!$H$46</definedName>
    <definedName name="CRBPPHCPTEG__671_____BEXANM1">'SE Dep 3'!$G$34</definedName>
    <definedName name="CRBPPHCPTEG__671_____BEXANN0">'SE Dep 3'!$L$34</definedName>
    <definedName name="CRBPPHCPTEG__671_____CARANM2">'SE Dep 3'!$F$34</definedName>
    <definedName name="CRBPPHCPTEG__671_____MSNANN0">'SE Dep 3'!$I$34</definedName>
    <definedName name="CRBPPHCPTEG__671_____RECANN0">'SE Dep 3'!$H$34</definedName>
    <definedName name="CRBPPHCPTEG__673_____BEXANM1">'SE Dep 3'!$G$35</definedName>
    <definedName name="CRBPPHCPTEG__673_____BEXANN0">'SE Dep 3'!$L$35</definedName>
    <definedName name="CRBPPHCPTEG__673_____CARANM2">'SE Dep 3'!$F$35</definedName>
    <definedName name="CRBPPHCPTEG__673_____MSNANN0">'SE Dep 3'!$I$35</definedName>
    <definedName name="CRBPPHCPTEG__673_____RECANN0">'SE Dep 3'!$H$35</definedName>
    <definedName name="CRBPPHCPTEG__675_____BEXANM1">'SE Dep 3'!$G$36</definedName>
    <definedName name="CRBPPHCPTEG__675_____BEXANN0">'SE Dep 3'!$L$36</definedName>
    <definedName name="CRBPPHCPTEG__675_____CARANM2">'SE Dep 3'!$F$36</definedName>
    <definedName name="CRBPPHCPTEG__675_____MSNANN0">'SE Dep 3'!$I$36</definedName>
    <definedName name="CRBPPHCPTEG__675_____RECANN0">'SE Dep 3'!$H$36</definedName>
    <definedName name="CRBPPHCPTEG__678_____BEXANM1">'SE Dep 3'!$G$37</definedName>
    <definedName name="CRBPPHCPTEG__678_____BEXANN0">'SE Dep 3'!$L$37</definedName>
    <definedName name="CRBPPHCPTEG__678_____CARANM2">'SE Dep 3'!$F$37</definedName>
    <definedName name="CRBPPHCPTEG__678_____MSNANN0">'SE Dep 3'!$I$37</definedName>
    <definedName name="CRBPPHCPTEG__678_____RECANN0">'SE Dep 3'!$H$37</definedName>
    <definedName name="CRBPPHCPTEG__6811____BEXANM1">'SE Dep 3'!$G$39</definedName>
    <definedName name="CRBPPHCPTEG__6811____BEXANN0">'SE Dep 3'!$L$39</definedName>
    <definedName name="CRBPPHCPTEG__6811____CARANM2">'SE Dep 3'!$F$39</definedName>
    <definedName name="CRBPPHCPTEG__6811____MSNANN0">'SE Dep 3'!$I$39</definedName>
    <definedName name="CRBPPHCPTEG__6811____RECANN0">'SE Dep 3'!$H$39</definedName>
    <definedName name="CRBPPHCPTEG__6812____BEXANM1">'SE Dep 3'!$G$40</definedName>
    <definedName name="CRBPPHCPTEG__6812____BEXANN0">'SE Dep 3'!$L$40</definedName>
    <definedName name="CRBPPHCPTEG__6812____CARANM2">'SE Dep 3'!$F$40</definedName>
    <definedName name="CRBPPHCPTEG__6812____MSNANN0">'SE Dep 3'!$I$40</definedName>
    <definedName name="CRBPPHCPTEG__6812____RECANN0">'SE Dep 3'!$H$40</definedName>
    <definedName name="CRBPPHCPTEG__6815____BEXANM1">'SE Dep 3'!$G$41</definedName>
    <definedName name="CRBPPHCPTEG__6815____BEXANN0">'SE Dep 3'!$L$41</definedName>
    <definedName name="CRBPPHCPTEG__6815____CARANM2">'SE Dep 3'!$F$41</definedName>
    <definedName name="CRBPPHCPTEG__6815____MSNANN0">'SE Dep 3'!$I$41</definedName>
    <definedName name="CRBPPHCPTEG__6815____RECANN0">'SE Dep 3'!$H$41</definedName>
    <definedName name="CRBPPHCPTEG__6816____BEXANM1">'SE Dep 3'!$G$42</definedName>
    <definedName name="CRBPPHCPTEG__6816____BEXANN0">'SE Dep 3'!$L$42</definedName>
    <definedName name="CRBPPHCPTEG__6816____CARANM2">'SE Dep 3'!$F$42</definedName>
    <definedName name="CRBPPHCPTEG__6816____MSNANN0">'SE Dep 3'!$I$42</definedName>
    <definedName name="CRBPPHCPTEG__6816____RECANN0">'SE Dep 3'!$H$42</definedName>
    <definedName name="CRBPPHCPTEG__6817____BEXANM1">'SE Dep 3'!$G$43</definedName>
    <definedName name="CRBPPHCPTEG__6817____BEXANN0">'SE Dep 3'!$L$43</definedName>
    <definedName name="CRBPPHCPTEG__6817____CARANM2">'SE Dep 3'!$F$43</definedName>
    <definedName name="CRBPPHCPTEG__6817____MSNANN0">'SE Dep 3'!$I$43</definedName>
    <definedName name="CRBPPHCPTEG__6817____RECANN0">'SE Dep 3'!$H$43</definedName>
    <definedName name="CRBPPHCPTEG__686_____BEXANM1">'SE Dep 3'!$G$44</definedName>
    <definedName name="CRBPPHCPTEG__686_____BEXANN0">'SE Dep 3'!$L$44</definedName>
    <definedName name="CRBPPHCPTEG__686_____CARANM2">'SE Dep 3'!$F$44</definedName>
    <definedName name="CRBPPHCPTEG__686_____MSNANN0">'SE Dep 3'!$I$44</definedName>
    <definedName name="CRBPPHCPTEG__686_____RECANN0">'SE Dep 3'!$H$44</definedName>
    <definedName name="CRBPPHCPTEG__687_____BEXANM1">'SE Dep 3'!$G$45</definedName>
    <definedName name="CRBPPHCPTEG__687_____BEXANN0">'SE Dep 3'!$L$45</definedName>
    <definedName name="CRBPPHCPTEG__687_____CARANM2">'SE Dep 3'!$F$45</definedName>
    <definedName name="CRBPPHCPTEG__687_____MSNANN0">'SE Dep 3'!$I$45</definedName>
    <definedName name="CRBPPHCPTEG__687_____RECANN0">'SE Dep 3'!$H$45</definedName>
    <definedName name="CRBPPHCPTEG__6871____BEXANM1">'SE Dep 3'!$G$46</definedName>
    <definedName name="CRBPPHCPTEG__6871____BEXANN0">'SE Dep 3'!$L$46</definedName>
    <definedName name="CRBPPHCPTEG__6871____CARANM2">'SE Dep 3'!$F$46</definedName>
    <definedName name="CRBPPHCPTEG__6871____MSNANN0">'SE Dep 3'!$I$46</definedName>
    <definedName name="CRBPPHCPTEG__6871____RECANN0">'SE Dep 3'!$H$46</definedName>
    <definedName name="CRBPPHCPTEG__68725___BEXANM1">'SE Dep 3'!$G$47</definedName>
    <definedName name="CRBPPHCPTEG__68725___BEXANN0">'SE Dep 3'!$L$47</definedName>
    <definedName name="CRBPPHCPTEG__68725___CARANM2">'SE Dep 3'!$F$47</definedName>
    <definedName name="CRBPPHCPTEG__68725___MSNANN0">'SE Dep 3'!$I$47</definedName>
    <definedName name="CRBPPHCPTEG__68725___RECANN0">'SE Dep 3'!$H$47</definedName>
    <definedName name="CRBPPHCPTEG__68741___BEXANM1">'SE Dep 3'!$G$48</definedName>
    <definedName name="CRBPPHCPTEG__68741___BEXANN0">'SE Dep 3'!$L$48</definedName>
    <definedName name="CRBPPHCPTEG__68741___CARANM2">'SE Dep 3'!$F$48</definedName>
    <definedName name="CRBPPHCPTEG__68741___MSNANN0">'SE Dep 3'!$I$48</definedName>
    <definedName name="CRBPPHCPTEG__68741___RECANN0">'SE Dep 3'!$H$48</definedName>
    <definedName name="CRBPPHCPTEG__68742___BEXANM1">'SE Dep 3'!$G$49</definedName>
    <definedName name="CRBPPHCPTEG__68742___BEXANN0">'SE Dep 3'!$L$49</definedName>
    <definedName name="CRBPPHCPTEG__68742___CARANM2">'SE Dep 3'!$F$49</definedName>
    <definedName name="CRBPPHCPTEG__68742___MSNANN0">'SE Dep 3'!$I$49</definedName>
    <definedName name="CRBPPHCPTEG__68742___RECANN0">'SE Dep 3'!$H$49</definedName>
    <definedName name="CRBPPHCPTEG__687461__BEXANM1">'SE Dep 3'!$G$50</definedName>
    <definedName name="CRBPPHCPTEG__687461__BEXANN0">'SE Dep 3'!$L$50</definedName>
    <definedName name="CRBPPHCPTEG__687461__CARANM2">'SE Dep 3'!$F$50</definedName>
    <definedName name="CRBPPHCPTEG__687461__MSNANN0">'SE Dep 3'!$I$50</definedName>
    <definedName name="CRBPPHCPTEG__687461__RECANN0">'SE Dep 3'!$H$50</definedName>
    <definedName name="CRBPPHCPTEG__687462__BEXANM1">'SE Dep 3'!$G$51</definedName>
    <definedName name="CRBPPHCPTEG__687462__BEXANN0">'SE Dep 3'!$L$51</definedName>
    <definedName name="CRBPPHCPTEG__687462__CARANM2">'SE Dep 3'!$F$51</definedName>
    <definedName name="CRBPPHCPTEG__687462__MSNANN0">'SE Dep 3'!$I$51</definedName>
    <definedName name="CRBPPHCPTEG__687462__RECANN0">'SE Dep 3'!$H$51</definedName>
    <definedName name="CRBPPHCPTEG__68748___BEXANM1">'SE Dep 3'!$G$52</definedName>
    <definedName name="CRBPPHCPTEG__68748___BEXANN0">'SE Dep 3'!$L$52</definedName>
    <definedName name="CRBPPHCPTEG__68748___CARANM2">'SE Dep 3'!$F$52</definedName>
    <definedName name="CRBPPHCPTEG__68748___MSNANN0">'SE Dep 3'!$I$52</definedName>
    <definedName name="CRBPPHCPTEG__68748___RECANN0">'SE Dep 3'!$H$52</definedName>
    <definedName name="CRBPPHCPTEG__6876____BEXANM1">'SE Dep 3'!$G$53</definedName>
    <definedName name="CRBPPHCPTEG__6876____BEXANN0">'SE Dep 3'!$L$53</definedName>
    <definedName name="CRBPPHCPTEG__6876____CARANM2">'SE Dep 3'!$F$53</definedName>
    <definedName name="CRBPPHCPTEG__6876____MSNANN0">'SE Dep 3'!$I$53</definedName>
    <definedName name="CRBPPHCPTEG__6876____RECANN0">'SE Dep 3'!$H$53</definedName>
    <definedName name="CRBPPHCPTEG__689_____BEXANM1">'SE Dep 3'!$G$54</definedName>
    <definedName name="CRBPPHCPTEG__689_____BEXANN0">'SE Dep 3'!$L$54</definedName>
    <definedName name="CRBPPHCPTEG__689_____CARANM2">'SE Dep 3'!$F$54</definedName>
    <definedName name="CRBPPHCPTEG__689_____MSNANN0">'SE Dep 3'!$I$54</definedName>
    <definedName name="CRBPPHCPTEG__689_____RECANN0">'SE Dep 3'!$H$54</definedName>
    <definedName name="CRBPPHCPTEG__6894____BEXANM1">'SE Dep 3'!$G$55</definedName>
    <definedName name="CRBPPHCPTEG__6894____BEXANN0">'SE Dep 3'!$L$55</definedName>
    <definedName name="CRBPPHCPTEG__6894____CARANM2">'SE Dep 3'!$F$55</definedName>
    <definedName name="CRBPPHCPTEG__6894____MSNANN0">'SE Dep 3'!$I$55</definedName>
    <definedName name="CRBPPHCPTEG__6894____RECANN0">'SE Dep 3'!$H$55</definedName>
    <definedName name="CRBPPHCPTEG__6895____BEXANM1">'SE Dep 3'!$G$56</definedName>
    <definedName name="CRBPPHCPTEG__6895____BEXANN0">'SE Dep 3'!$L$56</definedName>
    <definedName name="CRBPPHCPTEG__6895____CARANM2">'SE Dep 3'!$F$56</definedName>
    <definedName name="CRBPPHCPTEG__6895____MSNANN0">'SE Dep 3'!$I$56</definedName>
    <definedName name="CRBPPHCPTEG__6895____RECANN0">'SE Dep 3'!$H$56</definedName>
    <definedName name="CRBPPHCPTEG__6897____BEXANM1">'SE Dep 3'!$G$57</definedName>
    <definedName name="CRBPPHCPTEG__6897____BEXANN0">'SE Dep 3'!$L$57</definedName>
    <definedName name="CRBPPHCPTEG__6897____CARANM2">'SE Dep 3'!$F$57</definedName>
    <definedName name="CRBPPHCPTEG__6897____MSNANN0">'SE Dep 3'!$I$57</definedName>
    <definedName name="CRBPPHCPTEG__6897____RECANN0">'SE Dep 3'!$H$57</definedName>
    <definedName name="CRBPPHCPTEG__70______BEXANM1">'SE Prod 1'!$G$27</definedName>
    <definedName name="CRBPPHCPTEG__70______BEXANN0">'SE Prod 1'!$L$27</definedName>
    <definedName name="CRBPPHCPTEG__70______CARANM2">'SE Prod 1'!$F$27</definedName>
    <definedName name="CRBPPHCPTEG__70______MSNANN0">'SE Prod 1'!$I$27</definedName>
    <definedName name="CRBPPHCPTEG__70______RECANN0">'SE Prod 1'!$H$27</definedName>
    <definedName name="CRBPPHCPTEG__7082____BEXANM1">'SE Prod 1'!$G$28</definedName>
    <definedName name="CRBPPHCPTEG__7082____BEXANN0">'SE Prod 1'!$L$28</definedName>
    <definedName name="CRBPPHCPTEG__7082____CARANM2">'SE Prod 1'!$F$28</definedName>
    <definedName name="CRBPPHCPTEG__7082____MSNANN0">'SE Prod 1'!$I$28</definedName>
    <definedName name="CRBPPHCPTEG__7082____RECANN0">'SE Prod 1'!$H$28</definedName>
    <definedName name="CRBPPHCPTEG__70821___BEXANM1">'SE Prod 1'!$G$29</definedName>
    <definedName name="CRBPPHCPTEG__70821___BEXANN0">'SE Prod 1'!$L$29</definedName>
    <definedName name="CRBPPHCPTEG__70821___CARANM2">'SE Prod 1'!$F$29</definedName>
    <definedName name="CRBPPHCPTEG__70821___MSNANN0">'SE Prod 1'!$I$29</definedName>
    <definedName name="CRBPPHCPTEG__70821___RECANN0">'SE Prod 1'!$H$29</definedName>
    <definedName name="CRBPPHCPTEG__70822___BEXANM1">'SE Prod 1'!$G$30</definedName>
    <definedName name="CRBPPHCPTEG__70822___BEXANN0">'SE Prod 1'!$L$30</definedName>
    <definedName name="CRBPPHCPTEG__70822___CARANM2">'SE Prod 1'!$F$30</definedName>
    <definedName name="CRBPPHCPTEG__70822___MSNANN0">'SE Prod 1'!$I$30</definedName>
    <definedName name="CRBPPHCPTEG__70822___RECANN0">'SE Prod 1'!$H$30</definedName>
    <definedName name="CRBPPHCPTEG__70823___BEXANM1">'SE Prod 1'!$G$31</definedName>
    <definedName name="CRBPPHCPTEG__70823___BEXANN0">'SE Prod 1'!$L$31</definedName>
    <definedName name="CRBPPHCPTEG__70823___CARANM2">'SE Prod 1'!$F$31</definedName>
    <definedName name="CRBPPHCPTEG__70823___MSNANN0">'SE Prod 1'!$I$31</definedName>
    <definedName name="CRBPPHCPTEG__70823___RECANN0">'SE Prod 1'!$H$31</definedName>
    <definedName name="CRBPPHCPTEG__70828___BEXANM1">'SE Prod 1'!$G$32</definedName>
    <definedName name="CRBPPHCPTEG__70828___BEXANN0">'SE Prod 1'!$L$32</definedName>
    <definedName name="CRBPPHCPTEG__70828___CARANM2">'SE Prod 1'!$F$32</definedName>
    <definedName name="CRBPPHCPTEG__70828___MSNANN0">'SE Prod 1'!$I$32</definedName>
    <definedName name="CRBPPHCPTEG__70828___RECANN0">'SE Prod 1'!$H$32</definedName>
    <definedName name="CRBPPHCPTEG__709_____BEXANM1">'SE Dep 1'!$G$16</definedName>
    <definedName name="CRBPPHCPTEG__709_____BEXANN0">'SE Dep 1'!$L$16</definedName>
    <definedName name="CRBPPHCPTEG__709_____CARANM2">'SE Dep 1'!$F$16</definedName>
    <definedName name="CRBPPHCPTEG__709_____MSNANN0">'SE Dep 1'!$I$16</definedName>
    <definedName name="CRBPPHCPTEG__709_____RECANN0">'SE Dep 1'!$H$16</definedName>
    <definedName name="CRBPPHCPTEG__71______BEXANM1">'SE Prod 1'!$G$33</definedName>
    <definedName name="CRBPPHCPTEG__71______BEXANN0">'SE Prod 1'!$L$33</definedName>
    <definedName name="CRBPPHCPTEG__71______CARANM2">'SE Prod 1'!$F$33</definedName>
    <definedName name="CRBPPHCPTEG__71______MSNANN0">'SE Prod 1'!$I$33</definedName>
    <definedName name="CRBPPHCPTEG__71______RECANN0">'SE Prod 1'!$H$33</definedName>
    <definedName name="CRBPPHCPTEG__713_____BEXANM1">'SE Dep 1'!$G$17</definedName>
    <definedName name="CRBPPHCPTEG__713_____BEXANN0">'SE Dep 1'!$L$17</definedName>
    <definedName name="CRBPPHCPTEG__713_____CARANM2">'SE Dep 1'!$F$17</definedName>
    <definedName name="CRBPPHCPTEG__713_____MSNANN0">'SE Dep 1'!$I$17</definedName>
    <definedName name="CRBPPHCPTEG__713_____RECANN0">'SE Dep 1'!$H$17</definedName>
    <definedName name="CRBPPHCPTEG__72______BEXANM1">'SE Prod 1'!$G$34</definedName>
    <definedName name="CRBPPHCPTEG__72______BEXANN0">'SE Prod 1'!$L$34</definedName>
    <definedName name="CRBPPHCPTEG__72______CARANM2">'SE Prod 1'!$F$34</definedName>
    <definedName name="CRBPPHCPTEG__72______MSNANN0">'SE Prod 1'!$I$34</definedName>
    <definedName name="CRBPPHCPTEG__72______RECANN0">'SE Prod 1'!$H$34</definedName>
    <definedName name="CRBPPHCPTEG__731_____BEXANM1">'SE Prod 1'!$G$11</definedName>
    <definedName name="CRBPPHCPTEG__731_____BEXANN0">'SE Prod 1'!$L$11</definedName>
    <definedName name="CRBPPHCPTEG__731_____CARANM2">'SE Prod 1'!$F$11</definedName>
    <definedName name="CRBPPHCPTEG__731_____MSNANN0">'SE Prod 1'!$I$11</definedName>
    <definedName name="CRBPPHCPTEG__731_____RECANN0">'SE Prod 1'!$H$11</definedName>
    <definedName name="CRBPPHCPTEG__732_____BEXANM1">'SE Prod 1'!$G$12</definedName>
    <definedName name="CRBPPHCPTEG__732_____BEXANN0">'SE Prod 1'!$L$12</definedName>
    <definedName name="CRBPPHCPTEG__732_____CARANM2">'SE Prod 1'!$F$12</definedName>
    <definedName name="CRBPPHCPTEG__732_____MSNANN0">'SE Prod 1'!$I$12</definedName>
    <definedName name="CRBPPHCPTEG__732_____RECANN0">'SE Prod 1'!$H$12</definedName>
    <definedName name="CRBPPHCPTEG__733_____BEXANM1">'SE Prod 1'!$G$13</definedName>
    <definedName name="CRBPPHCPTEG__733_____BEXANN0">'SE Prod 1'!$L$13</definedName>
    <definedName name="CRBPPHCPTEG__733_____CARANM2">'SE Prod 1'!$F$13</definedName>
    <definedName name="CRBPPHCPTEG__733_____MSNANN0">'SE Prod 1'!$I$13</definedName>
    <definedName name="CRBPPHCPTEG__733_____RECANN0">'SE Prod 1'!$H$13</definedName>
    <definedName name="CRBPPHCPTEG__734_____BEXANM1">'SE Prod 1'!$G$14</definedName>
    <definedName name="CRBPPHCPTEG__734_____BEXANN0">'SE Prod 1'!$L$14</definedName>
    <definedName name="CRBPPHCPTEG__734_____CARANM2">'SE Prod 1'!$F$14</definedName>
    <definedName name="CRBPPHCPTEG__734_____MSNANN0">'SE Prod 1'!$I$14</definedName>
    <definedName name="CRBPPHCPTEG__734_____RECANN0">'SE Prod 1'!$H$14</definedName>
    <definedName name="CRBPPHCPTEG__735_____BEXANM1">'SE Prod 1'!$G$15</definedName>
    <definedName name="CRBPPHCPTEG__735_____BEXANN0">'SE Prod 1'!$L$15</definedName>
    <definedName name="CRBPPHCPTEG__735_____CARANM2">'SE Prod 1'!$F$15</definedName>
    <definedName name="CRBPPHCPTEG__735_____MSNANN0">'SE Prod 1'!$I$15</definedName>
    <definedName name="CRBPPHCPTEG__735_____RECANN0">'SE Prod 1'!$H$15</definedName>
    <definedName name="CRBPPHCPTEG__7351____BEXANM1">'SE Prod 1'!$G$16</definedName>
    <definedName name="CRBPPHCPTEG__7351____BEXANN0">'SE Prod 1'!$L$16</definedName>
    <definedName name="CRBPPHCPTEG__7351____CARANM2">'SE Prod 1'!$F$16</definedName>
    <definedName name="CRBPPHCPTEG__7351____MSNANN0">'SE Prod 1'!$I$16</definedName>
    <definedName name="CRBPPHCPTEG__7351____RECANN0">'SE Prod 1'!$H$16</definedName>
    <definedName name="CRBPPHCPTEG__7352____BEXANM1">'SE Prod 1'!$G$17</definedName>
    <definedName name="CRBPPHCPTEG__7352____BEXANN0">'SE Prod 1'!$L$17</definedName>
    <definedName name="CRBPPHCPTEG__7352____CARANM2">'SE Prod 1'!$F$17</definedName>
    <definedName name="CRBPPHCPTEG__7352____MSNANN0">'SE Prod 1'!$I$17</definedName>
    <definedName name="CRBPPHCPTEG__7352____RECANN0">'SE Prod 1'!$H$17</definedName>
    <definedName name="CRBPPHCPTEG__7353____BEXANM1">'SE Prod 1'!$G$18</definedName>
    <definedName name="CRBPPHCPTEG__7353____BEXANN0">'SE Prod 1'!$L$18</definedName>
    <definedName name="CRBPPHCPTEG__7353____CARANM2">'SE Prod 1'!$F$18</definedName>
    <definedName name="CRBPPHCPTEG__7353____MSNANN0">'SE Prod 1'!$I$18</definedName>
    <definedName name="CRBPPHCPTEG__7353____RECANN0">'SE Prod 1'!$H$18</definedName>
    <definedName name="CRBPPHCPTEG__738_____BEXANM1">'SE Prod 1'!$G$19</definedName>
    <definedName name="CRBPPHCPTEG__738_____BEXANN0">'SE Prod 1'!$L$19</definedName>
    <definedName name="CRBPPHCPTEG__738_____CARANM2">'SE Prod 1'!$F$19</definedName>
    <definedName name="CRBPPHCPTEG__738_____MSNANN0">'SE Prod 1'!$I$19</definedName>
    <definedName name="CRBPPHCPTEG__738_____RECANN0">'SE Prod 1'!$H$19</definedName>
    <definedName name="CRBPPHCPTEG__74______BEXANM1">'SE Prod 1'!$G$35</definedName>
    <definedName name="CRBPPHCPTEG__74______BEXANN0">'SE Prod 1'!$L$35</definedName>
    <definedName name="CRBPPHCPTEG__74______CARANM2">'SE Prod 1'!$F$35</definedName>
    <definedName name="CRBPPHCPTEG__74______MSNANN0">'SE Prod 1'!$I$35</definedName>
    <definedName name="CRBPPHCPTEG__74______RECANN0">'SE Prod 1'!$H$35</definedName>
    <definedName name="CRBPPHCPTEG__75______BEXANM1">'SE Prod 1'!$G$36</definedName>
    <definedName name="CRBPPHCPTEG__75______BEXANN0">'SE Prod 1'!$L$36</definedName>
    <definedName name="CRBPPHCPTEG__75______CARANM2">'SE Prod 1'!$F$36</definedName>
    <definedName name="CRBPPHCPTEG__75______MSNANN0">'SE Prod 1'!$I$36</definedName>
    <definedName name="CRBPPHCPTEG__75______RECANN0">'SE Prod 1'!$H$36</definedName>
    <definedName name="CRBPPHCPTEG__76______BEXANM1">'SE Prod 2'!$G$11</definedName>
    <definedName name="CRBPPHCPTEG__76______BEXANN0">'SE Prod 2'!$L$11</definedName>
    <definedName name="CRBPPHCPTEG__76______CARANM2">'SE Prod 2'!$F$11</definedName>
    <definedName name="CRBPPHCPTEG__76______MSNANN0">'SE Prod 2'!$I$11</definedName>
    <definedName name="CRBPPHCPTEG__76______RECANN0">'SE Prod 2'!$H$11</definedName>
    <definedName name="CRBPPHCPTEG__771_____BEXANM1">'SE Prod 2'!$G$15</definedName>
    <definedName name="CRBPPHCPTEG__771_____BEXANN0">'SE Prod 2'!$L$15</definedName>
    <definedName name="CRBPPHCPTEG__771_____CARANM2">'SE Prod 2'!$F$15</definedName>
    <definedName name="CRBPPHCPTEG__771_____MSNANN0">'SE Prod 2'!$I$15</definedName>
    <definedName name="CRBPPHCPTEG__771_____RECANN0">'SE Prod 2'!$H$15</definedName>
    <definedName name="CRBPPHCPTEG__773_____BEXANM1">'SE Prod 2'!$G$16</definedName>
    <definedName name="CRBPPHCPTEG__773_____BEXANN0">'SE Prod 2'!$L$16</definedName>
    <definedName name="CRBPPHCPTEG__773_____CARANM2">'SE Prod 2'!$F$16</definedName>
    <definedName name="CRBPPHCPTEG__773_____MSNANN0">'SE Prod 2'!$I$16</definedName>
    <definedName name="CRBPPHCPTEG__773_____RECANN0">'SE Prod 2'!$H$16</definedName>
    <definedName name="CRBPPHCPTEG__775_____BEXANM1">'SE Prod 2'!$G$17</definedName>
    <definedName name="CRBPPHCPTEG__775_____BEXANN0">'SE Prod 2'!$L$17</definedName>
    <definedName name="CRBPPHCPTEG__775_____CARANM2">'SE Prod 2'!$F$17</definedName>
    <definedName name="CRBPPHCPTEG__775_____MSNANN0">'SE Prod 2'!$I$17</definedName>
    <definedName name="CRBPPHCPTEG__775_____RECANN0">'SE Prod 2'!$H$17</definedName>
    <definedName name="CRBPPHCPTEG__777_____BEXANM1">'SE Prod 2'!$G$18</definedName>
    <definedName name="CRBPPHCPTEG__777_____BEXANN0">'SE Prod 2'!$L$18</definedName>
    <definedName name="CRBPPHCPTEG__777_____CARANM2">'SE Prod 2'!$F$18</definedName>
    <definedName name="CRBPPHCPTEG__777_____MSNANN0">'SE Prod 2'!$I$18</definedName>
    <definedName name="CRBPPHCPTEG__777_____RECANN0">'SE Prod 2'!$H$18</definedName>
    <definedName name="CRBPPHCPTEG__778_____BEXANM1">'SE Prod 2'!$G$19</definedName>
    <definedName name="CRBPPHCPTEG__778_____BEXANN0">'SE Prod 2'!$L$19</definedName>
    <definedName name="CRBPPHCPTEG__778_____CARANM2">'SE Prod 2'!$F$19</definedName>
    <definedName name="CRBPPHCPTEG__778_____MSNANN0">'SE Prod 2'!$I$19</definedName>
    <definedName name="CRBPPHCPTEG__778_____RECANN0">'SE Prod 2'!$H$19</definedName>
    <definedName name="CRBPPHCPTEG__781_____BEXANM1">'SE Prod 2'!$G$23</definedName>
    <definedName name="CRBPPHCPTEG__781_____BEXANN0">'SE Prod 2'!$L$23</definedName>
    <definedName name="CRBPPHCPTEG__781_____CARANM2">'SE Prod 2'!$F$23</definedName>
    <definedName name="CRBPPHCPTEG__781_____MSNANN0">'SE Prod 2'!$I$23</definedName>
    <definedName name="CRBPPHCPTEG__781_____RECANN0">'SE Prod 2'!$H$23</definedName>
    <definedName name="CRBPPHCPTEG__786_____BEXANM1">'SE Prod 2'!$G$24</definedName>
    <definedName name="CRBPPHCPTEG__786_____BEXANN0">'SE Prod 2'!$L$24</definedName>
    <definedName name="CRBPPHCPTEG__786_____CARANM2">'SE Prod 2'!$F$24</definedName>
    <definedName name="CRBPPHCPTEG__786_____MSNANN0">'SE Prod 2'!$I$24</definedName>
    <definedName name="CRBPPHCPTEG__786_____RECANN0">'SE Prod 2'!$H$24</definedName>
    <definedName name="CRBPPHCPTEG__787_____BEXANM1">'SE Prod 2'!$G$25</definedName>
    <definedName name="CRBPPHCPTEG__787_____BEXANN0">'SE Prod 2'!$L$25</definedName>
    <definedName name="CRBPPHCPTEG__787_____CARANM2">'SE Prod 2'!$F$25</definedName>
    <definedName name="CRBPPHCPTEG__787_____MSNANN0">'SE Prod 2'!$I$25</definedName>
    <definedName name="CRBPPHCPTEG__787_____RECANN0">'SE Prod 2'!$H$25</definedName>
    <definedName name="CRBPPHCPTEG__78725___BEXANM1">'SE Prod 2'!$G$26</definedName>
    <definedName name="CRBPPHCPTEG__78725___BEXANN0">'SE Prod 2'!$L$26</definedName>
    <definedName name="CRBPPHCPTEG__78725___CARANM2">'SE Prod 2'!$F$26</definedName>
    <definedName name="CRBPPHCPTEG__78725___MSNANN0">'SE Prod 2'!$I$26</definedName>
    <definedName name="CRBPPHCPTEG__78725___RECANN0">'SE Prod 2'!$H$26</definedName>
    <definedName name="CRBPPHCPTEG__78741___BEXANM1">'SE Prod 2'!$G$27</definedName>
    <definedName name="CRBPPHCPTEG__78741___BEXANN0">'SE Prod 2'!$L$27</definedName>
    <definedName name="CRBPPHCPTEG__78741___CARANM2">'SE Prod 2'!$F$27</definedName>
    <definedName name="CRBPPHCPTEG__78741___MSNANN0">'SE Prod 2'!$I$27</definedName>
    <definedName name="CRBPPHCPTEG__78741___RECANN0">'SE Prod 2'!$H$27</definedName>
    <definedName name="CRBPPHCPTEG__78742___BEXANM1">'SE Prod 2'!$G$28</definedName>
    <definedName name="CRBPPHCPTEG__78742___BEXANN0">'SE Prod 2'!$L$28</definedName>
    <definedName name="CRBPPHCPTEG__78742___CARANM2">'SE Prod 2'!$F$28</definedName>
    <definedName name="CRBPPHCPTEG__78742___MSNANN0">'SE Prod 2'!$I$28</definedName>
    <definedName name="CRBPPHCPTEG__78742___RECANN0">'SE Prod 2'!$H$28</definedName>
    <definedName name="CRBPPHCPTEG__787461__BEXANM1">'SE Prod 2'!$G$29</definedName>
    <definedName name="CRBPPHCPTEG__787461__BEXANN0">'SE Prod 2'!$L$29</definedName>
    <definedName name="CRBPPHCPTEG__787461__CARANM2">'SE Prod 2'!$F$29</definedName>
    <definedName name="CRBPPHCPTEG__787461__MSNANN0">'SE Prod 2'!$I$29</definedName>
    <definedName name="CRBPPHCPTEG__787461__RECANN0">'SE Prod 2'!$H$29</definedName>
    <definedName name="CRBPPHCPTEG__787462__BEXANM1">'SE Prod 2'!$G$30</definedName>
    <definedName name="CRBPPHCPTEG__787462__BEXANN0">'SE Prod 2'!$L$30</definedName>
    <definedName name="CRBPPHCPTEG__787462__CARANM2">'SE Prod 2'!$F$30</definedName>
    <definedName name="CRBPPHCPTEG__787462__MSNANN0">'SE Prod 2'!$I$30</definedName>
    <definedName name="CRBPPHCPTEG__787462__RECANN0">'SE Prod 2'!$H$30</definedName>
    <definedName name="CRBPPHCPTEG__78748___BEXANM1">'SE Prod 2'!$G$31</definedName>
    <definedName name="CRBPPHCPTEG__78748___BEXANN0">'SE Prod 2'!$L$31</definedName>
    <definedName name="CRBPPHCPTEG__78748___CARANM2">'SE Prod 2'!$F$31</definedName>
    <definedName name="CRBPPHCPTEG__78748___MSNANN0">'SE Prod 2'!$I$31</definedName>
    <definedName name="CRBPPHCPTEG__78748___RECANN0">'SE Prod 2'!$H$31</definedName>
    <definedName name="CRBPPHCPTEG__7876____BEXANM1">'SE Prod 2'!$G$32</definedName>
    <definedName name="CRBPPHCPTEG__7876____BEXANN0">'SE Prod 2'!$L$32</definedName>
    <definedName name="CRBPPHCPTEG__7876____CARANM2">'SE Prod 2'!$F$32</definedName>
    <definedName name="CRBPPHCPTEG__7876____MSNANN0">'SE Prod 2'!$I$32</definedName>
    <definedName name="CRBPPHCPTEG__7876____RECANN0">'SE Prod 2'!$H$32</definedName>
    <definedName name="CRBPPHCPTEG__789_____BEXANM1">'SE Prod 2'!$G$33</definedName>
    <definedName name="CRBPPHCPTEG__789_____BEXANN0">'SE Prod 2'!$L$33</definedName>
    <definedName name="CRBPPHCPTEG__789_____CARANM2">'SE Prod 2'!$F$33</definedName>
    <definedName name="CRBPPHCPTEG__789_____MSNANN0">'SE Prod 2'!$I$33</definedName>
    <definedName name="CRBPPHCPTEG__789_____RECANN0">'SE Prod 2'!$H$33</definedName>
    <definedName name="CRBPPHCPTEG__79______BEXANM1">'SE Prod 2'!$G$34</definedName>
    <definedName name="CRBPPHCPTEG__79______BEXANN0">'SE Prod 2'!$L$34</definedName>
    <definedName name="CRBPPHCPTEG__79______CARANM2">'SE Prod 2'!$F$34</definedName>
    <definedName name="CRBPPHCPTEG__79______MSNANN0">'SE Prod 2'!$I$34</definedName>
    <definedName name="CRBPPHCPTEG__79______RECANN0">'SE Prod 2'!$H$34</definedName>
    <definedName name="CRBPPHCPTEG__791_____BEXANM1">'SE Prod 2'!$G$35</definedName>
    <definedName name="CRBPPHCPTEG__791_____BEXANN0">'SE Prod 2'!$L$35</definedName>
    <definedName name="CRBPPHCPTEG__791_____CARANM2">'SE Prod 2'!$F$35</definedName>
    <definedName name="CRBPPHCPTEG__791_____MSNANN0">'SE Prod 2'!$I$35</definedName>
    <definedName name="CRBPPHCPTEG__791_____RECANN0">'SE Prod 2'!$H$35</definedName>
    <definedName name="CRBPPHCPTEG__796_____BEXANM1">'SE Prod 2'!$G$36</definedName>
    <definedName name="CRBPPHCPTEG__796_____BEXANN0">'SE Prod 2'!$L$36</definedName>
    <definedName name="CRBPPHCPTEG__796_____CARANM2">'SE Prod 2'!$F$36</definedName>
    <definedName name="CRBPPHCPTEG__796_____MSNANN0">'SE Prod 2'!$I$36</definedName>
    <definedName name="CRBPPHCPTEG__796_____RECANN0">'SE Prod 2'!$H$36</definedName>
    <definedName name="CRBPPHCPTEG__797_____BEXANM1">'SE Prod 2'!$G$37</definedName>
    <definedName name="CRBPPHCPTEG__797_____BEXANN0">'SE Prod 2'!$L$37</definedName>
    <definedName name="CRBPPHCPTEG__797_____CARANM2">'SE Prod 2'!$F$37</definedName>
    <definedName name="CRBPPHCPTEG__797_____MSNANN0">'SE Prod 2'!$I$37</definedName>
    <definedName name="CRBPPHCPTEG__797_____RECANN0">'SE Prod 2'!$H$37</definedName>
    <definedName name="CRBPPHCPTEG__DEFICINVBEXANM1">'SI Ressources'!$F$38</definedName>
    <definedName name="CRBPPHCPTEG__DEFICINVBPPANN0">'SI Ressources'!$G$38</definedName>
    <definedName name="CRBPPHCPTEG__DEFICINVCARANM2">'SI Ressources'!$E$38</definedName>
    <definedName name="CRBPPHCPTEG__DEFINVCUBEXANM1">'SI Emplois'!$F$41</definedName>
    <definedName name="CRBPPHCPTEG__DEFINVCUBPPANN0">'SI Emplois'!$G$41</definedName>
    <definedName name="CRBPPHCPTEG__DEFINVCUCARANM2">'SI Emplois'!$E$41</definedName>
    <definedName name="CRBPPHCPTEG__E10_____BEXANM1">'SI Emplois'!$F$9</definedName>
    <definedName name="CRBPPHCPTEG__E10_____BPPANN0">'SI Emplois'!$G$9</definedName>
    <definedName name="CRBPPHCPTEG__E10_____CARANM2">'SI Emplois'!$E$9</definedName>
    <definedName name="CRBPPHCPTEG__E1161___BEXANM1">'SI Emplois'!$F$10</definedName>
    <definedName name="CRBPPHCPTEG__E1161___BPPANN0">'SI Emplois'!$G$10</definedName>
    <definedName name="CRBPPHCPTEG__E1161___CARANM2">'SI Emplois'!$E$10</definedName>
    <definedName name="CRBPPHCPTEG__E13_____BEXANM1">'SI Emplois'!$F$11</definedName>
    <definedName name="CRBPPHCPTEG__E13_____BPPANN0">'SI Emplois'!$G$11</definedName>
    <definedName name="CRBPPHCPTEG__E13_____CARANM2">'SI Emplois'!$E$11</definedName>
    <definedName name="CRBPPHCPTEG__E14_____BEXANM1">'SI Emplois'!$F$13</definedName>
    <definedName name="CRBPPHCPTEG__E14_____BPPANN0">'SI Emplois'!$G$13</definedName>
    <definedName name="CRBPPHCPTEG__E14_____CARANM2">'SI Emplois'!$E$13</definedName>
    <definedName name="CRBPPHCPTEG__E15_____BEXANM1">'SI Emplois'!$F$14</definedName>
    <definedName name="CRBPPHCPTEG__E15_____BPPANN0">'SI Emplois'!$G$14</definedName>
    <definedName name="CRBPPHCPTEG__E15_____CARANM2">'SI Emplois'!$E$14</definedName>
    <definedName name="CRBPPHCPTEG__E16_____BEXANM1">'SI Emplois'!$F$16</definedName>
    <definedName name="CRBPPHCPTEG__E16_____BPPANN0">'SI Emplois'!$G$16</definedName>
    <definedName name="CRBPPHCPTEG__E16_____CARANM2">'SI Emplois'!$E$16</definedName>
    <definedName name="CRBPPHCPTEG__E17_____BEXANM1">'SI Emplois'!$F$17</definedName>
    <definedName name="CRBPPHCPTEG__E17_____BPPANN0">'SI Emplois'!$G$17</definedName>
    <definedName name="CRBPPHCPTEG__E17_____CARANM2">'SI Emplois'!$E$17</definedName>
    <definedName name="CRBPPHCPTEG__E18_____BEXANM1">'SI Emplois'!$F$19</definedName>
    <definedName name="CRBPPHCPTEG__E18_____BPPANN0">'SI Emplois'!$G$19</definedName>
    <definedName name="CRBPPHCPTEG__E18_____CARANM2">'SI Emplois'!$E$19</definedName>
    <definedName name="CRBPPHCPTEG__E20_____BEXANM1">'SI Emplois'!$F$21</definedName>
    <definedName name="CRBPPHCPTEG__E20_____BPPANN0">'SI Emplois'!$G$21</definedName>
    <definedName name="CRBPPHCPTEG__E20_____CARANM2">'SI Emplois'!$E$21</definedName>
    <definedName name="CRBPPHCPTEG__E21_____BEXANM1">'SI Emplois'!$F$22</definedName>
    <definedName name="CRBPPHCPTEG__E21_____BPPANN0">'SI Emplois'!$G$22</definedName>
    <definedName name="CRBPPHCPTEG__E21_____CARANM2">'SI Emplois'!$E$22</definedName>
    <definedName name="CRBPPHCPTEG__E22_____BEXANM1">'SI Emplois'!$F$23</definedName>
    <definedName name="CRBPPHCPTEG__E22_____BPPANN0">'SI Emplois'!$G$23</definedName>
    <definedName name="CRBPPHCPTEG__E22_____CARANM2">'SI Emplois'!$E$23</definedName>
    <definedName name="CRBPPHCPTEG__E23_____BEXANM1">'SI Emplois'!$F$24</definedName>
    <definedName name="CRBPPHCPTEG__E23_____BPPANN0">'SI Emplois'!$G$24</definedName>
    <definedName name="CRBPPHCPTEG__E23_____CARANM2">'SI Emplois'!$E$24</definedName>
    <definedName name="CRBPPHCPTEG__E24_____BEXANM1">'SI Emplois'!$F$25</definedName>
    <definedName name="CRBPPHCPTEG__E24_____BPPANN0">'SI Emplois'!$G$25</definedName>
    <definedName name="CRBPPHCPTEG__E24_____CARANM2">'SI Emplois'!$E$25</definedName>
    <definedName name="CRBPPHCPTEG__E26_____BEXANM1">'SI Emplois'!$F$26</definedName>
    <definedName name="CRBPPHCPTEG__E26_____BPPANN0">'SI Emplois'!$G$26</definedName>
    <definedName name="CRBPPHCPTEG__E26_____CARANM2">'SI Emplois'!$E$26</definedName>
    <definedName name="CRBPPHCPTEG__E27_____BEXANM1">'SI Emplois'!$F$27</definedName>
    <definedName name="CRBPPHCPTEG__E27_____BPPANN0">'SI Emplois'!$G$27</definedName>
    <definedName name="CRBPPHCPTEG__E27_____CARANM2">'SI Emplois'!$E$27</definedName>
    <definedName name="CRBPPHCPTEG__E28_____BEXANM1">'SI Emplois'!$F$29</definedName>
    <definedName name="CRBPPHCPTEG__E28_____BPPANN0">'SI Emplois'!$G$29</definedName>
    <definedName name="CRBPPHCPTEG__E28_____CARANM2">'SI Emplois'!$E$29</definedName>
    <definedName name="CRBPPHCPTEG__E29_____BEXANM1">'SI Emplois'!$F$31</definedName>
    <definedName name="CRBPPHCPTEG__E29_____BPPANN0">'SI Emplois'!$G$31</definedName>
    <definedName name="CRBPPHCPTEG__E29_____CARANM2">'SI Emplois'!$E$31</definedName>
    <definedName name="CRBPPHCPTEG__E39_____BEXANM1">'SI Emplois'!$F$33</definedName>
    <definedName name="CRBPPHCPTEG__E39_____BPPANN0">'SI Emplois'!$G$33</definedName>
    <definedName name="CRBPPHCPTEG__E39_____CARANM2">'SI Emplois'!$E$33</definedName>
    <definedName name="CRBPPHCPTEG__E481____BEXANM1">'SI Emplois'!$F$35</definedName>
    <definedName name="CRBPPHCPTEG__E481____BPPANN0">'SI Emplois'!$G$35</definedName>
    <definedName name="CRBPPHCPTEG__E481____CARANM2">'SI Emplois'!$E$35</definedName>
    <definedName name="CRBPPHCPTEG__E49_____BEXANM1">'SI Emplois'!$F$37</definedName>
    <definedName name="CRBPPHCPTEG__E49_____BPPANN0">'SI Emplois'!$G$37</definedName>
    <definedName name="CRBPPHCPTEG__E49_____CARANM2">'SI Emplois'!$E$37</definedName>
    <definedName name="CRBPPHCPTEG__E59_____BEXANM1">'SI Emplois'!$F$39</definedName>
    <definedName name="CRBPPHCPTEG__E59_____BPPANN0">'SI Emplois'!$G$39</definedName>
    <definedName name="CRBPPHCPTEG__E59_____CARANM2">'SI Emplois'!$E$39</definedName>
    <definedName name="CRBPPHCPTEG__EAMTEXCEBEXANM1">'SI Emplois'!$F$42</definedName>
    <definedName name="CRBPPHCPTEG__EAMTEXCEBPPANN0">'SI Emplois'!$G$42</definedName>
    <definedName name="CRBPPHCPTEG__EAMTEXCECARANM2">'SI Emplois'!$E$42</definedName>
    <definedName name="CRBPPHCPTEG__EXCEDINVBEXANM1">'SI Emplois'!$F$43</definedName>
    <definedName name="CRBPPHCPTEG__EXCEDINVBPPANN0">'SI Emplois'!$G$43</definedName>
    <definedName name="CRBPPHCPTEG__EXCEDINVCARANM2">'SI Emplois'!$E$43</definedName>
    <definedName name="CRBPPHCPTEG__EXEINVCUBEXANM1">'SI Ressources'!$F$36</definedName>
    <definedName name="CRBPPHCPTEG__EXEINVCUBPPANN0">'SI Ressources'!$G$36</definedName>
    <definedName name="CRBPPHCPTEG__EXEINVCUCARANM2">'SI Ressources'!$E$36</definedName>
    <definedName name="CRBPPHCPTEG__R10_____BEXANM1">'SI Ressources'!$F$9</definedName>
    <definedName name="CRBPPHCPTEG__R10_____BPPANN0">'SI Ressources'!$G$9</definedName>
    <definedName name="CRBPPHCPTEG__R10_____CARANM2">'SI Ressources'!$E$9</definedName>
    <definedName name="CRBPPHCPTEG__R1161___BEXANM1">'SI Ressources'!$F$10</definedName>
    <definedName name="CRBPPHCPTEG__R1161___BPPANN0">'SI Ressources'!$G$10</definedName>
    <definedName name="CRBPPHCPTEG__R1161___CARANM2">'SI Ressources'!$E$10</definedName>
    <definedName name="CRBPPHCPTEG__R13_____BEXANM1">'SI Ressources'!$F$11</definedName>
    <definedName name="CRBPPHCPTEG__R13_____BPPANN0">'SI Ressources'!$G$11</definedName>
    <definedName name="CRBPPHCPTEG__R13_____CARANM2">'SI Ressources'!$E$11</definedName>
    <definedName name="CRBPPHCPTEG__R14_____BEXANM1">'SI Ressources'!$F$13</definedName>
    <definedName name="CRBPPHCPTEG__R14_____BPPANN0">'SI Ressources'!$G$13</definedName>
    <definedName name="CRBPPHCPTEG__R14_____CARANM2">'SI Ressources'!$E$13</definedName>
    <definedName name="CRBPPHCPTEG__R15_____BEXANM1">'SI Ressources'!$F$14</definedName>
    <definedName name="CRBPPHCPTEG__R15_____BPPANN0">'SI Ressources'!$G$14</definedName>
    <definedName name="CRBPPHCPTEG__R15_____CARANM2">'SI Ressources'!$E$14</definedName>
    <definedName name="CRBPPHCPTEG__R16_____BEXANM1">'SI Ressources'!$F$16</definedName>
    <definedName name="CRBPPHCPTEG__R16_____BPPANN0">'SI Ressources'!$G$16</definedName>
    <definedName name="CRBPPHCPTEG__R16_____CARANM2">'SI Ressources'!$E$16</definedName>
    <definedName name="CRBPPHCPTEG__R17_____BEXANM1">'SI Ressources'!$F$17</definedName>
    <definedName name="CRBPPHCPTEG__R17_____BPPANN0">'SI Ressources'!$G$17</definedName>
    <definedName name="CRBPPHCPTEG__R17_____CARANM2">'SI Ressources'!$E$17</definedName>
    <definedName name="CRBPPHCPTEG__R18_____BEXANM1">'SI Ressources'!$F$19</definedName>
    <definedName name="CRBPPHCPTEG__R18_____BPPANN0">'SI Ressources'!$G$19</definedName>
    <definedName name="CRBPPHCPTEG__R18_____CARANM2">'SI Ressources'!$E$19</definedName>
    <definedName name="CRBPPHCPTEG__R20_____BEXANM1">'SI Ressources'!$F$21</definedName>
    <definedName name="CRBPPHCPTEG__R20_____BPPANN0">'SI Ressources'!$G$21</definedName>
    <definedName name="CRBPPHCPTEG__R20_____CARANM2">'SI Ressources'!$E$21</definedName>
    <definedName name="CRBPPHCPTEG__R21_____BEXANM1">'SI Ressources'!$F$22</definedName>
    <definedName name="CRBPPHCPTEG__R21_____BPPANN0">'SI Ressources'!$G$22</definedName>
    <definedName name="CRBPPHCPTEG__R21_____CARANM2">'SI Ressources'!$E$22</definedName>
    <definedName name="CRBPPHCPTEG__R22_____BEXANM1">'SI Ressources'!$F$23</definedName>
    <definedName name="CRBPPHCPTEG__R22_____BPPANN0">'SI Ressources'!$G$23</definedName>
    <definedName name="CRBPPHCPTEG__R22_____CARANM2">'SI Ressources'!$E$23</definedName>
    <definedName name="CRBPPHCPTEG__R23_____BEXANM1">'SI Ressources'!$F$24</definedName>
    <definedName name="CRBPPHCPTEG__R23_____BPPANN0">'SI Ressources'!$G$24</definedName>
    <definedName name="CRBPPHCPTEG__R23_____CARANM2">'SI Ressources'!$E$24</definedName>
    <definedName name="CRBPPHCPTEG__R24_____BEXANM1">'SI Ressources'!$F$25</definedName>
    <definedName name="CRBPPHCPTEG__R24_____BPPANN0">'SI Ressources'!$G$25</definedName>
    <definedName name="CRBPPHCPTEG__R24_____CARANM2">'SI Ressources'!$E$25</definedName>
    <definedName name="CRBPPHCPTEG__R26_____BEXANM1">'SI Ressources'!$F$26</definedName>
    <definedName name="CRBPPHCPTEG__R26_____BPPANN0">'SI Ressources'!$G$26</definedName>
    <definedName name="CRBPPHCPTEG__R26_____CARANM2">'SI Ressources'!$E$26</definedName>
    <definedName name="CRBPPHCPTEG__R27_____BEXANM1">'SI Ressources'!$F$27</definedName>
    <definedName name="CRBPPHCPTEG__R27_____BPPANN0">'SI Ressources'!$G$27</definedName>
    <definedName name="CRBPPHCPTEG__R27_____CARANM2">'SI Ressources'!$E$27</definedName>
    <definedName name="CRBPPHCPTEG__R28_____BEXANM1">'SI Ressources'!$F$29</definedName>
    <definedName name="CRBPPHCPTEG__R28_____BPPANN0">'SI Ressources'!$G$29</definedName>
    <definedName name="CRBPPHCPTEG__R28_____CARANM2">'SI Ressources'!$E$29</definedName>
    <definedName name="CRBPPHCPTEG__R29_____BEXANM1">'SI Ressources'!$F$30</definedName>
    <definedName name="CRBPPHCPTEG__R29_____BPPANN0">'SI Ressources'!$G$30</definedName>
    <definedName name="CRBPPHCPTEG__R29_____CARANM2">'SI Ressources'!$E$30</definedName>
    <definedName name="CRBPPHCPTEG__R39_____BEXANM1">'SI Ressources'!$F$31</definedName>
    <definedName name="CRBPPHCPTEG__R39_____BPPANN0">'SI Ressources'!$G$31</definedName>
    <definedName name="CRBPPHCPTEG__R39_____CARANM2">'SI Ressources'!$E$31</definedName>
    <definedName name="CRBPPHCPTEG__R481____BEXANM1">'SI Ressources'!$F$32</definedName>
    <definedName name="CRBPPHCPTEG__R481____BPPANN0">'SI Ressources'!$G$32</definedName>
    <definedName name="CRBPPHCPTEG__R481____CARANM2">'SI Ressources'!$E$32</definedName>
    <definedName name="CRBPPHCPTEG__R49_____BEXANM1">'SI Ressources'!$F$33</definedName>
    <definedName name="CRBPPHCPTEG__R49_____BPPANN0">'SI Ressources'!$G$33</definedName>
    <definedName name="CRBPPHCPTEG__R49_____CARANM2">'SI Ressources'!$E$33</definedName>
    <definedName name="CRBPPHCPTEG__R59_____BEXANM1">'SI Ressources'!$F$34</definedName>
    <definedName name="CRBPPHCPTEG__R59_____BPPANN0">'SI Ressources'!$G$34</definedName>
    <definedName name="CRBPPHCPTEG__R59_____CARANM2">'SI Ressources'!$E$34</definedName>
    <definedName name="CRBPPHCPTEG__RAMTEXCEBEXANM1">'SI Ressources'!$F$37</definedName>
    <definedName name="CRBPPHCPTEG__RAMTEXCEBPPANN0">'SI Ressources'!$G$37</definedName>
    <definedName name="CRBPPHCPTEG__RAMTEXCECARANM2">'SI Ressources'!$E$37</definedName>
    <definedName name="CRBPPHIDEN___ADRESSE____ANN0">'FINESS'!$E$9</definedName>
    <definedName name="CRBPPHIDEN___ANNEEREF___ANN0">'FINESS'!$M$2</definedName>
    <definedName name="CRBPPHIDEN___CAPAAUTO___ANN0">'FINESS'!$E$31</definedName>
    <definedName name="CRBPPHIDEN___CATEGORI___ANN0">'FINESS'!$E$23</definedName>
    <definedName name="CRBPPHIDEN___CCNT_______ANN0">'FINESS'!$E$27</definedName>
    <definedName name="CRBPPHIDEN___COMPETEN___ANN0">'FINESS'!$E$25</definedName>
    <definedName name="CRBPPHIDEN___DATEARRI___ANN0">'Conversions'!$B$1</definedName>
    <definedName name="CRBPPHIDEN___DATEHABI___ANN0">'FINESS'!$E$13</definedName>
    <definedName name="CRBPPHIDEN___DEPARTEM___ANN0">'FINESS'!$I$13</definedName>
    <definedName name="CRBPPHIDEN___EMAIL______ANN0">'FINESS'!$K$17</definedName>
    <definedName name="CRBPPHIDEN___FAX________ANN0">'FINESS'!$H$17</definedName>
    <definedName name="CRBPPHIDEN___NFINESS____ANN0">'FINESS'!$E$7</definedName>
    <definedName name="CRBPPHIDEN___NOMDIREC___ANN0">'FINESS'!$E$19</definedName>
    <definedName name="CRBPPHIDEN___NOMETAB____ANN0">'FINESS'!$G$7</definedName>
    <definedName name="CRBPPHIDEN___ORGAGEST___ANN0">'FINESS'!$E$15</definedName>
    <definedName name="CRBPPHIDEN___TEL________ANN0">'FINESS'!$E$17</definedName>
    <definedName name="CRBPPHSALAG__AGPLDIR1BEXANM1">'Effectifs'!$D$12</definedName>
    <definedName name="CRBPPHSALAG__AGPLEDU4BEXANM1">'Effectifs'!$D$27</definedName>
    <definedName name="CRBPPHSALAG__AGPLGES2BEXANM1">'Effectifs'!$D$17</definedName>
    <definedName name="CRBPPHSALAG__AGPLMED6BEXANM1">'Effectifs'!$D$37</definedName>
    <definedName name="CRBPPHSALAG__AGPLPME5BEXANM1">'Effectifs'!$D$32</definedName>
    <definedName name="CRBPPHSALAG__AGPLSER3BEXANM1">'Effectifs'!$D$22</definedName>
    <definedName name="CRBPPHSALAG__AGTPDIR1BEXANM1">'Effectifs'!$E$12</definedName>
    <definedName name="CRBPPHSALAG__AGTPEDU4BEXANM1">'Effectifs'!$E$27</definedName>
    <definedName name="CRBPPHSALAG__AGTPGES2BEXANM1">'Effectifs'!$E$17</definedName>
    <definedName name="CRBPPHSALAG__AGTPMED6BEXANM1">'Effectifs'!$E$37</definedName>
    <definedName name="CRBPPHSALAG__AGTPPME5BEXANM1">'Effectifs'!$E$32</definedName>
    <definedName name="CRBPPHSALAG__AGTPSER3BEXANM1">'Effectifs'!$E$22</definedName>
    <definedName name="CRBPPHSALAG__ETPDIR1_BEXANM1">'Effectifs'!$F$12</definedName>
    <definedName name="CRBPPHSALAG__ETPEDU4_BEXANM1">'Effectifs'!$F$27</definedName>
    <definedName name="CRBPPHSALAG__ETPGES2_BEXANM1">'Effectifs'!$F$17</definedName>
    <definedName name="CRBPPHSALAG__ETPMED6_BEXANM1">'Effectifs'!$F$37</definedName>
    <definedName name="CRBPPHSALAG__ETPPME5_BEXANM1">'Effectifs'!$F$32</definedName>
    <definedName name="CRBPPHSALAG__ETPSER3_BEXANM1">'Effectifs'!$F$22</definedName>
    <definedName name="CRBPPHSALAG__METPDIR1BPPANN0">'Effectifs'!$J$12</definedName>
    <definedName name="CRBPPHSALAG__METPEDU4BPPANN0">'Effectifs'!$J$27</definedName>
    <definedName name="CRBPPHSALAG__METPGES2BPPANN0">'Effectifs'!$J$17</definedName>
    <definedName name="CRBPPHSALAG__METPMED6BPPANN0">'Effectifs'!$J$37</definedName>
    <definedName name="CRBPPHSALAG__METPPME5BPPANN0">'Effectifs'!$J$32</definedName>
    <definedName name="CRBPPHSALAG__METPSER3BPPANN0">'Effectifs'!$J$22</definedName>
    <definedName name="CRBPPHSALAG__PETPDIR1BPPANN0">'Effectifs'!$I$12</definedName>
    <definedName name="CRBPPHSALAG__PETPEDU4BPPANN0">'Effectifs'!$I$27</definedName>
    <definedName name="CRBPPHSALAG__PETPGES2BPPANN0">'Effectifs'!$I$17</definedName>
    <definedName name="CRBPPHSALAG__PETPMED6BPPANN0">'Effectifs'!$I$37</definedName>
    <definedName name="CRBPPHSALAG__PETPPME5BPPANN0">'Effectifs'!$I$32</definedName>
    <definedName name="CRBPPHSALAG__PETPSER3BPPANN0">'Effectifs'!$I$22</definedName>
    <definedName name="Liste_des_codes_convention" localSheetId="1">'Listes'!$B$65:$D$72</definedName>
    <definedName name="_xlnm.Print_Area" localSheetId="3">'Activités'!$A$1:$O$38</definedName>
    <definedName name="_xlnm.Print_Area" localSheetId="15">'BILAN Actif'!$A$1:$I$50</definedName>
    <definedName name="_xlnm.Print_Area" localSheetId="16">'BILAN Passif'!$A$1:$F$58</definedName>
    <definedName name="_xlnm.Print_Area" localSheetId="13">'Effectifs'!$A$2:$L$41</definedName>
    <definedName name="_xlnm.Print_Area" localSheetId="2">'FINESS'!$B$1:$O$33</definedName>
    <definedName name="_xlnm.Print_Area" localSheetId="4">'IME Creton'!$A$1:$L$25</definedName>
    <definedName name="_xlnm.Print_Area" localSheetId="1">'Listes'!$A$1:$I$185</definedName>
    <definedName name="_xlnm.Print_Area" localSheetId="5">'SE Dep 1'!$A$1:$N$40</definedName>
    <definedName name="_xlnm.Print_Area" localSheetId="6">'SE Dep 2'!$A$1:$N$25</definedName>
    <definedName name="_xlnm.Print_Area" localSheetId="7">'SE Dep 3'!$B$2:$M$68</definedName>
    <definedName name="_xlnm.Print_Area" localSheetId="8">'SE Prod 1'!$A$1:$N$50</definedName>
    <definedName name="_xlnm.Print_Area" localSheetId="9">'SE Prod 2'!$A$1:$N$49</definedName>
    <definedName name="_xlnm.Print_Area" localSheetId="10">'SI Emplois'!$A$1:$I$48</definedName>
    <definedName name="_xlnm.Print_Area" localSheetId="11">'SI Ressources'!$A$1:$I$42</definedName>
    <definedName name="_xlnm.Print_Area" localSheetId="12">'Tarifs'!$A$1:$H$34</definedName>
    <definedName name="_xlnm.Print_Area" localSheetId="14">'Ventil CC'!$A$1:$M$11</definedName>
  </definedNames>
  <calcPr fullCalcOnLoad="1"/>
</workbook>
</file>

<file path=xl/sharedStrings.xml><?xml version="1.0" encoding="utf-8"?>
<sst xmlns="http://schemas.openxmlformats.org/spreadsheetml/2006/main" count="1001" uniqueCount="848">
  <si>
    <t xml:space="preserve">TOTAL AGREGAT APPROUVE en N - 1 </t>
  </si>
  <si>
    <t xml:space="preserve"> Classe 6-groupes II et III de produits :</t>
  </si>
  <si>
    <t>Activité théorique</t>
  </si>
  <si>
    <t>(1)</t>
  </si>
  <si>
    <t>(2)</t>
  </si>
  <si>
    <t>(3)</t>
  </si>
  <si>
    <t>Activité prévisionnelle</t>
  </si>
  <si>
    <t>(6)</t>
  </si>
  <si>
    <t>(7)</t>
  </si>
  <si>
    <t>(8)</t>
  </si>
  <si>
    <t>(9)</t>
  </si>
  <si>
    <t>(10)</t>
  </si>
  <si>
    <t>(12)</t>
  </si>
  <si>
    <t>(13)</t>
  </si>
  <si>
    <t>(14)</t>
  </si>
  <si>
    <t>(15)</t>
  </si>
  <si>
    <t>Externat</t>
  </si>
  <si>
    <t>Semi-internat</t>
  </si>
  <si>
    <t>Internat</t>
  </si>
  <si>
    <t>(17)</t>
  </si>
  <si>
    <t>(de 1 à 3)</t>
  </si>
  <si>
    <t>TOTAL</t>
  </si>
  <si>
    <t>Autres</t>
  </si>
  <si>
    <t xml:space="preserve"> </t>
  </si>
  <si>
    <t>TOTAL GENERAL</t>
  </si>
  <si>
    <t>Réduction des fonds propres ou reprise sur apports</t>
  </si>
  <si>
    <t>Reprises</t>
  </si>
  <si>
    <t>Remboursement des dettes financières</t>
  </si>
  <si>
    <t>Compte de liaison investissement</t>
  </si>
  <si>
    <t>Acquisition d'éléments de l'actif immobilisé</t>
  </si>
  <si>
    <t>Participations et créances rattachées à des participations</t>
  </si>
  <si>
    <t>Autres immobilisations financières</t>
  </si>
  <si>
    <t>Augmentation des fonds propres</t>
  </si>
  <si>
    <t>Dotations aux provisions</t>
  </si>
  <si>
    <t>Augmentation des dettes financières</t>
  </si>
  <si>
    <t>Compte de liaison</t>
  </si>
  <si>
    <t>Immobilisations (sorties)</t>
  </si>
  <si>
    <t>- Externat</t>
  </si>
  <si>
    <t>- Semi-internat</t>
  </si>
  <si>
    <t>- Internat</t>
  </si>
  <si>
    <t>Prix de journée moyen de l'année</t>
  </si>
  <si>
    <t>TOTAL en journées</t>
  </si>
  <si>
    <r>
      <t xml:space="preserve">     </t>
    </r>
    <r>
      <rPr>
        <b/>
        <sz val="12"/>
        <rFont val="Times New Roman"/>
        <family val="1"/>
      </rPr>
      <t>Accueil des plus de 20 ans dans les IME</t>
    </r>
  </si>
  <si>
    <t>Nombre de journées prévisionnelles</t>
  </si>
  <si>
    <t>ADRESSE :</t>
  </si>
  <si>
    <t>CATEGORIE :</t>
  </si>
  <si>
    <t>DATE D’ARRIVEE DES DOCUMENTS :</t>
  </si>
  <si>
    <t xml:space="preserve"> Activité de l'Etablissement ou du Service</t>
  </si>
  <si>
    <t>ACHATS</t>
  </si>
  <si>
    <t>(4)</t>
  </si>
  <si>
    <t>(5) = (3) + (4)</t>
  </si>
  <si>
    <t>Achats stockés de matières premières et de fournitures</t>
  </si>
  <si>
    <t xml:space="preserve">Variation des stocks </t>
  </si>
  <si>
    <t xml:space="preserve">Achats non stockés de matières et fournitures </t>
  </si>
  <si>
    <t>Rabais, remises, ristournes accordés par l'établissement</t>
  </si>
  <si>
    <t>SERVICES EXTERIEURS</t>
  </si>
  <si>
    <t xml:space="preserve">AUTRES SERVICES EXTERIEURS </t>
  </si>
  <si>
    <t>Transports de biens</t>
  </si>
  <si>
    <t>Transports d'usagers</t>
  </si>
  <si>
    <t>Transports collectifs du personnel</t>
  </si>
  <si>
    <t>Transports divers</t>
  </si>
  <si>
    <t>Déplacements, missions et réceptions</t>
  </si>
  <si>
    <t>Frais postaux et frais de télécommunications</t>
  </si>
  <si>
    <t>Prestations de blanchissage à l'extérieur</t>
  </si>
  <si>
    <t>Prestations d'alimentation à l'extérieur</t>
  </si>
  <si>
    <t>Prestations de nettoyage à l'extérieur</t>
  </si>
  <si>
    <t>Prestations d'informatique à l'extérieur</t>
  </si>
  <si>
    <t>TOTAL GROUPE I</t>
  </si>
  <si>
    <t>Personnel extérieur à l'établissement</t>
  </si>
  <si>
    <t>Rémunérations d'intermédiaires et honoraires</t>
  </si>
  <si>
    <t>Impôts, taxes et versements assimilés sur rémunérations (administration des impôts)</t>
  </si>
  <si>
    <t>Impôts, taxes et versements assimilés sur rémunérations (autres organismes)</t>
  </si>
  <si>
    <t>Charges de sécurité sociale et de prévoyance</t>
  </si>
  <si>
    <t>Autres charges sociales</t>
  </si>
  <si>
    <t>Autres charges de personnel</t>
  </si>
  <si>
    <t>TOTAL GROUPE II</t>
  </si>
  <si>
    <t>Locations immobilières</t>
  </si>
  <si>
    <t>Locations mobilières</t>
  </si>
  <si>
    <t>Entretien et réparations sur biens immobiliers</t>
  </si>
  <si>
    <t>Entretien et réparations sur biens mobiliers</t>
  </si>
  <si>
    <t>Maintenance</t>
  </si>
  <si>
    <t>Primes d'assurances</t>
  </si>
  <si>
    <t>Etudes et recherches</t>
  </si>
  <si>
    <t>Divers</t>
  </si>
  <si>
    <t>Services bancaires et assimilés</t>
  </si>
  <si>
    <t>AUTRES CHARGES DE GESTION COURANTE</t>
  </si>
  <si>
    <t>Redevances pour concessions, brevets, licences, procédés, droits et valeurs similaires</t>
  </si>
  <si>
    <t>Pertes sur créances irrécouvrables</t>
  </si>
  <si>
    <t>Subventions</t>
  </si>
  <si>
    <t>Charges diverses de gestion courante</t>
  </si>
  <si>
    <t>CHARGES FINANCIERES</t>
  </si>
  <si>
    <t>CHARGES EXCEPTIONNELLES</t>
  </si>
  <si>
    <t>Charges exceptionnelles sur opérations de gestion</t>
  </si>
  <si>
    <t>Valeurs comptables des éléments d'actif cédés</t>
  </si>
  <si>
    <t>Autres charges exceptionnelles</t>
  </si>
  <si>
    <t>Dotations aux amortissements des immobilisations incorporelles et corporelles</t>
  </si>
  <si>
    <t>Dotations aux amortissements des charges d'exploitation à répartir</t>
  </si>
  <si>
    <t>TOTAL GROUPE III</t>
  </si>
  <si>
    <t>002</t>
  </si>
  <si>
    <t>Déficit de la section d'exploitation reporté</t>
  </si>
  <si>
    <t xml:space="preserve">Rabais, remises et ristournes obtenus sur achats </t>
  </si>
  <si>
    <t xml:space="preserve">PRODUITS EXCEPTIONNELS </t>
  </si>
  <si>
    <t>Produits exceptionnels sur opérations de gestion</t>
  </si>
  <si>
    <t>Autres produits exceptionnels</t>
  </si>
  <si>
    <t>AUTRES PRODUITS</t>
  </si>
  <si>
    <t>Excédent de la section d'exploitation reporté</t>
  </si>
  <si>
    <t>TOTAL RECETTES D'EXPLOITATION</t>
  </si>
  <si>
    <t>A</t>
  </si>
  <si>
    <t>B</t>
  </si>
  <si>
    <t>C</t>
  </si>
  <si>
    <t>Personnes handicapées</t>
  </si>
  <si>
    <t>Dettes rattachées à des participations</t>
  </si>
  <si>
    <t>001</t>
  </si>
  <si>
    <t>003</t>
  </si>
  <si>
    <t>Excédent prévisionnel d'investissement</t>
  </si>
  <si>
    <t xml:space="preserve">Résultat d'investissement cumulé antérieur (excédent) </t>
  </si>
  <si>
    <t>Déficit prévisionnel d'investissement</t>
  </si>
  <si>
    <t>E</t>
  </si>
  <si>
    <t>D</t>
  </si>
  <si>
    <t>Dotation (débits) de l'exercice aux amortissements comptables excédentaires différés (compte 116-1)</t>
  </si>
  <si>
    <t>F</t>
  </si>
  <si>
    <t>G</t>
  </si>
  <si>
    <t xml:space="preserve"> A - (B + C + D + E + F) = Dépenses nettes autorisées</t>
  </si>
  <si>
    <t>H</t>
  </si>
  <si>
    <t>Dotations aux dépréciations des actifs circulants</t>
  </si>
  <si>
    <t>TELEPHONE / FAX / Email :</t>
  </si>
  <si>
    <t>N° FINESS / Nom de l'établissement ou service</t>
  </si>
  <si>
    <t>Département :</t>
  </si>
  <si>
    <t>CADRE NORMALISE DE PRESENTATION DU BUDGET PREVISIONNEL D'UN ETABLISSEMENT ET SERVICE SOCIAL ET MEDICO-SOCIAL 
RELEVANT DU I DE L'ARTICLE L.312-1 DU CODE DE L'ACTION SOCIALE ET DES FAMILLES</t>
  </si>
  <si>
    <t>CADRE NORMALISE DE PRESENTATION DU BUDGET PREVISIONNEL D'UN ETABLISSEMENT ET SERVICE SOCIAL ET MEDICO-SOCIAL 
RELEVANT DU I DE L'ARTICLE L.312-1 DU CODE DE L'ACTION SOCIALE ET DES FAMILLES
ANNEXE 1</t>
  </si>
  <si>
    <r>
      <t>GROUPE I :</t>
    </r>
    <r>
      <rPr>
        <b/>
        <sz val="10"/>
        <rFont val="Times New Roman"/>
        <family val="1"/>
      </rPr>
      <t xml:space="preserve"> DEPENSES AFFERENTES A L'EXPLOITATION COURANTE</t>
    </r>
  </si>
  <si>
    <r>
      <t>GROUPE II :</t>
    </r>
    <r>
      <rPr>
        <b/>
        <sz val="10"/>
        <rFont val="Times New Roman"/>
        <family val="1"/>
      </rPr>
      <t xml:space="preserve"> AUTRES PRODUITS RELATIFS A L'EXPLOITATION</t>
    </r>
  </si>
  <si>
    <r>
      <t>GROUPE III :</t>
    </r>
    <r>
      <rPr>
        <b/>
        <sz val="10"/>
        <rFont val="Times New Roman"/>
        <family val="1"/>
      </rPr>
      <t xml:space="preserve">  PRODUITS FINANCIERS ET PRODUITS NON ENCAISSABLES </t>
    </r>
  </si>
  <si>
    <t>TOTAL GENERAL (GROUPE I + GROUPE II + GROUPE III)</t>
  </si>
  <si>
    <t xml:space="preserve"> SECTION D'INVESTISSEMENT : EMPLOIS</t>
  </si>
  <si>
    <t>CADRE NORMALISE DE PRESENTATION DU BUDGET PREVISIONNEL D'UN ETABLISSEMENT
ET SERVICE SOCIAL ET MEDICO-SOCIAL 
RELEVANT DU I DE L'ARTICLE L.312-1 DU CODE DE L'ACTION SOCIALE ET DES FAMILLES</t>
  </si>
  <si>
    <t>TABLEAU DE CALCUL DES TARIFS</t>
  </si>
  <si>
    <t xml:space="preserve"> GROUPE II : DEPENSES AFFERENTES AU PERSONNEL</t>
  </si>
  <si>
    <t xml:space="preserve">GROUPE III : DEPENSES AFFERENTES A LA STRUCTURE </t>
  </si>
  <si>
    <t>CAPACITE AUTORISEE :</t>
  </si>
  <si>
    <t>TOTAL DEPENSES D'EXPLOITATION</t>
  </si>
  <si>
    <r>
      <t>Solde débiteur du compte 116-2</t>
    </r>
    <r>
      <rPr>
        <sz val="10"/>
        <rFont val="Times New Roman"/>
        <family val="1"/>
      </rPr>
      <t xml:space="preserve">: Dépenses pour congés payés </t>
    </r>
    <r>
      <rPr>
        <b/>
        <sz val="10"/>
        <rFont val="Times New Roman"/>
        <family val="1"/>
      </rPr>
      <t>ou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solde créditeur du compte 4282</t>
    </r>
    <r>
      <rPr>
        <sz val="10"/>
        <rFont val="Times New Roman"/>
        <family val="1"/>
      </rPr>
      <t>: dettes provisionnées pour congés à payer</t>
    </r>
  </si>
  <si>
    <r>
      <t xml:space="preserve">TOTAL CHARGES - </t>
    </r>
    <r>
      <rPr>
        <sz val="10"/>
        <rFont val="Times New Roman"/>
        <family val="1"/>
      </rPr>
      <t>(TOTAL GROUPES I + II + III)</t>
    </r>
  </si>
  <si>
    <r>
      <t>PRODUITS EN ATTENUATION</t>
    </r>
    <r>
      <rPr>
        <sz val="10"/>
        <rFont val="Times New Roman"/>
        <family val="1"/>
      </rPr>
      <t xml:space="preserve"> - (TOTAL GROUPES II + III)</t>
    </r>
  </si>
  <si>
    <t>(5) = (2) x (3)</t>
  </si>
  <si>
    <t>(activité 15)</t>
  </si>
  <si>
    <t>(activité 17)</t>
  </si>
  <si>
    <t xml:space="preserve">Nombre de journées   </t>
  </si>
  <si>
    <t>Liste des catégories FINESS</t>
  </si>
  <si>
    <t>----</t>
  </si>
  <si>
    <t>CCNT 1951</t>
  </si>
  <si>
    <t>UGECAM</t>
  </si>
  <si>
    <t>CCCRF</t>
  </si>
  <si>
    <t>CR</t>
  </si>
  <si>
    <t>FPH (titre IV)</t>
  </si>
  <si>
    <t>FPH</t>
  </si>
  <si>
    <t>FPT (titre III)</t>
  </si>
  <si>
    <t>FPT</t>
  </si>
  <si>
    <t>Autre</t>
  </si>
  <si>
    <t>ADMR</t>
  </si>
  <si>
    <t>BAD</t>
  </si>
  <si>
    <t>CCU</t>
  </si>
  <si>
    <t>CHRS</t>
  </si>
  <si>
    <r>
      <rPr>
        <b/>
        <i/>
        <sz val="11"/>
        <rFont val="Arial"/>
        <family val="2"/>
      </rPr>
      <t>ANNEXE 1</t>
    </r>
    <r>
      <rPr>
        <b/>
        <i/>
        <sz val="10"/>
        <rFont val="Arial"/>
        <family val="2"/>
      </rPr>
      <t xml:space="preserve"> : CADRE NORMALISE DE PRESENTATION DU BUDGET PREVISIONNEL D'UN ETABLISSEMENT ET SERVICE SOCIAL ET MEDICO-SOCIAL 
RELEVANT DU I DE L'ARTICLE L.312-1 DU CODE DE L'ACTION SOCIALE ET DES FAMILLES (arrêté du 22 octobre 2003 modifié par l'arrêté du 10 avril 2006)</t>
    </r>
  </si>
  <si>
    <t>ACTIVITE de l'établissement ou du service</t>
  </si>
  <si>
    <t>(13) =  [ (9) + (10) + (12) ] / 3</t>
  </si>
  <si>
    <t>(16)</t>
  </si>
  <si>
    <t>(16) = (15) / (5)</t>
  </si>
  <si>
    <t>(18)</t>
  </si>
  <si>
    <t>(18) = (17) / (5)</t>
  </si>
  <si>
    <t>EXPLOITATION - Les charges</t>
  </si>
  <si>
    <t>Lits ou places financés</t>
  </si>
  <si>
    <t>Nombre de jours d'ouverture</t>
  </si>
  <si>
    <t>Nombre de journées théorique</t>
  </si>
  <si>
    <t>Nombre de personnes</t>
  </si>
  <si>
    <t>Nombre de journées allouées</t>
  </si>
  <si>
    <t>Moyenne</t>
  </si>
  <si>
    <t>Nombre</t>
  </si>
  <si>
    <t>Taux d'occupation</t>
  </si>
  <si>
    <t>Retenu par le tarificateur</t>
  </si>
  <si>
    <t>+ 20 ans orientés MAS</t>
  </si>
  <si>
    <t>+ 20 ans orientés foyer</t>
  </si>
  <si>
    <t>* Atelier Protégé</t>
  </si>
  <si>
    <t>** Centre de Distribution de Travail à Domicile</t>
  </si>
  <si>
    <t>Mesures
nouvelles</t>
  </si>
  <si>
    <t>Total</t>
  </si>
  <si>
    <t>Dépenses autorisées</t>
  </si>
  <si>
    <t>Budget exécutoire</t>
  </si>
  <si>
    <t>Budget prévisionnel proposé</t>
  </si>
  <si>
    <r>
      <t>GROUPE I :</t>
    </r>
    <r>
      <rPr>
        <b/>
        <sz val="10"/>
        <rFont val="Times New Roman"/>
        <family val="1"/>
      </rPr>
      <t xml:space="preserve"> PRODUITS DE LA TARIFICATION</t>
    </r>
  </si>
  <si>
    <t>EXPLOITATION - Les produits</t>
  </si>
  <si>
    <t>Recettes autorisées</t>
  </si>
  <si>
    <t>Proposition de l'établissement</t>
  </si>
  <si>
    <t>Activité par dérogation</t>
  </si>
  <si>
    <t>Nombre de journées proposées</t>
  </si>
  <si>
    <t>Redevances de crédit-bail</t>
  </si>
  <si>
    <t>Charges locatives et de copropriété</t>
  </si>
  <si>
    <t xml:space="preserve">Autres impôts, taxes et versements assimilés  (administration des impôts) </t>
  </si>
  <si>
    <t xml:space="preserve">Autres impôts, taxes et versements assimilés  (autres organismes) </t>
  </si>
  <si>
    <t>Dotations aux dépréciations des immobilisations incorporelles et corporelles</t>
  </si>
  <si>
    <t>Dotations aux amortissements, aux dépréciations et aux provisions : charges exceptionnelles</t>
  </si>
  <si>
    <t>Dotations aux amortissements, aux dépréciations et aux provisions : charges financières</t>
  </si>
  <si>
    <t>Produits des cessions d'éléments d'actif</t>
  </si>
  <si>
    <t>Retenu par l'autorité de tarification</t>
  </si>
  <si>
    <t>Dotation globale de financement</t>
  </si>
  <si>
    <t>Direction / Encadrement</t>
  </si>
  <si>
    <t>TOTAL 1</t>
  </si>
  <si>
    <t>Administration / Gestion</t>
  </si>
  <si>
    <t>TOTAL 2</t>
  </si>
  <si>
    <t>Services Généraux et restauration</t>
  </si>
  <si>
    <t>TOTAL 3</t>
  </si>
  <si>
    <t>Socio-éducatif</t>
  </si>
  <si>
    <t>TOTAL 4</t>
  </si>
  <si>
    <t>Paramédical</t>
  </si>
  <si>
    <t>TOTAL 5</t>
  </si>
  <si>
    <t>Médical</t>
  </si>
  <si>
    <t>TOTAL 6</t>
  </si>
  <si>
    <t xml:space="preserve">Total </t>
  </si>
  <si>
    <t>Primes de remboursement des obligations         V</t>
  </si>
  <si>
    <t>Charges à répartir sur plusieurs exercices        IV</t>
  </si>
  <si>
    <t>TOTAL III</t>
  </si>
  <si>
    <t>Charges constatées d'avance</t>
  </si>
  <si>
    <t>51 (sauf 519)</t>
  </si>
  <si>
    <t>Disponibilités</t>
  </si>
  <si>
    <t>Valeurs mobilières de placement</t>
  </si>
  <si>
    <t>4096, 4907, 4098, 4287, 4387, 4886, 441, 4431, 4438, 4456, 4458D, 4487 45D, 462, 465, 4687 472</t>
  </si>
  <si>
    <t>Autres créances</t>
  </si>
  <si>
    <t>411 à 418</t>
  </si>
  <si>
    <r>
      <t xml:space="preserve">Créances redevables et comptes rattachés </t>
    </r>
    <r>
      <rPr>
        <sz val="9"/>
        <rFont val="Arial"/>
        <family val="2"/>
      </rPr>
      <t>(3)</t>
    </r>
  </si>
  <si>
    <t>Avances et acomptes versés sur commandes</t>
  </si>
  <si>
    <t>Marchandises</t>
  </si>
  <si>
    <t>Produits intermédiaires et finis</t>
  </si>
  <si>
    <t>393, 394</t>
  </si>
  <si>
    <t>33, 34</t>
  </si>
  <si>
    <t>En-cours de production (biens et services)</t>
  </si>
  <si>
    <t>Autres approvisionnements</t>
  </si>
  <si>
    <t>Matières premières et fournitures</t>
  </si>
  <si>
    <t>Stocks et en-cours</t>
  </si>
  <si>
    <t>Actif circulant</t>
  </si>
  <si>
    <t>TOTAL II</t>
  </si>
  <si>
    <t>TOTAL I</t>
  </si>
  <si>
    <t>2975, 2976</t>
  </si>
  <si>
    <t>275, 276</t>
  </si>
  <si>
    <t>Prêts</t>
  </si>
  <si>
    <t>2971, 2972, 2973</t>
  </si>
  <si>
    <t>271, 272, 273</t>
  </si>
  <si>
    <t>Autres titres immobilisés</t>
  </si>
  <si>
    <t>25, 26</t>
  </si>
  <si>
    <t>232, 237</t>
  </si>
  <si>
    <t>Immobilisations incorporelles en cours</t>
  </si>
  <si>
    <t>231, 238</t>
  </si>
  <si>
    <t>Immobilisations corporelles en cours</t>
  </si>
  <si>
    <t>2818, 2918</t>
  </si>
  <si>
    <t>218, 228</t>
  </si>
  <si>
    <t>Autres immobilisations corporelles</t>
  </si>
  <si>
    <t>2815, 2915</t>
  </si>
  <si>
    <t>213, 214</t>
  </si>
  <si>
    <t>Constructions</t>
  </si>
  <si>
    <t>211, 212</t>
  </si>
  <si>
    <t>Terrains</t>
  </si>
  <si>
    <t>2803 à 2808, 2905 à 2908</t>
  </si>
  <si>
    <t>203 à 208</t>
  </si>
  <si>
    <t>Autres immobilisations incorporelles</t>
  </si>
  <si>
    <t>Frais d'établissement</t>
  </si>
  <si>
    <t>Actif Immobilisé</t>
  </si>
  <si>
    <t>Montant net</t>
  </si>
  <si>
    <t>Montant brut</t>
  </si>
  <si>
    <t>A C T I F</t>
  </si>
  <si>
    <t>Catégorie</t>
  </si>
  <si>
    <t xml:space="preserve">En plus </t>
  </si>
  <si>
    <t>Nbr d'agents</t>
  </si>
  <si>
    <t>Nbr ETP</t>
  </si>
  <si>
    <t>(4) = (1) + (2)</t>
  </si>
  <si>
    <t>(5) = (1) + (3)</t>
  </si>
  <si>
    <t>(8) = (5) + (6) - (7)</t>
  </si>
  <si>
    <t>(7) &gt; 0</t>
  </si>
  <si>
    <t xml:space="preserve">  ANNEXE 11 (arrêté 22 octobre 2003)</t>
  </si>
  <si>
    <t>N° de compte</t>
  </si>
  <si>
    <t>Libellé</t>
  </si>
  <si>
    <t>Pourcentage</t>
  </si>
  <si>
    <t>Montant</t>
  </si>
  <si>
    <t>Unité de répartition 1</t>
  </si>
  <si>
    <t>Unité de répartition 2</t>
  </si>
  <si>
    <t>Unité de répartition 3</t>
  </si>
  <si>
    <t xml:space="preserve">  VENTILLATION CHARGE COMMUNE 
ANNEXE 3 (arrêté du 22 octobre 2003)</t>
  </si>
  <si>
    <t>TOTAL GENERAL (I +II+III+IV+V+VI)</t>
  </si>
  <si>
    <t>TOTAL IV</t>
  </si>
  <si>
    <t>Produits constatés d'avance</t>
  </si>
  <si>
    <t>45C, 464, 467C, 4686, 471, 477, 478C, 4887</t>
  </si>
  <si>
    <t>404, 405</t>
  </si>
  <si>
    <t>Dettes sur immobilisations et comptes rattachés</t>
  </si>
  <si>
    <t>441, 443C, 444, 4452, 4455, 4458C, 4457, 446, 447, 4482, 4486</t>
  </si>
  <si>
    <t>Dettes  sociales et fiscales</t>
  </si>
  <si>
    <t>401, 403, 408</t>
  </si>
  <si>
    <t>4196, 4197, 4198</t>
  </si>
  <si>
    <t>Redevables créditeurs</t>
  </si>
  <si>
    <t>4191, 4192</t>
  </si>
  <si>
    <t>Avances et acomptes reçus sur commandes en cours</t>
  </si>
  <si>
    <t>165, 167, 168, 169, 17</t>
  </si>
  <si>
    <t>164, 518, 519</t>
  </si>
  <si>
    <t xml:space="preserve">Comptes de liaison </t>
  </si>
  <si>
    <t>Réserves des plus-values nettes d'actif</t>
  </si>
  <si>
    <t>Provisions réglementées</t>
  </si>
  <si>
    <t>1062, 1063, 1064, 10681, 10688</t>
  </si>
  <si>
    <t>Autres réserves</t>
  </si>
  <si>
    <t>Excédents affectés à l'investissement</t>
  </si>
  <si>
    <t>Réserves</t>
  </si>
  <si>
    <t>1034, 1035</t>
  </si>
  <si>
    <t>Dons et legs</t>
  </si>
  <si>
    <t>Fonds associatifs avec droit de reprise</t>
  </si>
  <si>
    <t>Fonds associatifs sans droit de reprise</t>
  </si>
  <si>
    <t>Fonds propres</t>
  </si>
  <si>
    <t>P A S S I F</t>
  </si>
  <si>
    <t>TOTAL GENERAL (I +II+III+IV+V)</t>
  </si>
  <si>
    <t>Année N :</t>
  </si>
  <si>
    <t>Résultat d'investissement cumulé antérieur (déficit)</t>
  </si>
  <si>
    <t>(5)</t>
  </si>
  <si>
    <t>En moins *</t>
  </si>
  <si>
    <t>* Saisie en valeur absolue</t>
  </si>
  <si>
    <t>CCNT 65</t>
  </si>
  <si>
    <t>SESSAD</t>
  </si>
  <si>
    <t>IME</t>
  </si>
  <si>
    <t>ITEP</t>
  </si>
  <si>
    <t>Libellé court catégorie  Finess</t>
  </si>
  <si>
    <t>CMPP</t>
  </si>
  <si>
    <t>CAMSP</t>
  </si>
  <si>
    <t>IEM</t>
  </si>
  <si>
    <r>
      <t>CCNT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1966</t>
    </r>
  </si>
  <si>
    <t>SPASAD</t>
  </si>
  <si>
    <t>BAPU</t>
  </si>
  <si>
    <t>CAFS</t>
  </si>
  <si>
    <t>ESAT</t>
  </si>
  <si>
    <t>MAS</t>
  </si>
  <si>
    <t>Etab acc temp EH</t>
  </si>
  <si>
    <t>Etab acc temp AH</t>
  </si>
  <si>
    <t>SAVS</t>
  </si>
  <si>
    <t>Serv aide pers agées</t>
  </si>
  <si>
    <t>CLIC</t>
  </si>
  <si>
    <t>Foyer de l’enfance</t>
  </si>
  <si>
    <t>Etab acc mère-enfant</t>
  </si>
  <si>
    <t>Village d’enfants</t>
  </si>
  <si>
    <t>CPFSE</t>
  </si>
  <si>
    <t>FAM</t>
  </si>
  <si>
    <t>SAMSAH</t>
  </si>
  <si>
    <t>UEROS</t>
  </si>
  <si>
    <t>SSIAD</t>
  </si>
  <si>
    <t>CADA</t>
  </si>
  <si>
    <t>FAE</t>
  </si>
  <si>
    <t>ACT</t>
  </si>
  <si>
    <t>LHSS</t>
  </si>
  <si>
    <t>code</t>
  </si>
  <si>
    <t>CAARRUD</t>
  </si>
  <si>
    <t>EEAP</t>
  </si>
  <si>
    <t>IDV</t>
  </si>
  <si>
    <t>instituts pour déficients visuels</t>
  </si>
  <si>
    <t>Etab enf ado polyhandicapés</t>
  </si>
  <si>
    <t>instituts pour déficients auditifs</t>
  </si>
  <si>
    <t>IDA</t>
  </si>
  <si>
    <t>instituts d'éducation sensorielle pour enfants sourds/aveugles</t>
  </si>
  <si>
    <t>IESPESA</t>
  </si>
  <si>
    <t>CPO</t>
  </si>
  <si>
    <t>centre de préorientation pour adultes handicapés</t>
  </si>
  <si>
    <t>CRP</t>
  </si>
  <si>
    <t>EEEH</t>
  </si>
  <si>
    <t>EEAH</t>
  </si>
  <si>
    <t>Etab experimental pour PA</t>
  </si>
  <si>
    <t>EHPAD</t>
  </si>
  <si>
    <t>logement foyer</t>
  </si>
  <si>
    <t>centre de jour PA</t>
  </si>
  <si>
    <t>EATEH</t>
  </si>
  <si>
    <t>EATAH</t>
  </si>
  <si>
    <t>JES</t>
  </si>
  <si>
    <t>Jardin d'enfants spécialisé</t>
  </si>
  <si>
    <t>foyer d'accueil médicalisé et foyers polyvalents</t>
  </si>
  <si>
    <t>description</t>
  </si>
  <si>
    <t>EEPDS</t>
  </si>
  <si>
    <t>étab experimental autres adultes</t>
  </si>
  <si>
    <t>Liste des codes convention/statut</t>
  </si>
  <si>
    <t>SAEMO</t>
  </si>
  <si>
    <t>service d'AEMO</t>
  </si>
  <si>
    <t>VE</t>
  </si>
  <si>
    <t>FE</t>
  </si>
  <si>
    <t>EAME</t>
  </si>
  <si>
    <t>FV</t>
  </si>
  <si>
    <t>FH</t>
  </si>
  <si>
    <t>000</t>
  </si>
  <si>
    <t>FOYPH</t>
  </si>
  <si>
    <t>foyer d'hebergement enfants et adolescents handicapés</t>
  </si>
  <si>
    <t>EEPA</t>
  </si>
  <si>
    <t>SAPA</t>
  </si>
  <si>
    <t>libellé long HAPI</t>
  </si>
  <si>
    <t>Appartement de coordination thérapeutique (ACT)</t>
  </si>
  <si>
    <t>Service d'éducation spéciale et de soins à domicile (SESSAD)</t>
  </si>
  <si>
    <t>Institut médico-éducatif (IME)</t>
  </si>
  <si>
    <t>Institut thérapeutique, éducatif et pédagogique (ITEP)</t>
  </si>
  <si>
    <t>Etablissement pour enfants et adolescents polyhandicapés</t>
  </si>
  <si>
    <t>Centre médico-psycho-pédagogique (CMPP)</t>
  </si>
  <si>
    <t>Centre d'action médico-sociale précoce (CAMSP)</t>
  </si>
  <si>
    <t>Etablissement pour déficients moteurs (IEM)</t>
  </si>
  <si>
    <t>Institut pour déficients visuels</t>
  </si>
  <si>
    <t>Institut pour déficients auditifs</t>
  </si>
  <si>
    <t>Institut d'éducation sensorielle pour enfants sourds/aveugles</t>
  </si>
  <si>
    <t>Centre de préorientation pour adultes handicapés (CPO)</t>
  </si>
  <si>
    <t>Etablissement d'hébergement pour personnes âgées dépendantes (EHPAD)</t>
  </si>
  <si>
    <t>Accueil de jour autonome (AJ)</t>
  </si>
  <si>
    <t>Service polyvalent d'aide et soins à domicile (SPASAD)</t>
  </si>
  <si>
    <t>Bureau d'aide psychologique universitaire (BAPU)</t>
  </si>
  <si>
    <t>Centre d'accueil familial spécialisé (CAFS)</t>
  </si>
  <si>
    <t>Etablissement et service d'aide par le travail (ESAT)</t>
  </si>
  <si>
    <t>Centre de rééducation professionnelle (CRP)</t>
  </si>
  <si>
    <t>Maison d'accueil spécialisée (MAS)</t>
  </si>
  <si>
    <t>Service de soins infirmiers à domicile (SSIAD)</t>
  </si>
  <si>
    <t>Etablissement expérimental pour l'enfance handicapée</t>
  </si>
  <si>
    <t>Etablissement expérimental pour adultes handicapés</t>
  </si>
  <si>
    <t>Etablissement Expérimental Autres Adultes</t>
  </si>
  <si>
    <t>Etablissement Expérimental pour Personnes Agées</t>
  </si>
  <si>
    <t>Etablissement d'accueil temporaire d'enfants handicapés</t>
  </si>
  <si>
    <t>Etablissement d'accueil temporaire d'adultes handicapés</t>
  </si>
  <si>
    <t>Foyer Hébergement Enfants et Adolescents Handicapés</t>
  </si>
  <si>
    <t>Foyer d'accueil médicalisé pour adultes handicapés (FAM)</t>
  </si>
  <si>
    <t>Service d'accompagnement médico-social pour adultes handicapés (SAMSAH)</t>
  </si>
  <si>
    <t>Unité d'évaluation, de réentraînement et d'évaluation sociale (UEROS)</t>
  </si>
  <si>
    <t>Centre de ressources  (CR)</t>
  </si>
  <si>
    <t xml:space="preserve">      Dont à moins d'un an  :</t>
  </si>
  <si>
    <t>---</t>
  </si>
  <si>
    <t>Listes Excel</t>
  </si>
  <si>
    <t>Produits à la charge de l'assurance maladie (hors EHPAD)</t>
  </si>
  <si>
    <t>Produits à la charge de l'Etat</t>
  </si>
  <si>
    <t>Produits à la charge du département (hors EHPAD)</t>
  </si>
  <si>
    <t>Produits à la charge de l'usager (hors EHPAD)</t>
  </si>
  <si>
    <t>Nombre de jours de présence des travailleurs en E.S.A.T.</t>
  </si>
  <si>
    <t xml:space="preserve"> CADRE NORMALISE DE PRESENTATION DU BUDGET PREVISIONNEL D'UN ETABLISSEMENT ET SERVICE SOCIAL ET MEDICO-SOCIAL 
RELEVANT DU I DE L'ARTICLE L.312-1 DU CODE DE L'ACTION SOCIALE ET DES FAMILLES </t>
  </si>
  <si>
    <t>Sous-traitance: prestations à caractère médical</t>
  </si>
  <si>
    <t>Sous-traitance: prestations à caractère médico-social</t>
  </si>
  <si>
    <t>Sous-traitance: autres prestations de service</t>
  </si>
  <si>
    <t>Autres prestations</t>
  </si>
  <si>
    <t>Recon-duction</t>
  </si>
  <si>
    <t>Rémunération du personnel handicapé</t>
  </si>
  <si>
    <t>Charges financières</t>
  </si>
  <si>
    <t xml:space="preserve">   dont dotations aux amortissements exceptionnels des immobilisations</t>
  </si>
  <si>
    <t xml:space="preserve">   dont dotations aux provisions réglementées destinées à renforcer la couverture du BFR</t>
  </si>
  <si>
    <t xml:space="preserve">   dont dotations aux amortissements dérogatoires</t>
  </si>
  <si>
    <t xml:space="preserve">   dont dotations aux provisions réglementées pour renouvellement des immobilisations</t>
  </si>
  <si>
    <t xml:space="preserve">   dont dot. aux provisions réglementées: réserves des plus-values nettes d'actif immobilisé (M22 bis)</t>
  </si>
  <si>
    <t xml:space="preserve">   dont dot. aux provisions réglementées: réserves des plus-values nettes d'actif circulant (M22 bis)</t>
  </si>
  <si>
    <t xml:space="preserve">   dont autres</t>
  </si>
  <si>
    <t xml:space="preserve">   dont dotations aux dépréciations exceptionnelles</t>
  </si>
  <si>
    <t xml:space="preserve">   dont engagements à réaliser sur subventions attribuées (M22 bis)</t>
  </si>
  <si>
    <t xml:space="preserve">   dont engagements à réaliser sur dons manuels affectés (M22 bis)</t>
  </si>
  <si>
    <t xml:space="preserve">   dont engagements à réaliser sur legs et donations affectées (M22 bis)</t>
  </si>
  <si>
    <t>005</t>
  </si>
  <si>
    <t>Amortissements comptables excédentaires différés</t>
  </si>
  <si>
    <t xml:space="preserve">   dont produits à la charge de l'assurance maladie</t>
  </si>
  <si>
    <t xml:space="preserve">   dont produits à la charge du département</t>
  </si>
  <si>
    <t xml:space="preserve">   dont produits à la charge de l'usager</t>
  </si>
  <si>
    <t>Produits à la charge d'autres financeurs</t>
  </si>
  <si>
    <t xml:space="preserve">   dont forfaits journaliers</t>
  </si>
  <si>
    <t xml:space="preserve">   dont participations aux frais de repas et de transport dans les ESAT</t>
  </si>
  <si>
    <t xml:space="preserve">   dont autres participations forfaitaires des usagers</t>
  </si>
  <si>
    <t>Production stockée</t>
  </si>
  <si>
    <t xml:space="preserve">Production immobilisée </t>
  </si>
  <si>
    <t>Autres produits de gestion courante</t>
  </si>
  <si>
    <t>Remboursements sur rémunérations du personnel non médical</t>
  </si>
  <si>
    <t>Remboursements sur rémunérations du personnel  médical</t>
  </si>
  <si>
    <t>Fonds de compensation des cessations anticipées d'activité</t>
  </si>
  <si>
    <t>Participations forfaitaires des usagers</t>
  </si>
  <si>
    <t>6459/69/79</t>
  </si>
  <si>
    <t xml:space="preserve">Remboursements sur rémunérations des personnes handicapées </t>
  </si>
  <si>
    <t>Remboursements sur charges de sécurité sociale et
de prévoyance et sur autres charges sociales </t>
  </si>
  <si>
    <t>Produits financiers</t>
  </si>
  <si>
    <t>Reprises sur amortissements, dépréciations et provisions (à inscrire dans les produits d'exploitation)</t>
  </si>
  <si>
    <t>Transferts de charges</t>
  </si>
  <si>
    <t>Reprises sur dépréciations et provisions (à inscrire dans les produits financiers)</t>
  </si>
  <si>
    <t>Reprises sur dépréciations et provisions (à inscrire dans les produits exceptionnels)</t>
  </si>
  <si>
    <t xml:space="preserve">   dont reprises sur amortissements dérogatoires</t>
  </si>
  <si>
    <t xml:space="preserve">   dont reprises sur provisions réglementées: réserves des plus-values nettes d'actif immobilisé (M22 bis) </t>
  </si>
  <si>
    <t xml:space="preserve">   dont reprises sur provisions réglementées pour renouvellement des immobilisations</t>
  </si>
  <si>
    <t xml:space="preserve">   dont reprises sur provisions réglementées: réserves des plus-values nettes d'actif circulant (M22 bis) </t>
  </si>
  <si>
    <t xml:space="preserve">   dont autres reprises (sur provisions réglementées) </t>
  </si>
  <si>
    <t xml:space="preserve">   dont transfert de charges financières </t>
  </si>
  <si>
    <t xml:space="preserve">   dont transfert de charges exceptionnelles </t>
  </si>
  <si>
    <t xml:space="preserve">Fonds associatifs, apports, dotations et réserves </t>
  </si>
  <si>
    <t>Amortissements comptables excédentaires différés </t>
  </si>
  <si>
    <t>Subventions d'investissement affectées à des biens non renouvelables</t>
  </si>
  <si>
    <t>Provisions réglementées (sauf compte 1412 : provisions réglementées destinées à renforcer la couverture du BFR - dotation par financement de l'autorité de tarification)</t>
  </si>
  <si>
    <t>Provisions</t>
  </si>
  <si>
    <t>Emprunts et dettes assimilées</t>
  </si>
  <si>
    <t>Immobilisations incorporelles</t>
  </si>
  <si>
    <t>Immobilisations corporelles</t>
  </si>
  <si>
    <t>Immobilisations reçues en affectation</t>
  </si>
  <si>
    <t>Immobilisations en cours</t>
  </si>
  <si>
    <t>Immobilisations affectées, concédées ou mises à disposition</t>
  </si>
  <si>
    <t>Comptes de liaison investissements</t>
  </si>
  <si>
    <t>004</t>
  </si>
  <si>
    <t>Amortissements des immobilisations (reprises)</t>
  </si>
  <si>
    <t>Dépréciation des immobilisations (reprises)</t>
  </si>
  <si>
    <t>Dépréciation de stocks et en-cours</t>
  </si>
  <si>
    <t>Dépréciation des comptes de tiers (reprises)</t>
  </si>
  <si>
    <t>Dépréciation des comptes financiers (reprises)</t>
  </si>
  <si>
    <t>Amortissements des immobilisations (dotations)</t>
  </si>
  <si>
    <t>Dépréciation des immobilisations (dotations)</t>
  </si>
  <si>
    <t>Charges à répartir sur plusieurs exercices (diminution)</t>
  </si>
  <si>
    <t>Dépréciation des comptes de tiers (dotations)</t>
  </si>
  <si>
    <t>Dépréciation des comptes financiers (dotations)</t>
  </si>
  <si>
    <t>007</t>
  </si>
  <si>
    <t>- Autre 1</t>
  </si>
  <si>
    <t>- Autre 2</t>
  </si>
  <si>
    <t>- Autre 3</t>
  </si>
  <si>
    <t>Proposé</t>
  </si>
  <si>
    <t>C.C.N.T. :</t>
  </si>
  <si>
    <t xml:space="preserve">Excédents affectés à la couverture du BFR </t>
  </si>
  <si>
    <t>110, 119</t>
  </si>
  <si>
    <t>Dépenses refusées par l’autorité de tarification ou inopposables aux financeurs</t>
  </si>
  <si>
    <t>Résultat sous contrôle de tiers financeurs </t>
  </si>
  <si>
    <t>Dépenses non opposables aux tiers financeurs</t>
  </si>
  <si>
    <t>116.1, 116.2, 116.3</t>
  </si>
  <si>
    <t>120, 129</t>
  </si>
  <si>
    <t>Amortissements dérogatoires et provisions pour renouvellement des immobilisations</t>
  </si>
  <si>
    <t>Couverture du besoin en fonds de roulement</t>
  </si>
  <si>
    <t>142, 145</t>
  </si>
  <si>
    <t>Immobilisations grevées de droits</t>
  </si>
  <si>
    <t xml:space="preserve">Provisions pour risques </t>
  </si>
  <si>
    <t>157, 158</t>
  </si>
  <si>
    <t>Provisions pour charges</t>
  </si>
  <si>
    <t>(3) En particulier: cautions versées par les résidents à leur entrée dans l'établissement.</t>
  </si>
  <si>
    <t xml:space="preserve">(4) Dont à plus d'un an : </t>
  </si>
  <si>
    <t>(5) Dont fonds des majeurs protégés:</t>
  </si>
  <si>
    <t xml:space="preserve">   dont participations des personnes handicapées prévues au  4° alinéa de l'article L.242-4 du CASF</t>
  </si>
  <si>
    <t>Subventions d'exploitation et participations</t>
  </si>
  <si>
    <t xml:space="preserve">   dont transfert de charges d’exploitation </t>
  </si>
  <si>
    <t>2811, 2812, 291</t>
  </si>
  <si>
    <t>2813, 2814, 291</t>
  </si>
  <si>
    <t>495, 496</t>
  </si>
  <si>
    <t xml:space="preserve">(2)  Dont à moins d'un an : </t>
  </si>
  <si>
    <t>421 à 427, 4282, 4286, 431, 437, 4382, 4386,</t>
  </si>
  <si>
    <t>Report à nouveau (gestion non contrôlée)</t>
  </si>
  <si>
    <t xml:space="preserve">Report à nouveau </t>
  </si>
  <si>
    <t xml:space="preserve">      et compte 1291 résultats sous contrôle de tiers financeurs.</t>
  </si>
  <si>
    <t>(2) Dont concours bancaires courants et soldes créditeurs de banques.</t>
  </si>
  <si>
    <t>131, 138 (-139)</t>
  </si>
  <si>
    <t>Produits sauf 7082</t>
  </si>
  <si>
    <t>Date de la dernière autorisation :</t>
  </si>
  <si>
    <t>ORGANISME GESTIONNAIRE :</t>
  </si>
  <si>
    <t>NOM DU DIRECTEUR ou de la personne ayant qualité pour  représenter l'établissement ou service:</t>
  </si>
  <si>
    <t>Autorité en charge de la tarification :</t>
  </si>
  <si>
    <t>Autre 1</t>
  </si>
  <si>
    <t>Autre 2</t>
  </si>
  <si>
    <t>Autre 3</t>
  </si>
  <si>
    <t>Accueil des plus de 20 ans dans les IME au titre de l'article L. 242-4 du CASF</t>
  </si>
  <si>
    <t xml:space="preserve"> + 20 ans orientés ESAT, AP *, CDTD **</t>
  </si>
  <si>
    <t>Achats stockés - Autres approvisionnements</t>
  </si>
  <si>
    <t>Achats de marchandise</t>
  </si>
  <si>
    <t>Variation des stocks, en cours de production, produits (en dépenses)</t>
  </si>
  <si>
    <t>Remboursements de frais</t>
  </si>
  <si>
    <t>Rémunérations du personnel non médical</t>
  </si>
  <si>
    <t>Rémunérations du personnel médical</t>
  </si>
  <si>
    <t>Information, publications, relations publiques</t>
  </si>
  <si>
    <t xml:space="preserve">Quote-parts de résultat sur opérations faites en commun </t>
  </si>
  <si>
    <t>Titres annulés (sur exercices antérieurs) (M22)</t>
  </si>
  <si>
    <t>DOTATIONS AUX AMORTISSEMENTS, AUX DEPRECIATIONS, AUX PROVISIONS ET ENGAGEMENTS</t>
  </si>
  <si>
    <t>Dotations aux provisions des charges d'exploitation</t>
  </si>
  <si>
    <t>Engagements à réaliser sur ressources affectées (M22 bis)</t>
  </si>
  <si>
    <t>Produits des EHPAD - Secteur des personnes âgées</t>
  </si>
  <si>
    <t>Variation des stocks (en recettes)</t>
  </si>
  <si>
    <t>Rabais, remises et ristournes obtenus sur services extérieurs</t>
  </si>
  <si>
    <t>Rabais, remises et ristournes obtenus sur  autres services extérieurs</t>
  </si>
  <si>
    <t>Intérêts des emprunts et dettes (en recettes)</t>
  </si>
  <si>
    <t>Mandats annulés (sur exercices antérieurs) ou atteints par la déchéance quadriennale (M22)</t>
  </si>
  <si>
    <t>Quote-part des subventions d'investissement virée au résultat de l'exercice</t>
  </si>
  <si>
    <t>Report des ressources non utilisées des exercices antérieurs (M22 bis)</t>
  </si>
  <si>
    <t>Charges à répartir sur plusieurs exercices (augmentation)</t>
  </si>
  <si>
    <t xml:space="preserve"> SECTION D'INVESTISSEMENT : RESSOURCES</t>
  </si>
  <si>
    <r>
      <t xml:space="preserve">Reprises sur le </t>
    </r>
    <r>
      <rPr>
        <b/>
        <sz val="10"/>
        <rFont val="Times New Roman"/>
        <family val="1"/>
      </rPr>
      <t>compte 111</t>
    </r>
    <r>
      <rPr>
        <sz val="10"/>
        <rFont val="Times New Roman"/>
        <family val="1"/>
      </rPr>
      <t xml:space="preserve"> (M22)</t>
    </r>
    <r>
      <rPr>
        <b/>
        <sz val="10"/>
        <rFont val="Times New Roman"/>
        <family val="1"/>
      </rPr>
      <t xml:space="preserve"> / 11511</t>
    </r>
    <r>
      <rPr>
        <sz val="10"/>
        <rFont val="Times New Roman"/>
        <family val="1"/>
      </rPr>
      <t xml:space="preserve"> (M22 bis, excédent affecté au financement des mesures d'exploitation non reconductibles) </t>
    </r>
    <r>
      <rPr>
        <b/>
        <sz val="10"/>
        <rFont val="Times New Roman"/>
        <family val="1"/>
      </rPr>
      <t>et</t>
    </r>
    <r>
      <rPr>
        <sz val="10"/>
        <rFont val="Times New Roman"/>
        <family val="1"/>
      </rPr>
      <t xml:space="preserve"> le </t>
    </r>
    <r>
      <rPr>
        <b/>
        <sz val="10"/>
        <rFont val="Times New Roman"/>
        <family val="1"/>
      </rPr>
      <t>compte 10687</t>
    </r>
    <r>
      <rPr>
        <sz val="10"/>
        <rFont val="Times New Roman"/>
        <family val="1"/>
      </rPr>
      <t xml:space="preserve"> (excédent affecté  en réserve de compensation des charges d'amortissement)</t>
    </r>
  </si>
  <si>
    <r>
      <t xml:space="preserve">Provisionnements (débits) de l'exercice au </t>
    </r>
    <r>
      <rPr>
        <b/>
        <sz val="10"/>
        <rFont val="Times New Roman"/>
        <family val="1"/>
      </rPr>
      <t>compte 116-3</t>
    </r>
    <r>
      <rPr>
        <sz val="10"/>
        <rFont val="Times New Roman"/>
        <family val="1"/>
      </rPr>
      <t xml:space="preserve">: Autres droits acquis par les salariés non provisionnés en application du 3° de l'article R314-45 du CASF et au </t>
    </r>
    <r>
      <rPr>
        <b/>
        <sz val="10"/>
        <rFont val="Times New Roman"/>
        <family val="1"/>
      </rPr>
      <t>compte 116-8</t>
    </r>
  </si>
  <si>
    <r>
      <t xml:space="preserve">(+/-) Reprises de résultat </t>
    </r>
    <r>
      <rPr>
        <sz val="10"/>
        <rFont val="Times New Roman"/>
        <family val="1"/>
      </rPr>
      <t xml:space="preserve">(comptes 11510 ou 11519 en M22 bis ; comptes 111 ou 119 en M22) </t>
    </r>
  </si>
  <si>
    <t xml:space="preserve"> TABLEAU DE REPARTITION DES CHARGES COMMUNES A PLUSIEURS ETABLISSEMENTS OU SERVICES
ANNEXE 3 (arrêté du 22 octobre 2003)
Saisie non normalisée</t>
  </si>
  <si>
    <t>Montant total du compte à répartir</t>
  </si>
  <si>
    <t>Clé de répartition (nature)</t>
  </si>
  <si>
    <t>Amort. et dépréciation</t>
  </si>
  <si>
    <t>ANNEXE 4 - arrêté du 22 octobre 2003 modifié par l'arrêté du 15 juin 2007</t>
  </si>
  <si>
    <t>Amort et dépréciation</t>
  </si>
  <si>
    <t>Immobilisations financières</t>
  </si>
  <si>
    <r>
      <t xml:space="preserve">Comptes de liaison </t>
    </r>
    <r>
      <rPr>
        <b/>
        <sz val="9"/>
        <color indexed="62"/>
        <rFont val="Arial"/>
        <family val="2"/>
      </rPr>
      <t>(1)</t>
    </r>
  </si>
  <si>
    <r>
      <t>Créances</t>
    </r>
    <r>
      <rPr>
        <b/>
        <sz val="9"/>
        <color indexed="62"/>
        <rFont val="Arial"/>
        <family val="2"/>
      </rPr>
      <t xml:space="preserve"> (2)</t>
    </r>
  </si>
  <si>
    <r>
      <t xml:space="preserve">Ecart de conversion (actif)                                 </t>
    </r>
    <r>
      <rPr>
        <sz val="11"/>
        <color indexed="62"/>
        <rFont val="Arial"/>
        <family val="2"/>
      </rPr>
      <t xml:space="preserve">  VI</t>
    </r>
  </si>
  <si>
    <t>(1) Un tableau annexé à ce bilan doit détailler les différents comptes de liaison relatifs à l’investissement, à l’exploitation et à la trésorerie pour cet établissement entre cet établissement ou service et les autres établissements et services concernés.</t>
  </si>
  <si>
    <t xml:space="preserve">       Dont à plus d'un an : </t>
  </si>
  <si>
    <t xml:space="preserve">(3) Dont créances mentionnées à l’article R.314-96 du code de l’action sociale et des familles </t>
  </si>
  <si>
    <t>10686, 10687</t>
  </si>
  <si>
    <t>Réserves de compensation</t>
  </si>
  <si>
    <t xml:space="preserve">Subventions d’investissement sur biens renouvelables     </t>
  </si>
  <si>
    <t>(1) Dont compte 1201</t>
  </si>
  <si>
    <t>Résultat de l'exercice (excédent ou déficit)  (1)</t>
  </si>
  <si>
    <t>Subventions d'investissement sur biens non renouvelables</t>
  </si>
  <si>
    <t>Fonds dédiés</t>
  </si>
  <si>
    <t>Dettes (3)</t>
  </si>
  <si>
    <r>
      <t xml:space="preserve">Emprunts et dettes auprès des établissements de crédit </t>
    </r>
    <r>
      <rPr>
        <b/>
        <sz val="9"/>
        <color indexed="62"/>
        <rFont val="Arial"/>
        <family val="2"/>
      </rPr>
      <t>(2)</t>
    </r>
  </si>
  <si>
    <r>
      <t>Emprunts et dettes financières divers</t>
    </r>
    <r>
      <rPr>
        <sz val="9"/>
        <color indexed="62"/>
        <rFont val="Arial"/>
        <family val="2"/>
      </rPr>
      <t xml:space="preserve"> </t>
    </r>
    <r>
      <rPr>
        <b/>
        <sz val="9"/>
        <color indexed="62"/>
        <rFont val="Arial"/>
        <family val="2"/>
      </rPr>
      <t>(3)</t>
    </r>
  </si>
  <si>
    <r>
      <t>Dettes fournisseurs et comptes rattachés</t>
    </r>
    <r>
      <rPr>
        <b/>
        <sz val="9"/>
        <color indexed="62"/>
        <rFont val="Arial"/>
        <family val="2"/>
      </rPr>
      <t xml:space="preserve"> (4)</t>
    </r>
  </si>
  <si>
    <r>
      <t xml:space="preserve">Autres dettes </t>
    </r>
    <r>
      <rPr>
        <b/>
        <sz val="9"/>
        <color indexed="62"/>
        <rFont val="Arial"/>
        <family val="2"/>
      </rPr>
      <t>(5)</t>
    </r>
  </si>
  <si>
    <r>
      <t xml:space="preserve">Ecart de conversion (passif)                                        </t>
    </r>
    <r>
      <rPr>
        <sz val="11"/>
        <color indexed="62"/>
        <rFont val="Arial"/>
        <family val="2"/>
      </rPr>
      <t xml:space="preserve"> TOTAL  V</t>
    </r>
  </si>
  <si>
    <t>Total à prendre en compte pour le calcul des tarifs =  G  - H</t>
  </si>
  <si>
    <t>Date de l’export (génération des variables à partir des outils ESMS)</t>
  </si>
  <si>
    <t xml:space="preserve">Département </t>
  </si>
  <si>
    <t xml:space="preserve">Code </t>
  </si>
  <si>
    <t>Chef lieu</t>
  </si>
  <si>
    <t xml:space="preserve">Ain </t>
  </si>
  <si>
    <t>01</t>
  </si>
  <si>
    <t>Bourg-en-Bresse</t>
  </si>
  <si>
    <t xml:space="preserve">Aisne </t>
  </si>
  <si>
    <t>02</t>
  </si>
  <si>
    <t>Laon</t>
  </si>
  <si>
    <t xml:space="preserve">Allier </t>
  </si>
  <si>
    <t>03</t>
  </si>
  <si>
    <t>Moulins</t>
  </si>
  <si>
    <t xml:space="preserve">Alpes-de-Haute-Provence </t>
  </si>
  <si>
    <t>04</t>
  </si>
  <si>
    <t>Digne-les-Bains</t>
  </si>
  <si>
    <t xml:space="preserve">Hautes-Alpes </t>
  </si>
  <si>
    <t>05</t>
  </si>
  <si>
    <t>Gap</t>
  </si>
  <si>
    <t xml:space="preserve">Alpes-Maritimes </t>
  </si>
  <si>
    <t>06</t>
  </si>
  <si>
    <t>Nice</t>
  </si>
  <si>
    <t xml:space="preserve">Ardèche </t>
  </si>
  <si>
    <t>07</t>
  </si>
  <si>
    <t>Privas</t>
  </si>
  <si>
    <t xml:space="preserve">Ardennes </t>
  </si>
  <si>
    <t>08</t>
  </si>
  <si>
    <t>Charleville-Mézières</t>
  </si>
  <si>
    <t xml:space="preserve">Ariège </t>
  </si>
  <si>
    <t>09</t>
  </si>
  <si>
    <t>Foix</t>
  </si>
  <si>
    <t xml:space="preserve">Aube </t>
  </si>
  <si>
    <t>Troyes</t>
  </si>
  <si>
    <t xml:space="preserve">Aude </t>
  </si>
  <si>
    <t>Carcassonne</t>
  </si>
  <si>
    <t xml:space="preserve">Aveyron </t>
  </si>
  <si>
    <t>Rodez</t>
  </si>
  <si>
    <t xml:space="preserve">Bouches-du-Rhône </t>
  </si>
  <si>
    <t>Marseille</t>
  </si>
  <si>
    <t xml:space="preserve">Calvados </t>
  </si>
  <si>
    <t>Caen</t>
  </si>
  <si>
    <t xml:space="preserve">Cantal </t>
  </si>
  <si>
    <t>Aurillac</t>
  </si>
  <si>
    <t xml:space="preserve">Charente </t>
  </si>
  <si>
    <t>Angoulême</t>
  </si>
  <si>
    <t xml:space="preserve">Charente-Maritime </t>
  </si>
  <si>
    <t>La Rochelle</t>
  </si>
  <si>
    <t xml:space="preserve">Cher </t>
  </si>
  <si>
    <t>Bourges</t>
  </si>
  <si>
    <t xml:space="preserve">Corrèze </t>
  </si>
  <si>
    <t>Tulle</t>
  </si>
  <si>
    <t xml:space="preserve">Corse-du-Sud </t>
  </si>
  <si>
    <t xml:space="preserve">2A </t>
  </si>
  <si>
    <t>Ajaccio</t>
  </si>
  <si>
    <t xml:space="preserve">Haute-Corse </t>
  </si>
  <si>
    <t xml:space="preserve">2B </t>
  </si>
  <si>
    <t>Bastia</t>
  </si>
  <si>
    <t xml:space="preserve">Côte-d'Or </t>
  </si>
  <si>
    <t>Dijon</t>
  </si>
  <si>
    <t xml:space="preserve">Côtes-d'Armor </t>
  </si>
  <si>
    <t>Saint-Brieuc</t>
  </si>
  <si>
    <t xml:space="preserve">Creuse </t>
  </si>
  <si>
    <t>Guéret</t>
  </si>
  <si>
    <t xml:space="preserve">Dordogne </t>
  </si>
  <si>
    <t>Périgueux</t>
  </si>
  <si>
    <t xml:space="preserve">Doubs </t>
  </si>
  <si>
    <t>Besançon</t>
  </si>
  <si>
    <t xml:space="preserve">Drôme </t>
  </si>
  <si>
    <t>Valence</t>
  </si>
  <si>
    <t xml:space="preserve">Eure </t>
  </si>
  <si>
    <t>Évreux</t>
  </si>
  <si>
    <t xml:space="preserve">Eure-et-Loir </t>
  </si>
  <si>
    <t>Chartres</t>
  </si>
  <si>
    <t xml:space="preserve">Finistère </t>
  </si>
  <si>
    <t>Quimper</t>
  </si>
  <si>
    <t xml:space="preserve">Gard </t>
  </si>
  <si>
    <t>Nîmes</t>
  </si>
  <si>
    <t xml:space="preserve">Haute-Garonne </t>
  </si>
  <si>
    <t>Toulouse</t>
  </si>
  <si>
    <t xml:space="preserve">Gers </t>
  </si>
  <si>
    <t>Auch</t>
  </si>
  <si>
    <t xml:space="preserve">Gironde </t>
  </si>
  <si>
    <t>Bordeaux</t>
  </si>
  <si>
    <t xml:space="preserve">Hérault </t>
  </si>
  <si>
    <t>Montpellier</t>
  </si>
  <si>
    <t xml:space="preserve">Ille-et-Vilaine </t>
  </si>
  <si>
    <t>Rennes</t>
  </si>
  <si>
    <t xml:space="preserve">Indre </t>
  </si>
  <si>
    <t>Châteauroux</t>
  </si>
  <si>
    <t xml:space="preserve">Indre-et-Loire </t>
  </si>
  <si>
    <t>Tours</t>
  </si>
  <si>
    <t xml:space="preserve">Isère </t>
  </si>
  <si>
    <t>Grenoble</t>
  </si>
  <si>
    <t xml:space="preserve">Jura </t>
  </si>
  <si>
    <t>Lons-le-Saunier</t>
  </si>
  <si>
    <t xml:space="preserve">Landes </t>
  </si>
  <si>
    <t>Mont-de-Marsan</t>
  </si>
  <si>
    <t xml:space="preserve">Loir-et-Cher </t>
  </si>
  <si>
    <t>Blois</t>
  </si>
  <si>
    <t xml:space="preserve">Loire </t>
  </si>
  <si>
    <t>Saint-Étienne</t>
  </si>
  <si>
    <t xml:space="preserve">Haute-Loire </t>
  </si>
  <si>
    <t>Le Puy-en-Velay</t>
  </si>
  <si>
    <t xml:space="preserve">Loire-Atlantique </t>
  </si>
  <si>
    <t>Nantes</t>
  </si>
  <si>
    <t xml:space="preserve">Loiret </t>
  </si>
  <si>
    <t>Orléans</t>
  </si>
  <si>
    <t xml:space="preserve">Lot </t>
  </si>
  <si>
    <t>Cahors</t>
  </si>
  <si>
    <t xml:space="preserve">Lot-et-Garonne </t>
  </si>
  <si>
    <t>Agen</t>
  </si>
  <si>
    <t xml:space="preserve">Lozère </t>
  </si>
  <si>
    <t>Mende</t>
  </si>
  <si>
    <t xml:space="preserve">Maine-et-Loire </t>
  </si>
  <si>
    <t>Angers</t>
  </si>
  <si>
    <t xml:space="preserve">Manche </t>
  </si>
  <si>
    <t>Saint-Lô</t>
  </si>
  <si>
    <t xml:space="preserve">Marne </t>
  </si>
  <si>
    <t>Châlons-en-Champagne</t>
  </si>
  <si>
    <t xml:space="preserve">Haute-Marne </t>
  </si>
  <si>
    <t>Chaumont</t>
  </si>
  <si>
    <t xml:space="preserve">Mayenne </t>
  </si>
  <si>
    <t>Laval</t>
  </si>
  <si>
    <t xml:space="preserve">Meurthe-et-Moselle </t>
  </si>
  <si>
    <t>Nancy</t>
  </si>
  <si>
    <t xml:space="preserve">Meuse </t>
  </si>
  <si>
    <t>Bar-le-Duc</t>
  </si>
  <si>
    <t xml:space="preserve">Morbihan </t>
  </si>
  <si>
    <t>Vannes</t>
  </si>
  <si>
    <t xml:space="preserve">Moselle </t>
  </si>
  <si>
    <t>Metz</t>
  </si>
  <si>
    <t xml:space="preserve">Nièvre </t>
  </si>
  <si>
    <t>Nevers</t>
  </si>
  <si>
    <t xml:space="preserve">Nord </t>
  </si>
  <si>
    <t>Lille</t>
  </si>
  <si>
    <t xml:space="preserve">Oise </t>
  </si>
  <si>
    <t>Beauvais</t>
  </si>
  <si>
    <t xml:space="preserve">Orne </t>
  </si>
  <si>
    <t>Alençon</t>
  </si>
  <si>
    <t xml:space="preserve">Pas-de-Calais </t>
  </si>
  <si>
    <t>Arras</t>
  </si>
  <si>
    <t xml:space="preserve">Puy-de-Dôme </t>
  </si>
  <si>
    <t>Clermont-Ferrand</t>
  </si>
  <si>
    <t xml:space="preserve">Pyrénées-Atlantiques </t>
  </si>
  <si>
    <t>Pau</t>
  </si>
  <si>
    <t xml:space="preserve">Hautes-Pyrénées </t>
  </si>
  <si>
    <t>Tarbes</t>
  </si>
  <si>
    <t xml:space="preserve">Pyrénées-Orientales </t>
  </si>
  <si>
    <t>Perpignan</t>
  </si>
  <si>
    <t xml:space="preserve">Bas-Rhin </t>
  </si>
  <si>
    <t>Strasbourg</t>
  </si>
  <si>
    <t xml:space="preserve">Haut-Rhin </t>
  </si>
  <si>
    <t>Colmar</t>
  </si>
  <si>
    <t xml:space="preserve">Rhône </t>
  </si>
  <si>
    <t>Lyon</t>
  </si>
  <si>
    <t xml:space="preserve">Haute-Saône </t>
  </si>
  <si>
    <t>Vesoul</t>
  </si>
  <si>
    <t xml:space="preserve">Saône-et-Loire </t>
  </si>
  <si>
    <t>Mâcon</t>
  </si>
  <si>
    <t xml:space="preserve">Sarthe </t>
  </si>
  <si>
    <t>Le Mans</t>
  </si>
  <si>
    <t xml:space="preserve">Savoie </t>
  </si>
  <si>
    <t>Chambéry</t>
  </si>
  <si>
    <t xml:space="preserve">Haute-Savoie </t>
  </si>
  <si>
    <t>Annecy</t>
  </si>
  <si>
    <t xml:space="preserve">Paris </t>
  </si>
  <si>
    <t>Paris</t>
  </si>
  <si>
    <t xml:space="preserve">Seine-Maritime </t>
  </si>
  <si>
    <t>Rouen</t>
  </si>
  <si>
    <t xml:space="preserve">Seine-et-Marne </t>
  </si>
  <si>
    <t>Melun</t>
  </si>
  <si>
    <t xml:space="preserve">Yvelines </t>
  </si>
  <si>
    <t>Versailles</t>
  </si>
  <si>
    <t xml:space="preserve">Deux-Sèvres </t>
  </si>
  <si>
    <t>Niort</t>
  </si>
  <si>
    <t xml:space="preserve">Somme </t>
  </si>
  <si>
    <t>Amiens</t>
  </si>
  <si>
    <t xml:space="preserve">Tarn </t>
  </si>
  <si>
    <t>Albi</t>
  </si>
  <si>
    <t xml:space="preserve">Tarn-et-Garonne </t>
  </si>
  <si>
    <t>Montauban</t>
  </si>
  <si>
    <t xml:space="preserve">Var </t>
  </si>
  <si>
    <t>Toulon</t>
  </si>
  <si>
    <t xml:space="preserve">Vaucluse </t>
  </si>
  <si>
    <t>Avignon</t>
  </si>
  <si>
    <t xml:space="preserve">Vendée </t>
  </si>
  <si>
    <t>La Roche-sur-Yon</t>
  </si>
  <si>
    <t xml:space="preserve">Vienne </t>
  </si>
  <si>
    <t>Poitiers</t>
  </si>
  <si>
    <t xml:space="preserve">Haute-Vienne </t>
  </si>
  <si>
    <t>Limoges</t>
  </si>
  <si>
    <t xml:space="preserve">Vosges </t>
  </si>
  <si>
    <t>Épinal</t>
  </si>
  <si>
    <t xml:space="preserve">Yonne </t>
  </si>
  <si>
    <t>Auxerre</t>
  </si>
  <si>
    <t xml:space="preserve">Territoire de Belfort </t>
  </si>
  <si>
    <t>Belfort</t>
  </si>
  <si>
    <t xml:space="preserve">Essonne </t>
  </si>
  <si>
    <t>Évry</t>
  </si>
  <si>
    <t xml:space="preserve">Hauts-de-Seine </t>
  </si>
  <si>
    <t>Nanterre</t>
  </si>
  <si>
    <t xml:space="preserve">Seine-Saint-Denis </t>
  </si>
  <si>
    <t>Bobigny</t>
  </si>
  <si>
    <t xml:space="preserve">Val-de-Marne </t>
  </si>
  <si>
    <t>Créteil</t>
  </si>
  <si>
    <t xml:space="preserve">Val-d'Oise </t>
  </si>
  <si>
    <t>Pontoise</t>
  </si>
  <si>
    <t xml:space="preserve">Guadeloupe </t>
  </si>
  <si>
    <t>Basse-Terre</t>
  </si>
  <si>
    <t xml:space="preserve">Martinique </t>
  </si>
  <si>
    <t>Fort-de-France</t>
  </si>
  <si>
    <t xml:space="preserve">Guyane </t>
  </si>
  <si>
    <t>Cayenne</t>
  </si>
  <si>
    <t xml:space="preserve">La Réunion </t>
  </si>
  <si>
    <t>Saint-Denis</t>
  </si>
  <si>
    <t xml:space="preserve">Mayotte </t>
  </si>
  <si>
    <t>Dzaoudzi</t>
  </si>
  <si>
    <t>Date d'arrivée des documents :</t>
  </si>
  <si>
    <r>
      <t>Installations techniques, matériels</t>
    </r>
    <r>
      <rPr>
        <sz val="10"/>
        <rFont val="Arial"/>
        <family val="2"/>
      </rPr>
      <t xml:space="preserve"> et outillage</t>
    </r>
  </si>
  <si>
    <t xml:space="preserve">   dont reprises sur dépréciations exceptionnelles </t>
  </si>
  <si>
    <t>#BPPH-2015-01#</t>
  </si>
  <si>
    <t>Centre d'accueil, d'accompagnement à la réduction des risques pour usager de drogue (CAARUD)</t>
  </si>
  <si>
    <t>Lits halte soins santé (LHSS)</t>
  </si>
  <si>
    <t>CSAPA</t>
  </si>
  <si>
    <t>Centre soins accompagnement prévention addictologie (CSAPA)</t>
  </si>
  <si>
    <t>Logement foyer</t>
  </si>
  <si>
    <t>AJ</t>
  </si>
  <si>
    <t>centre de placement familial socio-éducatif</t>
  </si>
  <si>
    <t>foyer d'action éducative</t>
  </si>
  <si>
    <t>foyer d'hébergement adultes handicapés</t>
  </si>
  <si>
    <t>foyer de vie pour adultes handicapés</t>
  </si>
  <si>
    <t>centre de ressources</t>
  </si>
  <si>
    <t>hébergement dans un établissement médicalisé, signataire d’une convention pluriannuelle dite «convention tripartite»;</t>
  </si>
  <si>
    <t>EHPA méd</t>
  </si>
  <si>
    <t>hébergement dans un établissement médicalisé sans la signature d’une convention tripartite pluriannuelle</t>
  </si>
  <si>
    <t>Etablissement d'hébergement pour personnes âgées médicalisé (EHPA méd)</t>
  </si>
  <si>
    <t>CSST</t>
  </si>
  <si>
    <t>Centre de soins spécifiques pour toxicomanes (CSST)</t>
  </si>
  <si>
    <t>CCAA</t>
  </si>
  <si>
    <t>Centre de cure ambulatoire en alcoologie (CCAA)</t>
  </si>
  <si>
    <t>EATPA</t>
  </si>
  <si>
    <t>Etab acc temp PA</t>
  </si>
  <si>
    <t>Hébergement temporaire autonome</t>
  </si>
  <si>
    <t xml:space="preserve">   dont reprises sur provisions réglementées destinées à renforcer la couverture du BFR</t>
  </si>
  <si>
    <t>LIVE</t>
  </si>
  <si>
    <t>Dir IPS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</si>
</sst>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RF&quot;;\-#,##0\ &quot;FRF&quot;"/>
    <numFmt numFmtId="173" formatCode="#,##0\ &quot;FRF&quot;;[Red]\-#,##0\ &quot;FRF&quot;"/>
    <numFmt numFmtId="174" formatCode="#,##0.00\ &quot;FRF&quot;;\-#,##0.00\ &quot;FRF&quot;"/>
    <numFmt numFmtId="175" formatCode="#,##0.00\ &quot;FRF&quot;;[Red]\-#,##0.00\ &quot;FRF&quot;"/>
    <numFmt numFmtId="176" formatCode="_-* #,##0\ &quot;FRF&quot;_-;\-* #,##0\ &quot;FRF&quot;_-;_-* &quot;-&quot;\ &quot;FRF&quot;_-;_-@_-"/>
    <numFmt numFmtId="177" formatCode="_-* #,##0\ _F_R_F_-;\-* #,##0\ _F_R_F_-;_-* &quot;-&quot;\ _F_R_F_-;_-@_-"/>
    <numFmt numFmtId="178" formatCode="_-* #,##0.00\ &quot;FRF&quot;_-;\-* #,##0.00\ &quot;FRF&quot;_-;_-* &quot;-&quot;??\ &quot;FRF&quot;_-;_-@_-"/>
    <numFmt numFmtId="179" formatCode="_-* #,##0.00\ _F_R_F_-;\-* #,##0.00\ _F_R_F_-;_-* &quot;-&quot;??\ _F_R_F_-;_-@_-"/>
    <numFmt numFmtId="180" formatCode="&quot;Fl.&quot;#,##0;\-&quot;Fl.&quot;#,##0"/>
    <numFmt numFmtId="181" formatCode="&quot;Fl.&quot;#,##0;[Red]\-&quot;Fl.&quot;#,##0"/>
    <numFmt numFmtId="182" formatCode="&quot;Fl.&quot;#,##0.00;\-&quot;Fl.&quot;#,##0.00"/>
    <numFmt numFmtId="183" formatCode="&quot;Fl.&quot;#,##0.00;[Red]\-&quot;Fl.&quot;#,##0.00"/>
    <numFmt numFmtId="184" formatCode="_-&quot;Fl.&quot;* #,##0_-;\-&quot;Fl.&quot;* #,##0_-;_-&quot;Fl.&quot;* &quot;-&quot;_-;_-@_-"/>
    <numFmt numFmtId="185" formatCode="_-* #,##0_-;\-* #,##0_-;_-* &quot;-&quot;_-;_-@_-"/>
    <numFmt numFmtId="186" formatCode="_-&quot;Fl.&quot;* #,##0.00_-;\-&quot;Fl.&quot;* #,##0.00_-;_-&quot;Fl.&quot;* &quot;-&quot;??_-;_-@_-"/>
    <numFmt numFmtId="187" formatCode="_-* #,##0.00_-;\-* #,##0.00_-;_-* &quot;-&quot;??_-;_-@_-"/>
    <numFmt numFmtId="188" formatCode="#,##0&quot; F&quot;;\-#,##0&quot; F&quot;"/>
    <numFmt numFmtId="189" formatCode="#,##0&quot; F&quot;;[Red]\-#,##0&quot; F&quot;"/>
    <numFmt numFmtId="190" formatCode="#,##0.00&quot; F&quot;;\-#,##0.00&quot; F&quot;"/>
    <numFmt numFmtId="191" formatCode="#,##0.00&quot; F&quot;;[Red]\-#,##0.00&quot; F&quot;"/>
    <numFmt numFmtId="192" formatCode="_-* #,##0&quot; F&quot;_-;\-* #,##0&quot; F&quot;_-;_-* &quot;-&quot;&quot; F&quot;_-;_-@_-"/>
    <numFmt numFmtId="193" formatCode="_-* #,##0_ _F_-;\-* #,##0_ _F_-;_-* &quot;-&quot;_ _F_-;_-@_-"/>
    <numFmt numFmtId="194" formatCode="_-* #,##0.00&quot; F&quot;_-;\-* #,##0.00&quot; F&quot;_-;_-* &quot;-&quot;??&quot; F&quot;_-;_-@_-"/>
    <numFmt numFmtId="195" formatCode="_-* #,##0.00_ _F_-;\-* #,##0.00_ _F_-;_-* &quot;-&quot;??_ _F_-;_-@_-"/>
    <numFmt numFmtId="196" formatCode="&quot; F&quot;#,##0;\-&quot; F&quot;#,##0"/>
    <numFmt numFmtId="197" formatCode="&quot; F&quot;#,##0;[Red]\-&quot; F&quot;#,##0"/>
    <numFmt numFmtId="198" formatCode="&quot; F&quot;#,##0.00;\-&quot; F&quot;#,##0.00"/>
    <numFmt numFmtId="199" formatCode="&quot; F&quot;#,##0.00;[Red]\-&quot; F&quot;#,##0.00"/>
    <numFmt numFmtId="200" formatCode="_-&quot; F&quot;* #,##0_-;\-&quot; F&quot;* #,##0_-;_-&quot; F&quot;* &quot;-&quot;_-;_-@_-"/>
    <numFmt numFmtId="201" formatCode="_-&quot; F&quot;* #,##0.00_-;\-&quot; F&quot;* #,##0.00_-;_-&quot; F&quot;* &quot;-&quot;??_-;_-@_-"/>
    <numFmt numFmtId="202" formatCode="d/m"/>
    <numFmt numFmtId="203" formatCode="00000"/>
    <numFmt numFmtId="204" formatCode="000"/>
    <numFmt numFmtId="205" formatCode="0.0%"/>
    <numFmt numFmtId="206" formatCode="#,##0.0"/>
    <numFmt numFmtId="207" formatCode="m/d/yyyy;@"/>
    <numFmt numFmtId="208" formatCode="0.000"/>
    <numFmt numFmtId="209" formatCode="_-* #,##0.00\ [$€-1]_-;\-* #,##0.00\ [$€-1]_-;_-* &quot;-&quot;??\ [$€-1]_-"/>
    <numFmt numFmtId="210" formatCode="[$-40C]dddd\ d\ mmmm\ yyyy"/>
    <numFmt numFmtId="211" formatCode="&quot;Vrai&quot;;&quot;Vrai&quot;;&quot;Faux&quot;"/>
    <numFmt numFmtId="212" formatCode="&quot;Actif&quot;;&quot;Actif&quot;;&quot;Inactif&quot;"/>
    <numFmt numFmtId="213" formatCode="[$€-2]\ #,##0.00_);[Red]\([$€-2]\ #,##0.00\)"/>
  </numFmts>
  <fonts count="133">
    <font>
      <sz val="10"/>
      <name val="Arial"/>
      <family val="0"/>
    </font>
    <font>
      <sz val="10"/>
      <name val="Geneva"/>
      <family val="0"/>
    </font>
    <font>
      <b/>
      <sz val="16"/>
      <name val="Times New Roman"/>
      <family val="1"/>
    </font>
    <font>
      <sz val="14"/>
      <name val="Tms Rmn"/>
      <family val="0"/>
    </font>
    <font>
      <b/>
      <sz val="20"/>
      <name val="Times New Roman"/>
      <family val="1"/>
    </font>
    <font>
      <b/>
      <sz val="14"/>
      <name val="Tms Rmn"/>
      <family val="0"/>
    </font>
    <font>
      <sz val="12"/>
      <name val="Times New Roman"/>
      <family val="1"/>
    </font>
    <font>
      <sz val="17"/>
      <name val="Times New Roman"/>
      <family val="1"/>
    </font>
    <font>
      <b/>
      <sz val="18"/>
      <name val="Tms Rm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6"/>
      <name val="Tms Rmn"/>
      <family val="0"/>
    </font>
    <font>
      <sz val="12"/>
      <name val="Tms Rmn"/>
      <family val="0"/>
    </font>
    <font>
      <b/>
      <sz val="15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ms Rmn"/>
      <family val="0"/>
    </font>
    <font>
      <b/>
      <sz val="16"/>
      <name val="Geneva"/>
      <family val="0"/>
    </font>
    <font>
      <sz val="11"/>
      <name val="Tms Rmn"/>
      <family val="0"/>
    </font>
    <font>
      <sz val="13"/>
      <name val="Tms Rmn"/>
      <family val="0"/>
    </font>
    <font>
      <sz val="15"/>
      <name val="Tms Rmn"/>
      <family val="0"/>
    </font>
    <font>
      <sz val="20"/>
      <name val="Times New Roman"/>
      <family val="1"/>
    </font>
    <font>
      <b/>
      <sz val="17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5"/>
      <name val="Times New Roman"/>
      <family val="1"/>
    </font>
    <font>
      <b/>
      <i/>
      <sz val="15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0"/>
      <name val="Tms Rmn"/>
      <family val="0"/>
    </font>
    <font>
      <b/>
      <sz val="17"/>
      <name val="Tms Rmn"/>
      <family val="0"/>
    </font>
    <font>
      <sz val="18"/>
      <name val="Times New Roman"/>
      <family val="1"/>
    </font>
    <font>
      <sz val="20"/>
      <name val="Tms Rmn"/>
      <family val="0"/>
    </font>
    <font>
      <sz val="15"/>
      <name val="Geneva"/>
      <family val="0"/>
    </font>
    <font>
      <sz val="20"/>
      <name val="Geneva"/>
      <family val="0"/>
    </font>
    <font>
      <i/>
      <sz val="14"/>
      <name val="Tms Rmn"/>
      <family val="0"/>
    </font>
    <font>
      <sz val="14"/>
      <name val="Geneva"/>
      <family val="0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i/>
      <sz val="10"/>
      <name val="Arial"/>
      <family val="2"/>
    </font>
    <font>
      <b/>
      <i/>
      <sz val="18"/>
      <name val="Tms Rmn"/>
      <family val="0"/>
    </font>
    <font>
      <b/>
      <u val="single"/>
      <sz val="14"/>
      <name val="Times New Roman"/>
      <family val="1"/>
    </font>
    <font>
      <b/>
      <i/>
      <sz val="16"/>
      <name val="Times New Roman"/>
      <family val="1"/>
    </font>
    <font>
      <b/>
      <i/>
      <sz val="20"/>
      <name val="Times New Roman"/>
      <family val="1"/>
    </font>
    <font>
      <sz val="16"/>
      <name val="Geneva"/>
      <family val="0"/>
    </font>
    <font>
      <i/>
      <sz val="20"/>
      <name val="Tms Rmn"/>
      <family val="0"/>
    </font>
    <font>
      <i/>
      <sz val="17"/>
      <name val="Tms Rmn"/>
      <family val="0"/>
    </font>
    <font>
      <sz val="22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sz val="24"/>
      <name val="Times New Roman"/>
      <family val="1"/>
    </font>
    <font>
      <b/>
      <i/>
      <sz val="13"/>
      <name val="Times New Roman"/>
      <family val="1"/>
    </font>
    <font>
      <i/>
      <sz val="20"/>
      <name val="Times New Roman"/>
      <family val="1"/>
    </font>
    <font>
      <i/>
      <sz val="10"/>
      <name val="Times New Roman"/>
      <family val="1"/>
    </font>
    <font>
      <b/>
      <sz val="10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Arial"/>
      <family val="2"/>
    </font>
    <font>
      <sz val="10"/>
      <color indexed="44"/>
      <name val="Times New Roman"/>
      <family val="1"/>
    </font>
    <font>
      <b/>
      <i/>
      <sz val="10"/>
      <name val="Times New Roman"/>
      <family val="1"/>
    </font>
    <font>
      <sz val="10"/>
      <name val="Tms Rmn"/>
      <family val="0"/>
    </font>
    <font>
      <sz val="8"/>
      <name val="Arial"/>
      <family val="2"/>
    </font>
    <font>
      <b/>
      <sz val="10"/>
      <name val="Geneva"/>
      <family val="0"/>
    </font>
    <font>
      <b/>
      <i/>
      <sz val="11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0"/>
      <name val="Times"/>
      <family val="1"/>
    </font>
    <font>
      <b/>
      <i/>
      <sz val="14"/>
      <name val="Tms Rmn"/>
      <family val="0"/>
    </font>
    <font>
      <i/>
      <sz val="13"/>
      <name val="Tms Rmn"/>
      <family val="0"/>
    </font>
    <font>
      <b/>
      <sz val="13"/>
      <name val="Tms Rmn"/>
      <family val="0"/>
    </font>
    <font>
      <sz val="18"/>
      <name val="Tms Rmn"/>
      <family val="0"/>
    </font>
    <font>
      <i/>
      <sz val="18"/>
      <name val="Tms Rmn"/>
      <family val="0"/>
    </font>
    <font>
      <i/>
      <sz val="18"/>
      <name val="Geneva"/>
      <family val="0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Times New Roman"/>
      <family val="1"/>
    </font>
    <font>
      <b/>
      <sz val="11"/>
      <name val="Tms Rmn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u val="single"/>
      <sz val="10"/>
      <name val="Times New Roman"/>
      <family val="1"/>
    </font>
    <font>
      <b/>
      <sz val="9"/>
      <color indexed="62"/>
      <name val="Arial"/>
      <family val="2"/>
    </font>
    <font>
      <sz val="11"/>
      <color indexed="62"/>
      <name val="Arial"/>
      <family val="2"/>
    </font>
    <font>
      <sz val="9"/>
      <color indexed="62"/>
      <name val="Arial"/>
      <family val="2"/>
    </font>
    <font>
      <b/>
      <i/>
      <sz val="18"/>
      <name val="Times New Roman"/>
      <family val="1"/>
    </font>
    <font>
      <i/>
      <sz val="10"/>
      <name val="Geneva"/>
      <family val="0"/>
    </font>
    <font>
      <i/>
      <sz val="15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47"/>
      <name val="Arial"/>
      <family val="2"/>
    </font>
    <font>
      <sz val="10"/>
      <color indexed="47"/>
      <name val="Times New Roman"/>
      <family val="1"/>
    </font>
    <font>
      <b/>
      <sz val="11"/>
      <color indexed="6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9"/>
      <color theme="0" tint="-0.149959996342659"/>
      <name val="Arial"/>
      <family val="2"/>
    </font>
    <font>
      <sz val="10"/>
      <color theme="0" tint="-0.1499900072813034"/>
      <name val="Times New Roman"/>
      <family val="1"/>
    </font>
    <font>
      <b/>
      <sz val="11"/>
      <color theme="4" tint="-0.2499700039625167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59996342659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double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thin"/>
    </border>
    <border>
      <left style="thin"/>
      <right style="thin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thin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double"/>
      <right style="thin"/>
      <top style="thin"/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26" borderId="1" applyNumberFormat="0" applyAlignment="0" applyProtection="0"/>
    <xf numFmtId="0" fontId="116" fillId="0" borderId="2" applyNumberFormat="0" applyFill="0" applyAlignment="0" applyProtection="0"/>
    <xf numFmtId="0" fontId="0" fillId="27" borderId="3" applyNumberFormat="0" applyFont="0" applyAlignment="0" applyProtection="0"/>
    <xf numFmtId="0" fontId="117" fillId="28" borderId="1" applyNumberFormat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18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9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20" fillId="31" borderId="0" applyNumberFormat="0" applyBorder="0" applyAlignment="0" applyProtection="0"/>
    <xf numFmtId="0" fontId="121" fillId="26" borderId="4" applyNumberFormat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6" fillId="0" borderId="7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8" applyNumberFormat="0" applyFill="0" applyAlignment="0" applyProtection="0"/>
    <xf numFmtId="0" fontId="128" fillId="32" borderId="9" applyNumberFormat="0" applyAlignment="0" applyProtection="0"/>
  </cellStyleXfs>
  <cellXfs count="1322">
    <xf numFmtId="0" fontId="0" fillId="0" borderId="0" xfId="0" applyAlignment="1">
      <alignment/>
    </xf>
    <xf numFmtId="0" fontId="20" fillId="33" borderId="0" xfId="61" applyFont="1" applyFill="1" applyBorder="1" applyProtection="1">
      <alignment/>
      <protection/>
    </xf>
    <xf numFmtId="0" fontId="20" fillId="33" borderId="0" xfId="6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32" fillId="33" borderId="0" xfId="0" applyFont="1" applyFill="1" applyBorder="1" applyAlignment="1" applyProtection="1">
      <alignment/>
      <protection/>
    </xf>
    <xf numFmtId="0" fontId="1" fillId="33" borderId="10" xfId="61" applyFill="1" applyBorder="1" applyProtection="1">
      <alignment/>
      <protection/>
    </xf>
    <xf numFmtId="0" fontId="20" fillId="33" borderId="11" xfId="61" applyFont="1" applyFill="1" applyBorder="1" applyProtection="1">
      <alignment/>
      <protection/>
    </xf>
    <xf numFmtId="0" fontId="32" fillId="33" borderId="0" xfId="61" applyFont="1" applyFill="1" applyBorder="1" applyProtection="1">
      <alignment/>
      <protection/>
    </xf>
    <xf numFmtId="0" fontId="1" fillId="33" borderId="0" xfId="61" applyFill="1" applyProtection="1">
      <alignment/>
      <protection/>
    </xf>
    <xf numFmtId="0" fontId="1" fillId="33" borderId="0" xfId="61" applyFill="1" applyBorder="1" applyProtection="1">
      <alignment/>
      <protection/>
    </xf>
    <xf numFmtId="0" fontId="32" fillId="33" borderId="0" xfId="61" applyFont="1" applyFill="1" applyBorder="1" applyAlignment="1" applyProtection="1">
      <alignment horizontal="center"/>
      <protection/>
    </xf>
    <xf numFmtId="4" fontId="20" fillId="33" borderId="0" xfId="61" applyNumberFormat="1" applyFont="1" applyFill="1" applyBorder="1" applyProtection="1">
      <alignment/>
      <protection/>
    </xf>
    <xf numFmtId="0" fontId="20" fillId="33" borderId="12" xfId="61" applyFont="1" applyFill="1" applyBorder="1" applyProtection="1">
      <alignment/>
      <protection/>
    </xf>
    <xf numFmtId="0" fontId="20" fillId="33" borderId="13" xfId="61" applyFont="1" applyFill="1" applyBorder="1" applyProtection="1">
      <alignment/>
      <protection/>
    </xf>
    <xf numFmtId="0" fontId="20" fillId="33" borderId="14" xfId="61" applyFont="1" applyFill="1" applyBorder="1" applyProtection="1">
      <alignment/>
      <protection/>
    </xf>
    <xf numFmtId="0" fontId="20" fillId="33" borderId="15" xfId="61" applyFont="1" applyFill="1" applyBorder="1" applyProtection="1">
      <alignment/>
      <protection/>
    </xf>
    <xf numFmtId="2" fontId="20" fillId="34" borderId="16" xfId="61" applyNumberFormat="1" applyFont="1" applyFill="1" applyBorder="1" applyProtection="1">
      <alignment/>
      <protection/>
    </xf>
    <xf numFmtId="0" fontId="20" fillId="33" borderId="17" xfId="61" applyFont="1" applyFill="1" applyBorder="1" applyProtection="1">
      <alignment/>
      <protection/>
    </xf>
    <xf numFmtId="0" fontId="20" fillId="33" borderId="18" xfId="61" applyFont="1" applyFill="1" applyBorder="1" applyProtection="1">
      <alignment/>
      <protection/>
    </xf>
    <xf numFmtId="0" fontId="20" fillId="33" borderId="19" xfId="61" applyFont="1" applyFill="1" applyBorder="1" applyProtection="1">
      <alignment/>
      <protection/>
    </xf>
    <xf numFmtId="0" fontId="20" fillId="33" borderId="20" xfId="61" applyFont="1" applyFill="1" applyBorder="1" applyProtection="1">
      <alignment/>
      <protection/>
    </xf>
    <xf numFmtId="0" fontId="1" fillId="33" borderId="21" xfId="61" applyFill="1" applyBorder="1" applyProtection="1">
      <alignment/>
      <protection/>
    </xf>
    <xf numFmtId="0" fontId="32" fillId="33" borderId="22" xfId="61" applyFont="1" applyFill="1" applyBorder="1" applyProtection="1">
      <alignment/>
      <protection/>
    </xf>
    <xf numFmtId="0" fontId="20" fillId="33" borderId="22" xfId="61" applyFont="1" applyFill="1" applyBorder="1" applyProtection="1">
      <alignment/>
      <protection/>
    </xf>
    <xf numFmtId="0" fontId="20" fillId="33" borderId="23" xfId="61" applyFont="1" applyFill="1" applyBorder="1" applyProtection="1">
      <alignment/>
      <protection/>
    </xf>
    <xf numFmtId="3" fontId="20" fillId="35" borderId="24" xfId="73" applyNumberFormat="1" applyFont="1" applyFill="1" applyBorder="1" applyAlignment="1" applyProtection="1">
      <alignment vertical="center"/>
      <protection locked="0"/>
    </xf>
    <xf numFmtId="3" fontId="20" fillId="35" borderId="16" xfId="73" applyNumberFormat="1" applyFont="1" applyFill="1" applyBorder="1" applyAlignment="1" applyProtection="1">
      <alignment vertical="center"/>
      <protection locked="0"/>
    </xf>
    <xf numFmtId="0" fontId="3" fillId="33" borderId="0" xfId="73" applyFont="1" applyFill="1" applyProtection="1">
      <alignment/>
      <protection/>
    </xf>
    <xf numFmtId="0" fontId="12" fillId="33" borderId="0" xfId="73" applyFont="1" applyFill="1" applyProtection="1">
      <alignment/>
      <protection/>
    </xf>
    <xf numFmtId="0" fontId="3" fillId="33" borderId="10" xfId="73" applyFont="1" applyFill="1" applyBorder="1" applyProtection="1">
      <alignment/>
      <protection/>
    </xf>
    <xf numFmtId="0" fontId="3" fillId="33" borderId="0" xfId="73" applyFont="1" applyFill="1" applyBorder="1" applyProtection="1">
      <alignment/>
      <protection/>
    </xf>
    <xf numFmtId="0" fontId="12" fillId="33" borderId="0" xfId="73" applyFont="1" applyFill="1" applyBorder="1" applyProtection="1">
      <alignment/>
      <protection/>
    </xf>
    <xf numFmtId="0" fontId="12" fillId="33" borderId="11" xfId="73" applyFont="1" applyFill="1" applyBorder="1" applyProtection="1">
      <alignment/>
      <protection/>
    </xf>
    <xf numFmtId="0" fontId="12" fillId="33" borderId="0" xfId="73" applyFont="1" applyFill="1" applyBorder="1" applyAlignment="1" applyProtection="1">
      <alignment vertical="center"/>
      <protection/>
    </xf>
    <xf numFmtId="0" fontId="12" fillId="33" borderId="10" xfId="73" applyFont="1" applyFill="1" applyBorder="1" applyAlignment="1" applyProtection="1">
      <alignment vertical="center"/>
      <protection/>
    </xf>
    <xf numFmtId="49" fontId="20" fillId="33" borderId="0" xfId="73" applyNumberFormat="1" applyFont="1" applyFill="1" applyBorder="1" applyAlignment="1" applyProtection="1">
      <alignment horizontal="center" vertical="center"/>
      <protection/>
    </xf>
    <xf numFmtId="0" fontId="20" fillId="33" borderId="0" xfId="73" applyFont="1" applyFill="1" applyBorder="1" applyAlignment="1" applyProtection="1">
      <alignment vertical="center"/>
      <protection/>
    </xf>
    <xf numFmtId="0" fontId="12" fillId="33" borderId="11" xfId="73" applyFont="1" applyFill="1" applyBorder="1" applyAlignment="1" applyProtection="1">
      <alignment vertical="center"/>
      <protection/>
    </xf>
    <xf numFmtId="0" fontId="12" fillId="33" borderId="0" xfId="73" applyFont="1" applyFill="1" applyAlignment="1" applyProtection="1">
      <alignment vertical="center"/>
      <protection/>
    </xf>
    <xf numFmtId="3" fontId="12" fillId="33" borderId="0" xfId="73" applyNumberFormat="1" applyFont="1" applyFill="1" applyBorder="1" applyAlignment="1" applyProtection="1">
      <alignment vertical="center"/>
      <protection/>
    </xf>
    <xf numFmtId="3" fontId="20" fillId="33" borderId="0" xfId="73" applyNumberFormat="1" applyFont="1" applyFill="1" applyBorder="1" applyAlignment="1" applyProtection="1">
      <alignment vertical="center"/>
      <protection/>
    </xf>
    <xf numFmtId="3" fontId="20" fillId="36" borderId="24" xfId="73" applyNumberFormat="1" applyFont="1" applyFill="1" applyBorder="1" applyAlignment="1" applyProtection="1">
      <alignment vertical="center"/>
      <protection/>
    </xf>
    <xf numFmtId="0" fontId="3" fillId="33" borderId="0" xfId="73" applyFont="1" applyFill="1" applyAlignment="1" applyProtection="1">
      <alignment vertical="center"/>
      <protection/>
    </xf>
    <xf numFmtId="0" fontId="3" fillId="33" borderId="10" xfId="73" applyFont="1" applyFill="1" applyBorder="1" applyAlignment="1" applyProtection="1">
      <alignment vertical="center"/>
      <protection/>
    </xf>
    <xf numFmtId="0" fontId="3" fillId="33" borderId="0" xfId="73" applyFont="1" applyFill="1" applyBorder="1" applyAlignment="1" applyProtection="1">
      <alignment vertical="center"/>
      <protection/>
    </xf>
    <xf numFmtId="0" fontId="8" fillId="33" borderId="0" xfId="73" applyFont="1" applyFill="1" applyAlignment="1" applyProtection="1">
      <alignment vertical="center"/>
      <protection/>
    </xf>
    <xf numFmtId="0" fontId="8" fillId="33" borderId="10" xfId="73" applyFont="1" applyFill="1" applyBorder="1" applyAlignment="1" applyProtection="1">
      <alignment vertical="center"/>
      <protection/>
    </xf>
    <xf numFmtId="0" fontId="13" fillId="33" borderId="0" xfId="73" applyFont="1" applyFill="1" applyBorder="1" applyAlignment="1" applyProtection="1">
      <alignment vertical="center"/>
      <protection/>
    </xf>
    <xf numFmtId="0" fontId="13" fillId="33" borderId="11" xfId="73" applyFont="1" applyFill="1" applyBorder="1" applyAlignment="1" applyProtection="1">
      <alignment vertical="center"/>
      <protection/>
    </xf>
    <xf numFmtId="0" fontId="11" fillId="33" borderId="0" xfId="73" applyFont="1" applyFill="1" applyBorder="1" applyAlignment="1" applyProtection="1">
      <alignment vertical="center"/>
      <protection/>
    </xf>
    <xf numFmtId="0" fontId="11" fillId="33" borderId="10" xfId="73" applyFont="1" applyFill="1" applyBorder="1" applyAlignment="1" applyProtection="1">
      <alignment vertical="center"/>
      <protection/>
    </xf>
    <xf numFmtId="0" fontId="11" fillId="33" borderId="11" xfId="73" applyFont="1" applyFill="1" applyBorder="1" applyAlignment="1" applyProtection="1">
      <alignment vertical="center"/>
      <protection/>
    </xf>
    <xf numFmtId="205" fontId="20" fillId="36" borderId="16" xfId="73" applyNumberFormat="1" applyFont="1" applyFill="1" applyBorder="1" applyAlignment="1" applyProtection="1">
      <alignment vertical="center"/>
      <protection/>
    </xf>
    <xf numFmtId="205" fontId="20" fillId="36" borderId="24" xfId="73" applyNumberFormat="1" applyFont="1" applyFill="1" applyBorder="1" applyAlignment="1" applyProtection="1">
      <alignment vertical="center"/>
      <protection/>
    </xf>
    <xf numFmtId="0" fontId="11" fillId="33" borderId="21" xfId="73" applyFont="1" applyFill="1" applyBorder="1" applyAlignment="1" applyProtection="1">
      <alignment vertical="center"/>
      <protection/>
    </xf>
    <xf numFmtId="0" fontId="12" fillId="33" borderId="22" xfId="73" applyFont="1" applyFill="1" applyBorder="1" applyAlignment="1" applyProtection="1">
      <alignment vertical="center"/>
      <protection/>
    </xf>
    <xf numFmtId="0" fontId="11" fillId="33" borderId="22" xfId="73" applyFont="1" applyFill="1" applyBorder="1" applyAlignment="1" applyProtection="1">
      <alignment vertical="center"/>
      <protection/>
    </xf>
    <xf numFmtId="0" fontId="11" fillId="33" borderId="23" xfId="73" applyFont="1" applyFill="1" applyBorder="1" applyAlignment="1" applyProtection="1">
      <alignment vertical="center"/>
      <protection/>
    </xf>
    <xf numFmtId="0" fontId="20" fillId="33" borderId="0" xfId="61" applyFont="1" applyFill="1" applyProtection="1">
      <alignment/>
      <protection/>
    </xf>
    <xf numFmtId="0" fontId="20" fillId="33" borderId="0" xfId="73" applyFont="1" applyFill="1" applyBorder="1" applyAlignment="1" applyProtection="1">
      <alignment horizontal="left" vertical="center"/>
      <protection/>
    </xf>
    <xf numFmtId="0" fontId="23" fillId="33" borderId="0" xfId="63" applyFont="1" applyFill="1" applyAlignment="1" applyProtection="1">
      <alignment horizontal="left"/>
      <protection/>
    </xf>
    <xf numFmtId="0" fontId="38" fillId="33" borderId="0" xfId="63" applyFont="1" applyFill="1" applyProtection="1">
      <alignment/>
      <protection/>
    </xf>
    <xf numFmtId="0" fontId="1" fillId="33" borderId="0" xfId="63" applyFill="1" applyProtection="1">
      <alignment/>
      <protection/>
    </xf>
    <xf numFmtId="0" fontId="43" fillId="33" borderId="25" xfId="0" applyFont="1" applyFill="1" applyBorder="1" applyAlignment="1" applyProtection="1">
      <alignment vertical="center" wrapText="1"/>
      <protection/>
    </xf>
    <xf numFmtId="0" fontId="43" fillId="33" borderId="26" xfId="0" applyFont="1" applyFill="1" applyBorder="1" applyAlignment="1" applyProtection="1">
      <alignment vertical="center" wrapText="1"/>
      <protection/>
    </xf>
    <xf numFmtId="0" fontId="1" fillId="33" borderId="26" xfId="63" applyFill="1" applyBorder="1" applyProtection="1">
      <alignment/>
      <protection/>
    </xf>
    <xf numFmtId="0" fontId="1" fillId="33" borderId="27" xfId="63" applyFill="1" applyBorder="1" applyProtection="1">
      <alignment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0" xfId="0" applyFont="1" applyFill="1" applyBorder="1" applyAlignment="1" applyProtection="1">
      <alignment vertical="center" wrapText="1"/>
      <protection/>
    </xf>
    <xf numFmtId="0" fontId="1" fillId="33" borderId="11" xfId="63" applyFill="1" applyBorder="1" applyProtection="1">
      <alignment/>
      <protection/>
    </xf>
    <xf numFmtId="0" fontId="23" fillId="33" borderId="10" xfId="63" applyFont="1" applyFill="1" applyBorder="1" applyAlignment="1" applyProtection="1">
      <alignment horizontal="left"/>
      <protection/>
    </xf>
    <xf numFmtId="0" fontId="34" fillId="33" borderId="10" xfId="64" applyFont="1" applyFill="1" applyBorder="1" applyAlignment="1" applyProtection="1">
      <alignment horizontal="left" vertical="center"/>
      <protection/>
    </xf>
    <xf numFmtId="0" fontId="21" fillId="33" borderId="0" xfId="63" applyFont="1" applyFill="1" applyBorder="1" applyAlignment="1" applyProtection="1">
      <alignment horizontal="center" vertical="center" wrapText="1"/>
      <protection/>
    </xf>
    <xf numFmtId="0" fontId="34" fillId="33" borderId="11" xfId="64" applyFont="1" applyFill="1" applyBorder="1" applyAlignment="1" applyProtection="1">
      <alignment horizontal="left" vertical="center"/>
      <protection/>
    </xf>
    <xf numFmtId="0" fontId="34" fillId="33" borderId="10" xfId="64" applyFont="1" applyFill="1" applyBorder="1" applyAlignment="1" applyProtection="1">
      <alignment horizontal="centerContinuous" vertical="center"/>
      <protection/>
    </xf>
    <xf numFmtId="0" fontId="11" fillId="33" borderId="0" xfId="64" applyFont="1" applyFill="1" applyBorder="1" applyAlignment="1" applyProtection="1">
      <alignment horizontal="center" vertical="center"/>
      <protection/>
    </xf>
    <xf numFmtId="0" fontId="37" fillId="33" borderId="10" xfId="64" applyFont="1" applyFill="1" applyBorder="1" applyAlignment="1" applyProtection="1">
      <alignment horizontal="left"/>
      <protection/>
    </xf>
    <xf numFmtId="0" fontId="64" fillId="33" borderId="0" xfId="64" applyFont="1" applyFill="1" applyBorder="1" applyAlignment="1" applyProtection="1">
      <alignment horizontal="left"/>
      <protection/>
    </xf>
    <xf numFmtId="0" fontId="20" fillId="33" borderId="0" xfId="64" applyFont="1" applyFill="1" applyBorder="1" applyAlignment="1" applyProtection="1">
      <alignment horizontal="left"/>
      <protection/>
    </xf>
    <xf numFmtId="0" fontId="37" fillId="33" borderId="11" xfId="64" applyFont="1" applyFill="1" applyBorder="1" applyAlignment="1" applyProtection="1">
      <alignment horizontal="left"/>
      <protection/>
    </xf>
    <xf numFmtId="0" fontId="15" fillId="33" borderId="10" xfId="64" applyFont="1" applyFill="1" applyBorder="1" applyAlignment="1" applyProtection="1">
      <alignment vertical="center" wrapText="1"/>
      <protection/>
    </xf>
    <xf numFmtId="0" fontId="20" fillId="33" borderId="0" xfId="64" applyFont="1" applyFill="1" applyBorder="1" applyAlignment="1" applyProtection="1">
      <alignment horizontal="left" vertical="center" wrapText="1"/>
      <protection/>
    </xf>
    <xf numFmtId="4" fontId="0" fillId="33" borderId="0" xfId="0" applyNumberFormat="1" applyFont="1" applyFill="1" applyBorder="1" applyAlignment="1" applyProtection="1">
      <alignment/>
      <protection/>
    </xf>
    <xf numFmtId="0" fontId="15" fillId="33" borderId="11" xfId="64" applyFont="1" applyFill="1" applyBorder="1" applyAlignment="1" applyProtection="1">
      <alignment vertical="center" wrapText="1"/>
      <protection/>
    </xf>
    <xf numFmtId="0" fontId="15" fillId="33" borderId="10" xfId="64" applyFont="1" applyFill="1" applyBorder="1" applyAlignment="1" applyProtection="1">
      <alignment vertical="center"/>
      <protection/>
    </xf>
    <xf numFmtId="0" fontId="20" fillId="33" borderId="0" xfId="64" applyFont="1" applyFill="1" applyBorder="1" applyAlignment="1" applyProtection="1">
      <alignment horizontal="left" vertical="center"/>
      <protection/>
    </xf>
    <xf numFmtId="0" fontId="15" fillId="33" borderId="11" xfId="64" applyFont="1" applyFill="1" applyBorder="1" applyAlignment="1" applyProtection="1">
      <alignment vertical="center"/>
      <protection/>
    </xf>
    <xf numFmtId="0" fontId="20" fillId="33" borderId="0" xfId="64" applyFont="1" applyFill="1" applyBorder="1" applyProtection="1">
      <alignment/>
      <protection/>
    </xf>
    <xf numFmtId="0" fontId="15" fillId="33" borderId="10" xfId="64" applyFont="1" applyFill="1" applyBorder="1" applyProtection="1">
      <alignment/>
      <protection/>
    </xf>
    <xf numFmtId="0" fontId="15" fillId="33" borderId="11" xfId="64" applyFont="1" applyFill="1" applyBorder="1" applyProtection="1">
      <alignment/>
      <protection/>
    </xf>
    <xf numFmtId="0" fontId="20" fillId="33" borderId="10" xfId="64" applyFont="1" applyFill="1" applyBorder="1" applyAlignment="1" applyProtection="1">
      <alignment vertical="center" wrapText="1"/>
      <protection/>
    </xf>
    <xf numFmtId="0" fontId="59" fillId="33" borderId="0" xfId="64" applyFont="1" applyFill="1" applyBorder="1" applyAlignment="1" applyProtection="1">
      <alignment horizontal="left" vertical="center" wrapText="1"/>
      <protection/>
    </xf>
    <xf numFmtId="0" fontId="20" fillId="33" borderId="11" xfId="64" applyFont="1" applyFill="1" applyBorder="1" applyAlignment="1" applyProtection="1">
      <alignment vertical="center" wrapText="1"/>
      <protection/>
    </xf>
    <xf numFmtId="0" fontId="16" fillId="33" borderId="10" xfId="65" applyFont="1" applyFill="1" applyBorder="1" applyAlignment="1" applyProtection="1">
      <alignment vertical="center" wrapText="1"/>
      <protection/>
    </xf>
    <xf numFmtId="0" fontId="64" fillId="33" borderId="0" xfId="65" applyFont="1" applyFill="1" applyBorder="1" applyAlignment="1" applyProtection="1">
      <alignment horizontal="left" vertical="center"/>
      <protection/>
    </xf>
    <xf numFmtId="0" fontId="16" fillId="33" borderId="11" xfId="65" applyFont="1" applyFill="1" applyBorder="1" applyAlignment="1" applyProtection="1">
      <alignment vertical="center" wrapText="1"/>
      <protection/>
    </xf>
    <xf numFmtId="0" fontId="15" fillId="33" borderId="10" xfId="65" applyFont="1" applyFill="1" applyBorder="1" applyAlignment="1" applyProtection="1">
      <alignment vertical="center" wrapText="1"/>
      <protection/>
    </xf>
    <xf numFmtId="0" fontId="20" fillId="33" borderId="0" xfId="65" applyFont="1" applyFill="1" applyBorder="1" applyAlignment="1" applyProtection="1">
      <alignment horizontal="left" vertical="center" wrapText="1"/>
      <protection/>
    </xf>
    <xf numFmtId="0" fontId="15" fillId="33" borderId="11" xfId="65" applyFont="1" applyFill="1" applyBorder="1" applyAlignment="1" applyProtection="1">
      <alignment vertical="center" wrapText="1"/>
      <protection/>
    </xf>
    <xf numFmtId="49" fontId="20" fillId="33" borderId="0" xfId="65" applyNumberFormat="1" applyFont="1" applyFill="1" applyBorder="1" applyAlignment="1" applyProtection="1">
      <alignment horizontal="left" vertical="center" wrapText="1"/>
      <protection/>
    </xf>
    <xf numFmtId="0" fontId="50" fillId="33" borderId="10" xfId="65" applyFont="1" applyFill="1" applyBorder="1" applyAlignment="1" applyProtection="1">
      <alignment vertical="center" wrapText="1"/>
      <protection/>
    </xf>
    <xf numFmtId="0" fontId="50" fillId="33" borderId="11" xfId="65" applyFont="1" applyFill="1" applyBorder="1" applyAlignment="1" applyProtection="1">
      <alignment vertical="center" wrapText="1"/>
      <protection/>
    </xf>
    <xf numFmtId="0" fontId="23" fillId="33" borderId="10" xfId="63" applyFont="1" applyFill="1" applyBorder="1" applyAlignment="1" applyProtection="1">
      <alignment vertical="center"/>
      <protection/>
    </xf>
    <xf numFmtId="0" fontId="23" fillId="33" borderId="11" xfId="63" applyFont="1" applyFill="1" applyBorder="1" applyAlignment="1" applyProtection="1">
      <alignment vertical="center"/>
      <protection/>
    </xf>
    <xf numFmtId="4" fontId="20" fillId="36" borderId="28" xfId="65" applyNumberFormat="1" applyFont="1" applyFill="1" applyBorder="1" applyAlignment="1" applyProtection="1">
      <alignment vertical="center"/>
      <protection/>
    </xf>
    <xf numFmtId="4" fontId="20" fillId="36" borderId="29" xfId="65" applyNumberFormat="1" applyFont="1" applyFill="1" applyBorder="1" applyAlignment="1" applyProtection="1">
      <alignment vertical="center"/>
      <protection/>
    </xf>
    <xf numFmtId="0" fontId="36" fillId="33" borderId="21" xfId="65" applyFont="1" applyFill="1" applyBorder="1" applyAlignment="1" applyProtection="1">
      <alignment vertical="center"/>
      <protection/>
    </xf>
    <xf numFmtId="0" fontId="1" fillId="33" borderId="22" xfId="65" applyFill="1" applyBorder="1" applyProtection="1">
      <alignment/>
      <protection/>
    </xf>
    <xf numFmtId="0" fontId="21" fillId="33" borderId="22" xfId="65" applyFont="1" applyFill="1" applyBorder="1" applyAlignment="1" applyProtection="1">
      <alignment vertical="center"/>
      <protection/>
    </xf>
    <xf numFmtId="0" fontId="50" fillId="33" borderId="22" xfId="65" applyFont="1" applyFill="1" applyBorder="1" applyAlignment="1" applyProtection="1">
      <alignment vertical="center" wrapText="1"/>
      <protection/>
    </xf>
    <xf numFmtId="0" fontId="50" fillId="33" borderId="23" xfId="65" applyFont="1" applyFill="1" applyBorder="1" applyAlignment="1" applyProtection="1">
      <alignment vertical="center" wrapText="1"/>
      <protection/>
    </xf>
    <xf numFmtId="4" fontId="20" fillId="35" borderId="28" xfId="65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/>
      <protection/>
    </xf>
    <xf numFmtId="0" fontId="11" fillId="33" borderId="0" xfId="73" applyFont="1" applyFill="1" applyBorder="1" applyProtection="1">
      <alignment/>
      <protection/>
    </xf>
    <xf numFmtId="0" fontId="11" fillId="33" borderId="30" xfId="64" applyFont="1" applyFill="1" applyBorder="1" applyAlignment="1" applyProtection="1">
      <alignment horizontal="center" vertical="center"/>
      <protection/>
    </xf>
    <xf numFmtId="0" fontId="64" fillId="33" borderId="30" xfId="64" applyFont="1" applyFill="1" applyBorder="1" applyAlignment="1" applyProtection="1">
      <alignment horizontal="left"/>
      <protection/>
    </xf>
    <xf numFmtId="0" fontId="20" fillId="33" borderId="30" xfId="64" applyFont="1" applyFill="1" applyBorder="1" applyAlignment="1" applyProtection="1">
      <alignment horizontal="left" vertical="center" wrapText="1"/>
      <protection/>
    </xf>
    <xf numFmtId="0" fontId="20" fillId="33" borderId="30" xfId="64" applyFont="1" applyFill="1" applyBorder="1" applyAlignment="1" applyProtection="1">
      <alignment horizontal="left" vertical="center"/>
      <protection/>
    </xf>
    <xf numFmtId="0" fontId="59" fillId="33" borderId="30" xfId="64" applyFont="1" applyFill="1" applyBorder="1" applyAlignment="1" applyProtection="1">
      <alignment horizontal="left" vertical="center" wrapText="1"/>
      <protection/>
    </xf>
    <xf numFmtId="0" fontId="64" fillId="33" borderId="30" xfId="65" applyFont="1" applyFill="1" applyBorder="1" applyAlignment="1" applyProtection="1">
      <alignment horizontal="left" vertical="center"/>
      <protection/>
    </xf>
    <xf numFmtId="0" fontId="20" fillId="33" borderId="30" xfId="65" applyFont="1" applyFill="1" applyBorder="1" applyAlignment="1" applyProtection="1">
      <alignment horizontal="left" vertical="center" wrapText="1"/>
      <protection/>
    </xf>
    <xf numFmtId="0" fontId="38" fillId="33" borderId="31" xfId="63" applyFont="1" applyFill="1" applyBorder="1" applyProtection="1">
      <alignment/>
      <protection/>
    </xf>
    <xf numFmtId="0" fontId="1" fillId="33" borderId="32" xfId="63" applyFill="1" applyBorder="1" applyProtection="1">
      <alignment/>
      <protection/>
    </xf>
    <xf numFmtId="0" fontId="43" fillId="33" borderId="33" xfId="0" applyFont="1" applyFill="1" applyBorder="1" applyAlignment="1" applyProtection="1">
      <alignment vertical="center" wrapText="1"/>
      <protection/>
    </xf>
    <xf numFmtId="0" fontId="1" fillId="33" borderId="31" xfId="63" applyFill="1" applyBorder="1" applyProtection="1">
      <alignment/>
      <protection/>
    </xf>
    <xf numFmtId="0" fontId="44" fillId="33" borderId="34" xfId="63" applyFont="1" applyFill="1" applyBorder="1" applyProtection="1">
      <alignment/>
      <protection/>
    </xf>
    <xf numFmtId="0" fontId="47" fillId="33" borderId="35" xfId="64" applyFont="1" applyFill="1" applyBorder="1" applyAlignment="1" applyProtection="1">
      <alignment horizontal="center" vertical="center"/>
      <protection/>
    </xf>
    <xf numFmtId="0" fontId="21" fillId="33" borderId="35" xfId="63" applyFont="1" applyFill="1" applyBorder="1" applyAlignment="1" applyProtection="1">
      <alignment horizontal="center" vertical="center" wrapText="1"/>
      <protection/>
    </xf>
    <xf numFmtId="0" fontId="20" fillId="33" borderId="30" xfId="63" applyFont="1" applyFill="1" applyBorder="1" applyAlignment="1" applyProtection="1">
      <alignment horizontal="left" vertical="center"/>
      <protection/>
    </xf>
    <xf numFmtId="0" fontId="20" fillId="33" borderId="30" xfId="63" applyFont="1" applyFill="1" applyBorder="1" applyAlignment="1" applyProtection="1">
      <alignment horizontal="left" vertical="center" wrapText="1"/>
      <protection/>
    </xf>
    <xf numFmtId="0" fontId="69" fillId="37" borderId="36" xfId="73" applyFont="1" applyFill="1" applyBorder="1" applyAlignment="1" applyProtection="1">
      <alignment vertical="center"/>
      <protection/>
    </xf>
    <xf numFmtId="0" fontId="69" fillId="37" borderId="37" xfId="73" applyFont="1" applyFill="1" applyBorder="1" applyAlignment="1" applyProtection="1">
      <alignment vertical="center"/>
      <protection/>
    </xf>
    <xf numFmtId="0" fontId="69" fillId="37" borderId="38" xfId="73" applyFont="1" applyFill="1" applyBorder="1" applyAlignment="1" applyProtection="1">
      <alignment vertical="center"/>
      <protection/>
    </xf>
    <xf numFmtId="0" fontId="69" fillId="33" borderId="34" xfId="73" applyFont="1" applyFill="1" applyBorder="1" applyAlignment="1" applyProtection="1">
      <alignment vertical="center"/>
      <protection/>
    </xf>
    <xf numFmtId="0" fontId="12" fillId="33" borderId="35" xfId="73" applyFont="1" applyFill="1" applyBorder="1" applyAlignment="1" applyProtection="1">
      <alignment vertical="center"/>
      <protection/>
    </xf>
    <xf numFmtId="49" fontId="20" fillId="33" borderId="35" xfId="73" applyNumberFormat="1" applyFont="1" applyFill="1" applyBorder="1" applyAlignment="1" applyProtection="1">
      <alignment horizontal="center" vertical="center"/>
      <protection/>
    </xf>
    <xf numFmtId="49" fontId="20" fillId="33" borderId="39" xfId="73" applyNumberFormat="1" applyFont="1" applyFill="1" applyBorder="1" applyAlignment="1" applyProtection="1">
      <alignment horizontal="center" vertical="center"/>
      <protection/>
    </xf>
    <xf numFmtId="0" fontId="20" fillId="33" borderId="30" xfId="73" applyFont="1" applyFill="1" applyBorder="1" applyAlignment="1" applyProtection="1">
      <alignment vertical="center"/>
      <protection/>
    </xf>
    <xf numFmtId="3" fontId="12" fillId="33" borderId="33" xfId="73" applyNumberFormat="1" applyFont="1" applyFill="1" applyBorder="1" applyAlignment="1" applyProtection="1">
      <alignment vertical="center"/>
      <protection/>
    </xf>
    <xf numFmtId="3" fontId="20" fillId="33" borderId="30" xfId="73" applyNumberFormat="1" applyFont="1" applyFill="1" applyBorder="1" applyAlignment="1" applyProtection="1">
      <alignment vertical="center"/>
      <protection/>
    </xf>
    <xf numFmtId="3" fontId="20" fillId="33" borderId="33" xfId="73" applyNumberFormat="1" applyFont="1" applyFill="1" applyBorder="1" applyAlignment="1" applyProtection="1">
      <alignment vertical="center"/>
      <protection/>
    </xf>
    <xf numFmtId="49" fontId="6" fillId="33" borderId="35" xfId="73" applyNumberFormat="1" applyFont="1" applyFill="1" applyBorder="1" applyAlignment="1" applyProtection="1">
      <alignment horizontal="center" vertical="center"/>
      <protection/>
    </xf>
    <xf numFmtId="0" fontId="12" fillId="33" borderId="33" xfId="73" applyFont="1" applyFill="1" applyBorder="1" applyAlignment="1" applyProtection="1">
      <alignment vertical="center"/>
      <protection/>
    </xf>
    <xf numFmtId="0" fontId="20" fillId="33" borderId="33" xfId="73" applyFont="1" applyFill="1" applyBorder="1" applyAlignment="1" applyProtection="1">
      <alignment vertical="center"/>
      <protection/>
    </xf>
    <xf numFmtId="0" fontId="20" fillId="33" borderId="40" xfId="73" applyFont="1" applyFill="1" applyBorder="1" applyAlignment="1" applyProtection="1">
      <alignment vertical="center"/>
      <protection/>
    </xf>
    <xf numFmtId="0" fontId="12" fillId="33" borderId="31" xfId="73" applyFont="1" applyFill="1" applyBorder="1" applyAlignment="1" applyProtection="1">
      <alignment vertical="center"/>
      <protection/>
    </xf>
    <xf numFmtId="49" fontId="20" fillId="33" borderId="32" xfId="73" applyNumberFormat="1" applyFont="1" applyFill="1" applyBorder="1" applyAlignment="1" applyProtection="1">
      <alignment horizontal="center" vertical="center"/>
      <protection/>
    </xf>
    <xf numFmtId="0" fontId="20" fillId="33" borderId="31" xfId="73" applyFont="1" applyFill="1" applyBorder="1" applyAlignment="1" applyProtection="1">
      <alignment vertical="center"/>
      <protection/>
    </xf>
    <xf numFmtId="0" fontId="20" fillId="33" borderId="32" xfId="73" applyFont="1" applyFill="1" applyBorder="1" applyAlignment="1" applyProtection="1">
      <alignment vertical="center"/>
      <protection/>
    </xf>
    <xf numFmtId="0" fontId="20" fillId="33" borderId="30" xfId="73" applyFont="1" applyFill="1" applyBorder="1" applyAlignment="1" applyProtection="1">
      <alignment horizontal="left" vertical="center"/>
      <protection/>
    </xf>
    <xf numFmtId="0" fontId="20" fillId="33" borderId="33" xfId="73" applyFont="1" applyFill="1" applyBorder="1" applyAlignment="1" applyProtection="1">
      <alignment horizontal="left" vertical="center"/>
      <protection/>
    </xf>
    <xf numFmtId="0" fontId="20" fillId="33" borderId="40" xfId="73" applyFont="1" applyFill="1" applyBorder="1" applyAlignment="1" applyProtection="1">
      <alignment horizontal="left" vertical="center"/>
      <protection/>
    </xf>
    <xf numFmtId="0" fontId="20" fillId="33" borderId="31" xfId="73" applyFont="1" applyFill="1" applyBorder="1" applyAlignment="1" applyProtection="1">
      <alignment horizontal="left" vertical="center"/>
      <protection/>
    </xf>
    <xf numFmtId="49" fontId="20" fillId="33" borderId="32" xfId="73" applyNumberFormat="1" applyFont="1" applyFill="1" applyBorder="1" applyAlignment="1" applyProtection="1">
      <alignment horizontal="left" vertical="center"/>
      <protection/>
    </xf>
    <xf numFmtId="3" fontId="20" fillId="36" borderId="16" xfId="73" applyNumberFormat="1" applyFont="1" applyFill="1" applyBorder="1" applyAlignment="1" applyProtection="1">
      <alignment vertical="center"/>
      <protection/>
    </xf>
    <xf numFmtId="3" fontId="20" fillId="36" borderId="41" xfId="73" applyNumberFormat="1" applyFont="1" applyFill="1" applyBorder="1" applyAlignment="1" applyProtection="1">
      <alignment vertical="center"/>
      <protection/>
    </xf>
    <xf numFmtId="0" fontId="45" fillId="33" borderId="0" xfId="0" applyFont="1" applyFill="1" applyBorder="1" applyAlignment="1" applyProtection="1">
      <alignment/>
      <protection/>
    </xf>
    <xf numFmtId="0" fontId="32" fillId="37" borderId="42" xfId="73" applyFont="1" applyFill="1" applyBorder="1" applyAlignment="1" applyProtection="1">
      <alignment horizontal="center" vertical="center" wrapText="1"/>
      <protection/>
    </xf>
    <xf numFmtId="4" fontId="0" fillId="33" borderId="31" xfId="0" applyNumberFormat="1" applyFont="1" applyFill="1" applyBorder="1" applyAlignment="1" applyProtection="1">
      <alignment/>
      <protection/>
    </xf>
    <xf numFmtId="0" fontId="0" fillId="33" borderId="31" xfId="0" applyFont="1" applyFill="1" applyBorder="1" applyAlignment="1" applyProtection="1">
      <alignment/>
      <protection/>
    </xf>
    <xf numFmtId="0" fontId="60" fillId="33" borderId="31" xfId="63" applyFont="1" applyFill="1" applyBorder="1" applyAlignment="1" applyProtection="1">
      <alignment vertical="center"/>
      <protection/>
    </xf>
    <xf numFmtId="0" fontId="20" fillId="33" borderId="43" xfId="63" applyFont="1" applyFill="1" applyBorder="1" applyAlignment="1" applyProtection="1">
      <alignment vertical="center" wrapText="1"/>
      <protection/>
    </xf>
    <xf numFmtId="4" fontId="20" fillId="36" borderId="44" xfId="64" applyNumberFormat="1" applyFont="1" applyFill="1" applyBorder="1" applyAlignment="1" applyProtection="1">
      <alignment vertical="center" wrapText="1"/>
      <protection/>
    </xf>
    <xf numFmtId="0" fontId="20" fillId="33" borderId="45" xfId="63" applyFont="1" applyFill="1" applyBorder="1" applyAlignment="1" applyProtection="1">
      <alignment vertical="center" wrapText="1"/>
      <protection/>
    </xf>
    <xf numFmtId="4" fontId="20" fillId="36" borderId="46" xfId="64" applyNumberFormat="1" applyFont="1" applyFill="1" applyBorder="1" applyAlignment="1" applyProtection="1">
      <alignment vertical="center" wrapText="1"/>
      <protection/>
    </xf>
    <xf numFmtId="0" fontId="20" fillId="33" borderId="45" xfId="63" applyFont="1" applyFill="1" applyBorder="1" applyAlignment="1" applyProtection="1">
      <alignment vertical="center"/>
      <protection/>
    </xf>
    <xf numFmtId="0" fontId="20" fillId="33" borderId="47" xfId="63" applyFont="1" applyFill="1" applyBorder="1" applyAlignment="1" applyProtection="1">
      <alignment vertical="center"/>
      <protection/>
    </xf>
    <xf numFmtId="4" fontId="20" fillId="36" borderId="48" xfId="64" applyNumberFormat="1" applyFont="1" applyFill="1" applyBorder="1" applyAlignment="1" applyProtection="1">
      <alignment vertical="center" wrapText="1"/>
      <protection/>
    </xf>
    <xf numFmtId="0" fontId="51" fillId="33" borderId="40" xfId="63" applyFont="1" applyFill="1" applyBorder="1" applyAlignment="1" applyProtection="1">
      <alignment horizontal="left" vertical="center"/>
      <protection/>
    </xf>
    <xf numFmtId="0" fontId="51" fillId="33" borderId="31" xfId="63" applyFont="1" applyFill="1" applyBorder="1" applyAlignment="1" applyProtection="1">
      <alignment horizontal="left" vertical="center"/>
      <protection/>
    </xf>
    <xf numFmtId="0" fontId="23" fillId="33" borderId="31" xfId="63" applyFont="1" applyFill="1" applyBorder="1" applyAlignment="1" applyProtection="1">
      <alignment horizontal="left" vertical="center"/>
      <protection/>
    </xf>
    <xf numFmtId="0" fontId="60" fillId="33" borderId="32" xfId="63" applyFont="1" applyFill="1" applyBorder="1" applyAlignment="1" applyProtection="1">
      <alignment horizontal="center" vertical="center"/>
      <protection/>
    </xf>
    <xf numFmtId="4" fontId="20" fillId="33" borderId="0" xfId="64" applyNumberFormat="1" applyFont="1" applyFill="1" applyBorder="1" applyAlignment="1" applyProtection="1">
      <alignment vertical="center" wrapText="1"/>
      <protection/>
    </xf>
    <xf numFmtId="0" fontId="20" fillId="33" borderId="43" xfId="64" applyFont="1" applyFill="1" applyBorder="1" applyAlignment="1" applyProtection="1">
      <alignment vertical="center" wrapText="1"/>
      <protection/>
    </xf>
    <xf numFmtId="0" fontId="20" fillId="33" borderId="45" xfId="64" applyFont="1" applyFill="1" applyBorder="1" applyAlignment="1" applyProtection="1">
      <alignment vertical="center" wrapText="1"/>
      <protection/>
    </xf>
    <xf numFmtId="0" fontId="20" fillId="33" borderId="47" xfId="64" applyFont="1" applyFill="1" applyBorder="1" applyAlignment="1" applyProtection="1">
      <alignment vertical="center" wrapText="1"/>
      <protection/>
    </xf>
    <xf numFmtId="4" fontId="20" fillId="33" borderId="33" xfId="64" applyNumberFormat="1" applyFont="1" applyFill="1" applyBorder="1" applyAlignment="1" applyProtection="1">
      <alignment vertical="center" wrapText="1"/>
      <protection/>
    </xf>
    <xf numFmtId="4" fontId="60" fillId="33" borderId="31" xfId="63" applyNumberFormat="1" applyFont="1" applyFill="1" applyBorder="1" applyAlignment="1" applyProtection="1">
      <alignment vertical="center"/>
      <protection/>
    </xf>
    <xf numFmtId="0" fontId="20" fillId="33" borderId="43" xfId="65" applyFont="1" applyFill="1" applyBorder="1" applyAlignment="1" applyProtection="1">
      <alignment vertical="center" wrapText="1"/>
      <protection/>
    </xf>
    <xf numFmtId="0" fontId="20" fillId="33" borderId="45" xfId="65" applyFont="1" applyFill="1" applyBorder="1" applyAlignment="1" applyProtection="1">
      <alignment vertical="center" wrapText="1"/>
      <protection/>
    </xf>
    <xf numFmtId="0" fontId="32" fillId="37" borderId="28" xfId="73" applyFont="1" applyFill="1" applyBorder="1" applyAlignment="1" applyProtection="1" quotePrefix="1">
      <alignment horizontal="center" vertical="center" wrapText="1"/>
      <protection/>
    </xf>
    <xf numFmtId="0" fontId="32" fillId="37" borderId="29" xfId="73" applyFont="1" applyFill="1" applyBorder="1" applyAlignment="1" applyProtection="1" quotePrefix="1">
      <alignment horizontal="center" vertical="center" wrapText="1"/>
      <protection/>
    </xf>
    <xf numFmtId="49" fontId="20" fillId="33" borderId="49" xfId="73" applyNumberFormat="1" applyFont="1" applyFill="1" applyBorder="1" applyAlignment="1" applyProtection="1">
      <alignment horizontal="center" vertical="center"/>
      <protection/>
    </xf>
    <xf numFmtId="49" fontId="20" fillId="33" borderId="50" xfId="73" applyNumberFormat="1" applyFont="1" applyFill="1" applyBorder="1" applyAlignment="1" applyProtection="1">
      <alignment horizontal="center" vertical="center"/>
      <protection/>
    </xf>
    <xf numFmtId="3" fontId="20" fillId="36" borderId="51" xfId="73" applyNumberFormat="1" applyFont="1" applyFill="1" applyBorder="1" applyAlignment="1" applyProtection="1">
      <alignment vertical="center"/>
      <protection/>
    </xf>
    <xf numFmtId="3" fontId="20" fillId="36" borderId="52" xfId="73" applyNumberFormat="1" applyFont="1" applyFill="1" applyBorder="1" applyAlignment="1" applyProtection="1">
      <alignment vertical="center"/>
      <protection/>
    </xf>
    <xf numFmtId="205" fontId="20" fillId="36" borderId="53" xfId="73" applyNumberFormat="1" applyFont="1" applyFill="1" applyBorder="1" applyAlignment="1" applyProtection="1">
      <alignment vertical="center"/>
      <protection/>
    </xf>
    <xf numFmtId="3" fontId="20" fillId="35" borderId="53" xfId="73" applyNumberFormat="1" applyFont="1" applyFill="1" applyBorder="1" applyAlignment="1" applyProtection="1">
      <alignment vertical="center"/>
      <protection locked="0"/>
    </xf>
    <xf numFmtId="205" fontId="20" fillId="36" borderId="54" xfId="73" applyNumberFormat="1" applyFont="1" applyFill="1" applyBorder="1" applyAlignment="1" applyProtection="1">
      <alignment vertical="center"/>
      <protection/>
    </xf>
    <xf numFmtId="3" fontId="20" fillId="35" borderId="54" xfId="73" applyNumberFormat="1" applyFont="1" applyFill="1" applyBorder="1" applyAlignment="1" applyProtection="1">
      <alignment vertical="center"/>
      <protection locked="0"/>
    </xf>
    <xf numFmtId="3" fontId="20" fillId="35" borderId="51" xfId="73" applyNumberFormat="1" applyFont="1" applyFill="1" applyBorder="1" applyAlignment="1" applyProtection="1">
      <alignment vertical="center"/>
      <protection locked="0"/>
    </xf>
    <xf numFmtId="3" fontId="20" fillId="35" borderId="52" xfId="73" applyNumberFormat="1" applyFont="1" applyFill="1" applyBorder="1" applyAlignment="1" applyProtection="1">
      <alignment vertical="center"/>
      <protection locked="0"/>
    </xf>
    <xf numFmtId="205" fontId="20" fillId="36" borderId="51" xfId="73" applyNumberFormat="1" applyFont="1" applyFill="1" applyBorder="1" applyAlignment="1" applyProtection="1">
      <alignment vertical="center"/>
      <protection/>
    </xf>
    <xf numFmtId="205" fontId="20" fillId="36" borderId="52" xfId="73" applyNumberFormat="1" applyFont="1" applyFill="1" applyBorder="1" applyAlignment="1" applyProtection="1">
      <alignment vertical="center"/>
      <protection/>
    </xf>
    <xf numFmtId="0" fontId="32" fillId="37" borderId="55" xfId="73" applyFont="1" applyFill="1" applyBorder="1" applyAlignment="1" applyProtection="1">
      <alignment horizontal="center" vertical="center" wrapText="1"/>
      <protection/>
    </xf>
    <xf numFmtId="4" fontId="60" fillId="33" borderId="32" xfId="63" applyNumberFormat="1" applyFont="1" applyFill="1" applyBorder="1" applyAlignment="1" applyProtection="1">
      <alignment horizontal="center" vertical="center"/>
      <protection/>
    </xf>
    <xf numFmtId="3" fontId="20" fillId="33" borderId="0" xfId="61" applyNumberFormat="1" applyFont="1" applyFill="1" applyBorder="1" applyProtection="1">
      <alignment/>
      <protection/>
    </xf>
    <xf numFmtId="0" fontId="20" fillId="38" borderId="41" xfId="71" applyFont="1" applyFill="1" applyBorder="1" applyAlignment="1" applyProtection="1">
      <alignment vertical="center"/>
      <protection locked="0"/>
    </xf>
    <xf numFmtId="3" fontId="20" fillId="39" borderId="56" xfId="72" applyNumberFormat="1" applyFont="1" applyFill="1" applyBorder="1" applyAlignment="1" applyProtection="1">
      <alignment vertical="center"/>
      <protection locked="0"/>
    </xf>
    <xf numFmtId="3" fontId="20" fillId="39" borderId="16" xfId="72" applyNumberFormat="1" applyFont="1" applyFill="1" applyBorder="1" applyAlignment="1" applyProtection="1">
      <alignment vertical="center"/>
      <protection locked="0"/>
    </xf>
    <xf numFmtId="4" fontId="20" fillId="39" borderId="16" xfId="72" applyNumberFormat="1" applyFont="1" applyFill="1" applyBorder="1" applyAlignment="1" applyProtection="1">
      <alignment vertical="center"/>
      <protection locked="0"/>
    </xf>
    <xf numFmtId="0" fontId="32" fillId="37" borderId="57" xfId="73" applyFont="1" applyFill="1" applyBorder="1" applyAlignment="1" applyProtection="1">
      <alignment horizontal="center" vertical="center" wrapText="1"/>
      <protection/>
    </xf>
    <xf numFmtId="0" fontId="32" fillId="37" borderId="58" xfId="73" applyFont="1" applyFill="1" applyBorder="1" applyAlignment="1" applyProtection="1">
      <alignment horizontal="center" vertical="center" wrapText="1"/>
      <protection/>
    </xf>
    <xf numFmtId="0" fontId="32" fillId="37" borderId="59" xfId="73" applyFont="1" applyFill="1" applyBorder="1" applyAlignment="1" applyProtection="1">
      <alignment horizontal="center" vertical="center" wrapText="1"/>
      <protection/>
    </xf>
    <xf numFmtId="49" fontId="20" fillId="33" borderId="0" xfId="64" applyNumberFormat="1" applyFont="1" applyFill="1" applyBorder="1" applyAlignment="1" applyProtection="1">
      <alignment horizontal="center" vertical="center"/>
      <protection/>
    </xf>
    <xf numFmtId="0" fontId="0" fillId="0" borderId="0" xfId="57" applyFont="1" applyFill="1" applyProtection="1">
      <alignment/>
      <protection/>
    </xf>
    <xf numFmtId="0" fontId="129" fillId="0" borderId="0" xfId="57" applyFont="1" applyFill="1" applyProtection="1">
      <alignment/>
      <protection/>
    </xf>
    <xf numFmtId="0" fontId="0" fillId="0" borderId="0" xfId="57" applyNumberFormat="1" applyFont="1" applyFill="1" applyProtection="1">
      <alignment/>
      <protection/>
    </xf>
    <xf numFmtId="0" fontId="43" fillId="0" borderId="60" xfId="57" applyFont="1" applyFill="1" applyBorder="1" applyProtection="1">
      <alignment/>
      <protection/>
    </xf>
    <xf numFmtId="0" fontId="0" fillId="0" borderId="0" xfId="57" applyFont="1" applyFill="1" applyBorder="1" applyProtection="1">
      <alignment/>
      <protection/>
    </xf>
    <xf numFmtId="0" fontId="43" fillId="0" borderId="0" xfId="57" applyFont="1" applyFill="1" applyProtection="1">
      <alignment/>
      <protection/>
    </xf>
    <xf numFmtId="0" fontId="43" fillId="0" borderId="0" xfId="57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0" xfId="57" applyFont="1" applyFill="1" applyProtection="1" quotePrefix="1">
      <alignment/>
      <protection/>
    </xf>
    <xf numFmtId="0" fontId="43" fillId="0" borderId="0" xfId="57" applyFont="1" applyFill="1" applyAlignment="1" applyProtection="1">
      <alignment horizontal="right"/>
      <protection/>
    </xf>
    <xf numFmtId="0" fontId="1" fillId="33" borderId="0" xfId="61" applyFont="1" applyFill="1" applyBorder="1" applyProtection="1">
      <alignment/>
      <protection/>
    </xf>
    <xf numFmtId="3" fontId="32" fillId="33" borderId="0" xfId="61" applyNumberFormat="1" applyFont="1" applyFill="1" applyBorder="1" applyAlignment="1" applyProtection="1">
      <alignment horizontal="left"/>
      <protection/>
    </xf>
    <xf numFmtId="0" fontId="20" fillId="33" borderId="0" xfId="61" applyFont="1" applyFill="1" applyBorder="1" applyAlignment="1" applyProtection="1">
      <alignment vertical="top" wrapText="1"/>
      <protection/>
    </xf>
    <xf numFmtId="14" fontId="20" fillId="33" borderId="0" xfId="61" applyNumberFormat="1" applyFont="1" applyFill="1" applyBorder="1" applyAlignment="1" applyProtection="1">
      <alignment horizontal="center"/>
      <protection/>
    </xf>
    <xf numFmtId="0" fontId="32" fillId="33" borderId="0" xfId="61" applyFont="1" applyFill="1" applyBorder="1" applyAlignment="1" applyProtection="1">
      <alignment/>
      <protection/>
    </xf>
    <xf numFmtId="0" fontId="61" fillId="33" borderId="0" xfId="47" applyFont="1" applyFill="1" applyBorder="1" applyAlignment="1" applyProtection="1">
      <alignment/>
      <protection/>
    </xf>
    <xf numFmtId="0" fontId="32" fillId="33" borderId="0" xfId="61" applyFont="1" applyFill="1" applyBorder="1" applyAlignment="1" applyProtection="1">
      <alignment vertical="center" wrapText="1"/>
      <protection/>
    </xf>
    <xf numFmtId="2" fontId="20" fillId="33" borderId="0" xfId="61" applyNumberFormat="1" applyFont="1" applyFill="1" applyBorder="1" applyProtection="1">
      <alignment/>
      <protection/>
    </xf>
    <xf numFmtId="0" fontId="63" fillId="33" borderId="0" xfId="61" applyFont="1" applyFill="1" applyBorder="1" applyProtection="1">
      <alignment/>
      <protection/>
    </xf>
    <xf numFmtId="3" fontId="20" fillId="33" borderId="0" xfId="60" applyNumberFormat="1" applyFont="1" applyFill="1" applyBorder="1" applyAlignment="1" applyProtection="1">
      <alignment horizontal="left"/>
      <protection/>
    </xf>
    <xf numFmtId="0" fontId="20" fillId="33" borderId="0" xfId="61" applyFont="1" applyFill="1" applyBorder="1" applyAlignment="1" applyProtection="1">
      <alignment horizontal="center"/>
      <protection/>
    </xf>
    <xf numFmtId="3" fontId="20" fillId="37" borderId="53" xfId="73" applyNumberFormat="1" applyFont="1" applyFill="1" applyBorder="1" applyAlignment="1" applyProtection="1">
      <alignment vertical="center"/>
      <protection/>
    </xf>
    <xf numFmtId="3" fontId="20" fillId="37" borderId="16" xfId="73" applyNumberFormat="1" applyFont="1" applyFill="1" applyBorder="1" applyAlignment="1" applyProtection="1">
      <alignment vertical="center"/>
      <protection/>
    </xf>
    <xf numFmtId="3" fontId="20" fillId="37" borderId="54" xfId="73" applyNumberFormat="1" applyFont="1" applyFill="1" applyBorder="1" applyAlignment="1" applyProtection="1">
      <alignment vertical="center"/>
      <protection/>
    </xf>
    <xf numFmtId="0" fontId="5" fillId="33" borderId="0" xfId="73" applyFont="1" applyFill="1" applyBorder="1" applyAlignment="1" applyProtection="1">
      <alignment vertical="center"/>
      <protection/>
    </xf>
    <xf numFmtId="0" fontId="1" fillId="33" borderId="0" xfId="73" applyFill="1" applyProtection="1">
      <alignment/>
      <protection/>
    </xf>
    <xf numFmtId="0" fontId="20" fillId="33" borderId="0" xfId="73" applyFont="1" applyFill="1" applyProtection="1">
      <alignment/>
      <protection/>
    </xf>
    <xf numFmtId="0" fontId="12" fillId="33" borderId="0" xfId="74" applyFont="1" applyFill="1" applyProtection="1">
      <alignment/>
      <protection/>
    </xf>
    <xf numFmtId="0" fontId="12" fillId="33" borderId="0" xfId="74" applyFont="1" applyFill="1" applyBorder="1" applyAlignment="1" applyProtection="1">
      <alignment vertical="center"/>
      <protection/>
    </xf>
    <xf numFmtId="0" fontId="3" fillId="33" borderId="0" xfId="74" applyFont="1" applyFill="1" applyProtection="1">
      <alignment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3" fillId="33" borderId="0" xfId="74" applyFont="1" applyFill="1" applyBorder="1" applyProtection="1">
      <alignment/>
      <protection/>
    </xf>
    <xf numFmtId="0" fontId="3" fillId="33" borderId="25" xfId="74" applyFont="1" applyFill="1" applyBorder="1" applyAlignment="1" applyProtection="1">
      <alignment vertical="center"/>
      <protection/>
    </xf>
    <xf numFmtId="0" fontId="11" fillId="33" borderId="26" xfId="74" applyFont="1" applyFill="1" applyBorder="1" applyAlignment="1" applyProtection="1">
      <alignment vertical="center"/>
      <protection/>
    </xf>
    <xf numFmtId="0" fontId="32" fillId="33" borderId="26" xfId="74" applyFont="1" applyFill="1" applyBorder="1" applyAlignment="1" applyProtection="1">
      <alignment vertical="center"/>
      <protection/>
    </xf>
    <xf numFmtId="0" fontId="3" fillId="33" borderId="26" xfId="74" applyFont="1" applyFill="1" applyBorder="1" applyAlignment="1" applyProtection="1">
      <alignment vertical="center"/>
      <protection/>
    </xf>
    <xf numFmtId="0" fontId="3" fillId="33" borderId="27" xfId="74" applyFont="1" applyFill="1" applyBorder="1" applyAlignment="1" applyProtection="1">
      <alignment vertical="center"/>
      <protection/>
    </xf>
    <xf numFmtId="0" fontId="3" fillId="33" borderId="0" xfId="74" applyFont="1" applyFill="1" applyAlignment="1" applyProtection="1">
      <alignment vertical="center"/>
      <protection/>
    </xf>
    <xf numFmtId="0" fontId="5" fillId="33" borderId="10" xfId="74" applyFont="1" applyFill="1" applyBorder="1" applyAlignment="1" applyProtection="1">
      <alignment vertical="center"/>
      <protection/>
    </xf>
    <xf numFmtId="0" fontId="5" fillId="33" borderId="0" xfId="74" applyFont="1" applyFill="1" applyBorder="1" applyAlignment="1" applyProtection="1">
      <alignment vertical="center"/>
      <protection/>
    </xf>
    <xf numFmtId="0" fontId="3" fillId="33" borderId="0" xfId="74" applyFont="1" applyFill="1" applyBorder="1" applyAlignment="1" applyProtection="1">
      <alignment vertical="center"/>
      <protection/>
    </xf>
    <xf numFmtId="0" fontId="3" fillId="33" borderId="11" xfId="74" applyFont="1" applyFill="1" applyBorder="1" applyAlignment="1" applyProtection="1">
      <alignment vertical="center"/>
      <protection/>
    </xf>
    <xf numFmtId="0" fontId="3" fillId="33" borderId="10" xfId="74" applyFont="1" applyFill="1" applyBorder="1" applyAlignment="1" applyProtection="1">
      <alignment vertical="center"/>
      <protection/>
    </xf>
    <xf numFmtId="0" fontId="32" fillId="33" borderId="34" xfId="74" applyFont="1" applyFill="1" applyBorder="1" applyAlignment="1" applyProtection="1">
      <alignment horizontal="left" vertical="center"/>
      <protection/>
    </xf>
    <xf numFmtId="0" fontId="3" fillId="37" borderId="61" xfId="74" applyFont="1" applyFill="1" applyBorder="1" applyAlignment="1" applyProtection="1">
      <alignment vertical="center"/>
      <protection/>
    </xf>
    <xf numFmtId="0" fontId="32" fillId="33" borderId="0" xfId="74" applyFont="1" applyFill="1" applyBorder="1" applyAlignment="1" applyProtection="1">
      <alignment vertical="center"/>
      <protection/>
    </xf>
    <xf numFmtId="0" fontId="71" fillId="33" borderId="30" xfId="74" applyFont="1" applyFill="1" applyBorder="1" applyAlignment="1" applyProtection="1">
      <alignment horizontal="left" vertical="center"/>
      <protection/>
    </xf>
    <xf numFmtId="49" fontId="20" fillId="33" borderId="0" xfId="74" applyNumberFormat="1" applyFont="1" applyFill="1" applyBorder="1" applyAlignment="1" applyProtection="1">
      <alignment horizontal="center" vertical="center"/>
      <protection/>
    </xf>
    <xf numFmtId="49" fontId="20" fillId="33" borderId="33" xfId="74" applyNumberFormat="1" applyFont="1" applyFill="1" applyBorder="1" applyAlignment="1" applyProtection="1">
      <alignment horizontal="center" vertical="center"/>
      <protection/>
    </xf>
    <xf numFmtId="49" fontId="16" fillId="33" borderId="11" xfId="74" applyNumberFormat="1" applyFont="1" applyFill="1" applyBorder="1" applyAlignment="1" applyProtection="1">
      <alignment horizontal="center" vertical="center"/>
      <protection/>
    </xf>
    <xf numFmtId="0" fontId="12" fillId="33" borderId="10" xfId="74" applyFont="1" applyFill="1" applyBorder="1" applyAlignment="1" applyProtection="1">
      <alignment vertical="center"/>
      <protection/>
    </xf>
    <xf numFmtId="0" fontId="32" fillId="36" borderId="41" xfId="74" applyFont="1" applyFill="1" applyBorder="1" applyAlignment="1" applyProtection="1">
      <alignment vertical="center"/>
      <protection/>
    </xf>
    <xf numFmtId="3" fontId="20" fillId="36" borderId="16" xfId="74" applyNumberFormat="1" applyFont="1" applyFill="1" applyBorder="1" applyAlignment="1" applyProtection="1">
      <alignment vertical="center"/>
      <protection/>
    </xf>
    <xf numFmtId="3" fontId="20" fillId="36" borderId="24" xfId="74" applyNumberFormat="1" applyFont="1" applyFill="1" applyBorder="1" applyAlignment="1" applyProtection="1">
      <alignment vertical="center"/>
      <protection/>
    </xf>
    <xf numFmtId="0" fontId="11" fillId="33" borderId="11" xfId="74" applyFont="1" applyFill="1" applyBorder="1" applyAlignment="1" applyProtection="1">
      <alignment vertical="center"/>
      <protection/>
    </xf>
    <xf numFmtId="0" fontId="11" fillId="33" borderId="0" xfId="74" applyFont="1" applyFill="1" applyBorder="1" applyAlignment="1" applyProtection="1">
      <alignment vertical="center"/>
      <protection/>
    </xf>
    <xf numFmtId="0" fontId="12" fillId="33" borderId="0" xfId="74" applyFont="1" applyFill="1" applyAlignment="1" applyProtection="1">
      <alignment vertical="center"/>
      <protection/>
    </xf>
    <xf numFmtId="0" fontId="12" fillId="33" borderId="10" xfId="74" applyFont="1" applyFill="1" applyBorder="1" applyProtection="1">
      <alignment/>
      <protection/>
    </xf>
    <xf numFmtId="0" fontId="12" fillId="33" borderId="0" xfId="74" applyFont="1" applyFill="1" applyBorder="1" applyProtection="1">
      <alignment/>
      <protection/>
    </xf>
    <xf numFmtId="0" fontId="32" fillId="33" borderId="30" xfId="74" applyFont="1" applyFill="1" applyBorder="1" applyAlignment="1" applyProtection="1">
      <alignment vertical="center"/>
      <protection/>
    </xf>
    <xf numFmtId="3" fontId="32" fillId="33" borderId="0" xfId="74" applyNumberFormat="1" applyFont="1" applyFill="1" applyBorder="1" applyAlignment="1" applyProtection="1">
      <alignment vertical="center"/>
      <protection/>
    </xf>
    <xf numFmtId="3" fontId="32" fillId="33" borderId="33" xfId="74" applyNumberFormat="1" applyFont="1" applyFill="1" applyBorder="1" applyAlignment="1" applyProtection="1">
      <alignment vertical="center"/>
      <protection/>
    </xf>
    <xf numFmtId="0" fontId="20" fillId="33" borderId="62" xfId="74" applyFont="1" applyFill="1" applyBorder="1" applyAlignment="1" applyProtection="1">
      <alignment vertical="center"/>
      <protection/>
    </xf>
    <xf numFmtId="3" fontId="20" fillId="36" borderId="44" xfId="74" applyNumberFormat="1" applyFont="1" applyFill="1" applyBorder="1" applyAlignment="1" applyProtection="1">
      <alignment vertical="center"/>
      <protection/>
    </xf>
    <xf numFmtId="0" fontId="20" fillId="33" borderId="41" xfId="74" applyFont="1" applyFill="1" applyBorder="1" applyAlignment="1" applyProtection="1">
      <alignment vertical="center"/>
      <protection/>
    </xf>
    <xf numFmtId="3" fontId="20" fillId="36" borderId="46" xfId="74" applyNumberFormat="1" applyFont="1" applyFill="1" applyBorder="1" applyAlignment="1" applyProtection="1">
      <alignment vertical="center"/>
      <protection/>
    </xf>
    <xf numFmtId="0" fontId="20" fillId="33" borderId="0" xfId="74" applyFont="1" applyFill="1" applyBorder="1" applyAlignment="1" applyProtection="1">
      <alignment vertical="center"/>
      <protection/>
    </xf>
    <xf numFmtId="0" fontId="12" fillId="33" borderId="11" xfId="74" applyFont="1" applyFill="1" applyBorder="1" applyAlignment="1" applyProtection="1">
      <alignment vertical="center"/>
      <protection/>
    </xf>
    <xf numFmtId="0" fontId="20" fillId="33" borderId="63" xfId="74" applyFont="1" applyFill="1" applyBorder="1" applyAlignment="1" applyProtection="1">
      <alignment vertical="center"/>
      <protection/>
    </xf>
    <xf numFmtId="3" fontId="20" fillId="36" borderId="48" xfId="74" applyNumberFormat="1" applyFont="1" applyFill="1" applyBorder="1" applyAlignment="1" applyProtection="1">
      <alignment vertical="center"/>
      <protection/>
    </xf>
    <xf numFmtId="0" fontId="12" fillId="33" borderId="30" xfId="74" applyFont="1" applyFill="1" applyBorder="1" applyAlignment="1" applyProtection="1">
      <alignment vertical="center"/>
      <protection/>
    </xf>
    <xf numFmtId="0" fontId="12" fillId="33" borderId="33" xfId="74" applyFont="1" applyFill="1" applyBorder="1" applyAlignment="1" applyProtection="1">
      <alignment vertical="center"/>
      <protection/>
    </xf>
    <xf numFmtId="0" fontId="20" fillId="33" borderId="30" xfId="74" applyFont="1" applyFill="1" applyBorder="1" applyAlignment="1" applyProtection="1">
      <alignment vertical="center"/>
      <protection/>
    </xf>
    <xf numFmtId="0" fontId="20" fillId="33" borderId="40" xfId="74" applyFont="1" applyFill="1" applyBorder="1" applyAlignment="1" applyProtection="1">
      <alignment vertical="center"/>
      <protection/>
    </xf>
    <xf numFmtId="0" fontId="12" fillId="33" borderId="31" xfId="74" applyFont="1" applyFill="1" applyBorder="1" applyAlignment="1" applyProtection="1">
      <alignment vertical="center"/>
      <protection/>
    </xf>
    <xf numFmtId="0" fontId="12" fillId="33" borderId="32" xfId="74" applyFont="1" applyFill="1" applyBorder="1" applyAlignment="1" applyProtection="1">
      <alignment vertical="center"/>
      <protection/>
    </xf>
    <xf numFmtId="0" fontId="12" fillId="33" borderId="21" xfId="74" applyFont="1" applyFill="1" applyBorder="1" applyProtection="1">
      <alignment/>
      <protection/>
    </xf>
    <xf numFmtId="0" fontId="12" fillId="33" borderId="22" xfId="74" applyFont="1" applyFill="1" applyBorder="1" applyProtection="1">
      <alignment/>
      <protection/>
    </xf>
    <xf numFmtId="0" fontId="12" fillId="33" borderId="22" xfId="74" applyFont="1" applyFill="1" applyBorder="1" applyAlignment="1" applyProtection="1">
      <alignment vertical="center"/>
      <protection/>
    </xf>
    <xf numFmtId="0" fontId="12" fillId="33" borderId="23" xfId="74" applyFont="1" applyFill="1" applyBorder="1" applyAlignment="1" applyProtection="1">
      <alignment vertical="center"/>
      <protection/>
    </xf>
    <xf numFmtId="0" fontId="20" fillId="33" borderId="0" xfId="74" applyFont="1" applyFill="1" applyProtection="1">
      <alignment/>
      <protection/>
    </xf>
    <xf numFmtId="0" fontId="25" fillId="33" borderId="0" xfId="63" applyFont="1" applyFill="1" applyAlignment="1" applyProtection="1">
      <alignment horizontal="right"/>
      <protection/>
    </xf>
    <xf numFmtId="0" fontId="25" fillId="33" borderId="0" xfId="63" applyFont="1" applyFill="1" applyBorder="1" applyAlignment="1" applyProtection="1">
      <alignment horizontal="right"/>
      <protection/>
    </xf>
    <xf numFmtId="0" fontId="11" fillId="33" borderId="0" xfId="64" applyFont="1" applyFill="1" applyBorder="1" applyAlignment="1" applyProtection="1">
      <alignment horizontal="left" vertical="center"/>
      <protection/>
    </xf>
    <xf numFmtId="0" fontId="11" fillId="33" borderId="0" xfId="64" applyFont="1" applyFill="1" applyBorder="1" applyAlignment="1" applyProtection="1">
      <alignment horizontal="centerContinuous" vertical="center"/>
      <protection/>
    </xf>
    <xf numFmtId="0" fontId="37" fillId="33" borderId="0" xfId="64" applyFont="1" applyFill="1" applyAlignment="1" applyProtection="1">
      <alignment horizontal="left"/>
      <protection/>
    </xf>
    <xf numFmtId="0" fontId="15" fillId="33" borderId="0" xfId="64" applyFont="1" applyFill="1" applyAlignment="1" applyProtection="1">
      <alignment vertical="center" wrapText="1"/>
      <protection/>
    </xf>
    <xf numFmtId="0" fontId="15" fillId="33" borderId="0" xfId="64" applyFont="1" applyFill="1" applyAlignment="1" applyProtection="1">
      <alignment vertical="center"/>
      <protection/>
    </xf>
    <xf numFmtId="0" fontId="15" fillId="33" borderId="0" xfId="64" applyFont="1" applyFill="1" applyBorder="1" applyAlignment="1" applyProtection="1">
      <alignment vertical="center" wrapText="1"/>
      <protection/>
    </xf>
    <xf numFmtId="0" fontId="15" fillId="33" borderId="0" xfId="64" applyFont="1" applyFill="1" applyProtection="1">
      <alignment/>
      <protection/>
    </xf>
    <xf numFmtId="0" fontId="15" fillId="33" borderId="0" xfId="64" applyFont="1" applyFill="1" applyBorder="1" applyProtection="1">
      <alignment/>
      <protection/>
    </xf>
    <xf numFmtId="0" fontId="20" fillId="33" borderId="0" xfId="64" applyFont="1" applyFill="1" applyBorder="1" applyAlignment="1" applyProtection="1">
      <alignment vertical="center" wrapText="1"/>
      <protection/>
    </xf>
    <xf numFmtId="0" fontId="16" fillId="33" borderId="0" xfId="65" applyFont="1" applyFill="1" applyBorder="1" applyAlignment="1" applyProtection="1">
      <alignment vertical="center" wrapText="1"/>
      <protection/>
    </xf>
    <xf numFmtId="0" fontId="15" fillId="33" borderId="0" xfId="65" applyFont="1" applyFill="1" applyAlignment="1" applyProtection="1">
      <alignment vertical="center" wrapText="1"/>
      <protection/>
    </xf>
    <xf numFmtId="0" fontId="16" fillId="33" borderId="0" xfId="65" applyFont="1" applyFill="1" applyAlignment="1" applyProtection="1">
      <alignment vertical="center" wrapText="1"/>
      <protection/>
    </xf>
    <xf numFmtId="0" fontId="50" fillId="33" borderId="0" xfId="65" applyFont="1" applyFill="1" applyAlignment="1" applyProtection="1">
      <alignment vertical="center" wrapText="1"/>
      <protection/>
    </xf>
    <xf numFmtId="0" fontId="23" fillId="33" borderId="0" xfId="63" applyFont="1" applyFill="1" applyAlignment="1" applyProtection="1">
      <alignment vertical="center"/>
      <protection/>
    </xf>
    <xf numFmtId="0" fontId="52" fillId="33" borderId="0" xfId="65" applyFont="1" applyFill="1" applyAlignment="1" applyProtection="1">
      <alignment horizontal="left" vertical="center" wrapText="1"/>
      <protection/>
    </xf>
    <xf numFmtId="0" fontId="1" fillId="33" borderId="0" xfId="63" applyFill="1" applyBorder="1" applyProtection="1">
      <alignment/>
      <protection/>
    </xf>
    <xf numFmtId="0" fontId="34" fillId="33" borderId="0" xfId="64" applyFont="1" applyFill="1" applyAlignment="1" applyProtection="1">
      <alignment horizontal="left" vertical="center"/>
      <protection/>
    </xf>
    <xf numFmtId="0" fontId="36" fillId="33" borderId="0" xfId="65" applyFont="1" applyFill="1" applyBorder="1" applyAlignment="1" applyProtection="1">
      <alignment vertical="center"/>
      <protection/>
    </xf>
    <xf numFmtId="0" fontId="1" fillId="33" borderId="0" xfId="65" applyFill="1" applyBorder="1" applyProtection="1">
      <alignment/>
      <protection/>
    </xf>
    <xf numFmtId="0" fontId="21" fillId="33" borderId="0" xfId="65" applyFont="1" applyFill="1" applyBorder="1" applyAlignment="1" applyProtection="1">
      <alignment vertical="center"/>
      <protection/>
    </xf>
    <xf numFmtId="4" fontId="20" fillId="36" borderId="44" xfId="64" applyNumberFormat="1" applyFont="1" applyFill="1" applyBorder="1" applyAlignment="1" applyProtection="1">
      <alignment horizontal="right" vertical="center" wrapText="1"/>
      <protection/>
    </xf>
    <xf numFmtId="4" fontId="0" fillId="33" borderId="0" xfId="0" applyNumberFormat="1" applyFont="1" applyFill="1" applyBorder="1" applyAlignment="1" applyProtection="1">
      <alignment horizontal="right" vertical="center"/>
      <protection/>
    </xf>
    <xf numFmtId="4" fontId="20" fillId="36" borderId="46" xfId="64" applyNumberFormat="1" applyFont="1" applyFill="1" applyBorder="1" applyAlignment="1" applyProtection="1">
      <alignment horizontal="right" vertical="center" wrapText="1"/>
      <protection/>
    </xf>
    <xf numFmtId="4" fontId="20" fillId="36" borderId="48" xfId="64" applyNumberFormat="1" applyFont="1" applyFill="1" applyBorder="1" applyAlignment="1" applyProtection="1">
      <alignment horizontal="right" vertical="center" wrapText="1"/>
      <protection/>
    </xf>
    <xf numFmtId="0" fontId="20" fillId="33" borderId="0" xfId="63" applyFont="1" applyFill="1" applyBorder="1" applyAlignment="1" applyProtection="1">
      <alignment horizontal="left" vertical="center"/>
      <protection/>
    </xf>
    <xf numFmtId="0" fontId="20" fillId="33" borderId="0" xfId="63" applyFont="1" applyFill="1" applyBorder="1" applyAlignment="1" applyProtection="1">
      <alignment vertical="center"/>
      <protection/>
    </xf>
    <xf numFmtId="4" fontId="20" fillId="33" borderId="0" xfId="64" applyNumberFormat="1" applyFont="1" applyFill="1" applyBorder="1" applyAlignment="1" applyProtection="1">
      <alignment horizontal="right" vertical="center" wrapText="1"/>
      <protection/>
    </xf>
    <xf numFmtId="4" fontId="20" fillId="33" borderId="33" xfId="64" applyNumberFormat="1" applyFont="1" applyFill="1" applyBorder="1" applyAlignment="1" applyProtection="1">
      <alignment horizontal="right" vertical="center" wrapText="1"/>
      <protection/>
    </xf>
    <xf numFmtId="4" fontId="20" fillId="36" borderId="64" xfId="64" applyNumberFormat="1" applyFont="1" applyFill="1" applyBorder="1" applyAlignment="1" applyProtection="1">
      <alignment horizontal="right" vertical="center" wrapText="1"/>
      <protection/>
    </xf>
    <xf numFmtId="4" fontId="59" fillId="36" borderId="46" xfId="64" applyNumberFormat="1" applyFont="1" applyFill="1" applyBorder="1" applyAlignment="1" applyProtection="1">
      <alignment horizontal="right" vertical="center" wrapText="1"/>
      <protection/>
    </xf>
    <xf numFmtId="4" fontId="82" fillId="33" borderId="0" xfId="0" applyNumberFormat="1" applyFont="1" applyFill="1" applyBorder="1" applyAlignment="1" applyProtection="1">
      <alignment horizontal="right" vertical="center"/>
      <protection/>
    </xf>
    <xf numFmtId="4" fontId="59" fillId="36" borderId="48" xfId="64" applyNumberFormat="1" applyFont="1" applyFill="1" applyBorder="1" applyAlignment="1" applyProtection="1">
      <alignment horizontal="right" vertical="center" wrapText="1"/>
      <protection/>
    </xf>
    <xf numFmtId="0" fontId="20" fillId="33" borderId="31" xfId="64" applyFont="1" applyFill="1" applyBorder="1" applyAlignment="1" applyProtection="1">
      <alignment vertical="center" wrapText="1"/>
      <protection/>
    </xf>
    <xf numFmtId="4" fontId="20" fillId="33" borderId="31" xfId="64" applyNumberFormat="1" applyFont="1" applyFill="1" applyBorder="1" applyAlignment="1" applyProtection="1">
      <alignment vertical="center" wrapText="1"/>
      <protection/>
    </xf>
    <xf numFmtId="0" fontId="20" fillId="33" borderId="32" xfId="64" applyFont="1" applyFill="1" applyBorder="1" applyAlignment="1" applyProtection="1">
      <alignment vertical="center" wrapText="1"/>
      <protection/>
    </xf>
    <xf numFmtId="0" fontId="20" fillId="33" borderId="33" xfId="64" applyFont="1" applyFill="1" applyBorder="1" applyAlignment="1" applyProtection="1">
      <alignment vertical="center" wrapText="1"/>
      <protection/>
    </xf>
    <xf numFmtId="0" fontId="32" fillId="36" borderId="16" xfId="64" applyFont="1" applyFill="1" applyBorder="1" applyAlignment="1" applyProtection="1">
      <alignment horizontal="center" vertical="center" wrapText="1"/>
      <protection/>
    </xf>
    <xf numFmtId="49" fontId="20" fillId="33" borderId="30" xfId="63" applyNumberFormat="1" applyFont="1" applyFill="1" applyBorder="1" applyAlignment="1" applyProtection="1">
      <alignment horizontal="left"/>
      <protection/>
    </xf>
    <xf numFmtId="49" fontId="20" fillId="33" borderId="0" xfId="63" applyNumberFormat="1" applyFont="1" applyFill="1" applyBorder="1" applyAlignment="1" applyProtection="1">
      <alignment horizontal="left"/>
      <protection/>
    </xf>
    <xf numFmtId="0" fontId="20" fillId="33" borderId="16" xfId="63" applyFont="1" applyFill="1" applyBorder="1" applyProtection="1">
      <alignment/>
      <protection/>
    </xf>
    <xf numFmtId="0" fontId="1" fillId="33" borderId="0" xfId="67" applyFill="1" applyProtection="1">
      <alignment/>
      <protection/>
    </xf>
    <xf numFmtId="0" fontId="25" fillId="33" borderId="0" xfId="67" applyFont="1" applyFill="1" applyAlignment="1" applyProtection="1">
      <alignment horizontal="left"/>
      <protection/>
    </xf>
    <xf numFmtId="0" fontId="38" fillId="33" borderId="0" xfId="67" applyFont="1" applyFill="1" applyProtection="1">
      <alignment/>
      <protection/>
    </xf>
    <xf numFmtId="0" fontId="1" fillId="33" borderId="25" xfId="67" applyFill="1" applyBorder="1" applyProtection="1">
      <alignment/>
      <protection/>
    </xf>
    <xf numFmtId="0" fontId="25" fillId="33" borderId="26" xfId="67" applyFont="1" applyFill="1" applyBorder="1" applyAlignment="1" applyProtection="1">
      <alignment horizontal="left"/>
      <protection/>
    </xf>
    <xf numFmtId="0" fontId="38" fillId="33" borderId="26" xfId="67" applyFont="1" applyFill="1" applyBorder="1" applyProtection="1">
      <alignment/>
      <protection/>
    </xf>
    <xf numFmtId="0" fontId="1" fillId="33" borderId="26" xfId="67" applyFill="1" applyBorder="1" applyProtection="1">
      <alignment/>
      <protection/>
    </xf>
    <xf numFmtId="0" fontId="1" fillId="33" borderId="27" xfId="67" applyFill="1" applyBorder="1" applyProtection="1">
      <alignment/>
      <protection/>
    </xf>
    <xf numFmtId="0" fontId="1" fillId="33" borderId="10" xfId="67" applyFill="1" applyBorder="1" applyProtection="1">
      <alignment/>
      <protection/>
    </xf>
    <xf numFmtId="0" fontId="25" fillId="33" borderId="0" xfId="67" applyFont="1" applyFill="1" applyBorder="1" applyAlignment="1" applyProtection="1">
      <alignment horizontal="left"/>
      <protection/>
    </xf>
    <xf numFmtId="0" fontId="38" fillId="33" borderId="0" xfId="67" applyFont="1" applyFill="1" applyBorder="1" applyProtection="1">
      <alignment/>
      <protection/>
    </xf>
    <xf numFmtId="0" fontId="1" fillId="33" borderId="11" xfId="67" applyFill="1" applyBorder="1" applyProtection="1">
      <alignment/>
      <protection/>
    </xf>
    <xf numFmtId="0" fontId="44" fillId="33" borderId="0" xfId="67" applyFont="1" applyFill="1" applyBorder="1" applyAlignment="1" applyProtection="1">
      <alignment horizontal="left"/>
      <protection/>
    </xf>
    <xf numFmtId="0" fontId="1" fillId="33" borderId="0" xfId="63" applyFill="1" applyAlignment="1" applyProtection="1">
      <alignment horizontal="left"/>
      <protection/>
    </xf>
    <xf numFmtId="0" fontId="1" fillId="33" borderId="10" xfId="63" applyFill="1" applyBorder="1" applyAlignment="1" applyProtection="1">
      <alignment horizontal="left"/>
      <protection/>
    </xf>
    <xf numFmtId="0" fontId="46" fillId="33" borderId="34" xfId="63" applyFont="1" applyFill="1" applyBorder="1" applyAlignment="1" applyProtection="1">
      <alignment/>
      <protection/>
    </xf>
    <xf numFmtId="0" fontId="23" fillId="33" borderId="35" xfId="63" applyFont="1" applyFill="1" applyBorder="1" applyAlignment="1" applyProtection="1">
      <alignment/>
      <protection/>
    </xf>
    <xf numFmtId="0" fontId="38" fillId="33" borderId="35" xfId="63" applyFont="1" applyFill="1" applyBorder="1" applyAlignment="1" applyProtection="1">
      <alignment/>
      <protection/>
    </xf>
    <xf numFmtId="0" fontId="1" fillId="33" borderId="11" xfId="63" applyFill="1" applyBorder="1" applyAlignment="1" applyProtection="1">
      <alignment horizontal="left"/>
      <protection/>
    </xf>
    <xf numFmtId="0" fontId="46" fillId="33" borderId="30" xfId="63" applyFont="1" applyFill="1" applyBorder="1" applyAlignment="1" applyProtection="1">
      <alignment/>
      <protection/>
    </xf>
    <xf numFmtId="0" fontId="23" fillId="33" borderId="0" xfId="63" applyFont="1" applyFill="1" applyBorder="1" applyAlignment="1" applyProtection="1">
      <alignment/>
      <protection/>
    </xf>
    <xf numFmtId="0" fontId="38" fillId="33" borderId="0" xfId="63" applyFont="1" applyFill="1" applyBorder="1" applyAlignment="1" applyProtection="1">
      <alignment/>
      <protection/>
    </xf>
    <xf numFmtId="0" fontId="26" fillId="33" borderId="10" xfId="67" applyFont="1" applyFill="1" applyBorder="1" applyAlignment="1" applyProtection="1">
      <alignment vertical="center" wrapText="1"/>
      <protection/>
    </xf>
    <xf numFmtId="0" fontId="4" fillId="33" borderId="30" xfId="67" applyFont="1" applyFill="1" applyBorder="1" applyAlignment="1" applyProtection="1">
      <alignment horizontal="left" vertical="center"/>
      <protection/>
    </xf>
    <xf numFmtId="0" fontId="4" fillId="33" borderId="0" xfId="67" applyFont="1" applyFill="1" applyBorder="1" applyAlignment="1" applyProtection="1">
      <alignment horizontal="left" vertical="center"/>
      <protection/>
    </xf>
    <xf numFmtId="0" fontId="4" fillId="33" borderId="0" xfId="67" applyFont="1" applyFill="1" applyBorder="1" applyAlignment="1" applyProtection="1">
      <alignment vertical="center" wrapText="1"/>
      <protection/>
    </xf>
    <xf numFmtId="0" fontId="26" fillId="33" borderId="11" xfId="67" applyFont="1" applyFill="1" applyBorder="1" applyAlignment="1" applyProtection="1">
      <alignment vertical="center" wrapText="1"/>
      <protection/>
    </xf>
    <xf numFmtId="0" fontId="26" fillId="33" borderId="0" xfId="67" applyFont="1" applyFill="1" applyAlignment="1" applyProtection="1">
      <alignment vertical="center" wrapText="1"/>
      <protection/>
    </xf>
    <xf numFmtId="0" fontId="37" fillId="33" borderId="10" xfId="67" applyFont="1" applyFill="1" applyBorder="1" applyAlignment="1" applyProtection="1">
      <alignment vertical="center" wrapText="1"/>
      <protection/>
    </xf>
    <xf numFmtId="0" fontId="20" fillId="33" borderId="30" xfId="67" applyFont="1" applyFill="1" applyBorder="1" applyAlignment="1" applyProtection="1">
      <alignment horizontal="left" vertical="top" wrapText="1"/>
      <protection/>
    </xf>
    <xf numFmtId="0" fontId="59" fillId="33" borderId="0" xfId="67" applyFont="1" applyFill="1" applyBorder="1" applyAlignment="1" applyProtection="1">
      <alignment horizontal="left" vertical="center" wrapText="1"/>
      <protection/>
    </xf>
    <xf numFmtId="0" fontId="20" fillId="33" borderId="43" xfId="67" applyFont="1" applyFill="1" applyBorder="1" applyAlignment="1" applyProtection="1">
      <alignment vertical="center" wrapText="1"/>
      <protection/>
    </xf>
    <xf numFmtId="4" fontId="20" fillId="36" borderId="44" xfId="67" applyNumberFormat="1" applyFont="1" applyFill="1" applyBorder="1" applyAlignment="1" applyProtection="1">
      <alignment vertical="center" wrapText="1"/>
      <protection/>
    </xf>
    <xf numFmtId="0" fontId="37" fillId="33" borderId="11" xfId="67" applyFont="1" applyFill="1" applyBorder="1" applyAlignment="1" applyProtection="1">
      <alignment vertical="center" wrapText="1"/>
      <protection/>
    </xf>
    <xf numFmtId="0" fontId="37" fillId="33" borderId="0" xfId="67" applyFont="1" applyFill="1" applyAlignment="1" applyProtection="1">
      <alignment vertical="center" wrapText="1"/>
      <protection/>
    </xf>
    <xf numFmtId="0" fontId="20" fillId="33" borderId="30" xfId="67" applyFont="1" applyFill="1" applyBorder="1" applyAlignment="1" applyProtection="1">
      <alignment horizontal="left" vertical="center" wrapText="1"/>
      <protection/>
    </xf>
    <xf numFmtId="0" fontId="20" fillId="33" borderId="45" xfId="67" applyFont="1" applyFill="1" applyBorder="1" applyAlignment="1" applyProtection="1">
      <alignment vertical="center" wrapText="1"/>
      <protection/>
    </xf>
    <xf numFmtId="4" fontId="20" fillId="36" borderId="46" xfId="67" applyNumberFormat="1" applyFont="1" applyFill="1" applyBorder="1" applyAlignment="1" applyProtection="1">
      <alignment vertical="center" wrapText="1"/>
      <protection/>
    </xf>
    <xf numFmtId="0" fontId="13" fillId="33" borderId="10" xfId="67" applyFont="1" applyFill="1" applyBorder="1" applyAlignment="1" applyProtection="1">
      <alignment vertical="center" wrapText="1"/>
      <protection/>
    </xf>
    <xf numFmtId="0" fontId="13" fillId="33" borderId="11" xfId="67" applyFont="1" applyFill="1" applyBorder="1" applyAlignment="1" applyProtection="1">
      <alignment vertical="center" wrapText="1"/>
      <protection/>
    </xf>
    <xf numFmtId="0" fontId="13" fillId="33" borderId="0" xfId="67" applyFont="1" applyFill="1" applyBorder="1" applyAlignment="1" applyProtection="1">
      <alignment vertical="center" wrapText="1"/>
      <protection/>
    </xf>
    <xf numFmtId="0" fontId="20" fillId="33" borderId="65" xfId="67" applyFont="1" applyFill="1" applyBorder="1" applyAlignment="1" applyProtection="1">
      <alignment vertical="center" wrapText="1"/>
      <protection/>
    </xf>
    <xf numFmtId="4" fontId="20" fillId="36" borderId="48" xfId="67" applyNumberFormat="1" applyFont="1" applyFill="1" applyBorder="1" applyAlignment="1" applyProtection="1">
      <alignment vertical="center" wrapText="1"/>
      <protection/>
    </xf>
    <xf numFmtId="0" fontId="59" fillId="33" borderId="30" xfId="67" applyFont="1" applyFill="1" applyBorder="1" applyAlignment="1" applyProtection="1">
      <alignment horizontal="left" vertical="center" wrapText="1"/>
      <protection/>
    </xf>
    <xf numFmtId="0" fontId="20" fillId="33" borderId="0" xfId="67" applyFont="1" applyFill="1" applyBorder="1" applyAlignment="1" applyProtection="1">
      <alignment vertical="center" wrapText="1"/>
      <protection/>
    </xf>
    <xf numFmtId="0" fontId="32" fillId="33" borderId="0" xfId="67" applyFont="1" applyFill="1" applyBorder="1" applyAlignment="1" applyProtection="1">
      <alignment vertical="center" wrapText="1"/>
      <protection/>
    </xf>
    <xf numFmtId="0" fontId="32" fillId="33" borderId="33" xfId="67" applyFont="1" applyFill="1" applyBorder="1" applyAlignment="1" applyProtection="1">
      <alignment vertical="center" wrapText="1"/>
      <protection/>
    </xf>
    <xf numFmtId="0" fontId="56" fillId="33" borderId="10" xfId="67" applyFont="1" applyFill="1" applyBorder="1" applyAlignment="1" applyProtection="1">
      <alignment vertical="center" wrapText="1"/>
      <protection/>
    </xf>
    <xf numFmtId="4" fontId="20" fillId="36" borderId="28" xfId="67" applyNumberFormat="1" applyFont="1" applyFill="1" applyBorder="1" applyAlignment="1" applyProtection="1">
      <alignment vertical="center" wrapText="1"/>
      <protection/>
    </xf>
    <xf numFmtId="4" fontId="20" fillId="36" borderId="29" xfId="67" applyNumberFormat="1" applyFont="1" applyFill="1" applyBorder="1" applyAlignment="1" applyProtection="1">
      <alignment vertical="center" wrapText="1"/>
      <protection/>
    </xf>
    <xf numFmtId="0" fontId="56" fillId="33" borderId="11" xfId="67" applyFont="1" applyFill="1" applyBorder="1" applyAlignment="1" applyProtection="1">
      <alignment vertical="center" wrapText="1"/>
      <protection/>
    </xf>
    <xf numFmtId="0" fontId="56" fillId="33" borderId="0" xfId="67" applyFont="1" applyFill="1" applyAlignment="1" applyProtection="1">
      <alignment vertical="center" wrapText="1"/>
      <protection/>
    </xf>
    <xf numFmtId="0" fontId="1" fillId="33" borderId="10" xfId="67" applyFill="1" applyBorder="1" applyAlignment="1" applyProtection="1">
      <alignment vertical="center" wrapText="1"/>
      <protection/>
    </xf>
    <xf numFmtId="0" fontId="39" fillId="33" borderId="30" xfId="67" applyFont="1" applyFill="1" applyBorder="1" applyAlignment="1" applyProtection="1">
      <alignment horizontal="left"/>
      <protection/>
    </xf>
    <xf numFmtId="0" fontId="39" fillId="33" borderId="0" xfId="67" applyFont="1" applyFill="1" applyBorder="1" applyAlignment="1" applyProtection="1">
      <alignment horizontal="left"/>
      <protection/>
    </xf>
    <xf numFmtId="0" fontId="40" fillId="33" borderId="0" xfId="67" applyFont="1" applyFill="1" applyBorder="1" applyProtection="1">
      <alignment/>
      <protection/>
    </xf>
    <xf numFmtId="0" fontId="1" fillId="33" borderId="0" xfId="67" applyFont="1" applyFill="1" applyBorder="1" applyProtection="1">
      <alignment/>
      <protection/>
    </xf>
    <xf numFmtId="0" fontId="1" fillId="33" borderId="0" xfId="67" applyFont="1" applyFill="1" applyBorder="1" applyAlignment="1" applyProtection="1">
      <alignment vertical="center" wrapText="1"/>
      <protection/>
    </xf>
    <xf numFmtId="0" fontId="1" fillId="33" borderId="33" xfId="67" applyFont="1" applyFill="1" applyBorder="1" applyAlignment="1" applyProtection="1">
      <alignment vertical="center" wrapText="1"/>
      <protection/>
    </xf>
    <xf numFmtId="0" fontId="1" fillId="33" borderId="11" xfId="67" applyFill="1" applyBorder="1" applyAlignment="1" applyProtection="1">
      <alignment vertical="center" wrapText="1"/>
      <protection/>
    </xf>
    <xf numFmtId="0" fontId="1" fillId="33" borderId="0" xfId="67" applyFill="1" applyAlignment="1" applyProtection="1">
      <alignment vertical="center" wrapText="1"/>
      <protection/>
    </xf>
    <xf numFmtId="0" fontId="44" fillId="33" borderId="30" xfId="68" applyFont="1" applyFill="1" applyBorder="1" applyAlignment="1" applyProtection="1">
      <alignment horizontal="left" vertical="center"/>
      <protection/>
    </xf>
    <xf numFmtId="0" fontId="60" fillId="33" borderId="0" xfId="63" applyFont="1" applyFill="1" applyBorder="1" applyAlignment="1" applyProtection="1">
      <alignment horizontal="center" vertical="center" wrapText="1"/>
      <protection/>
    </xf>
    <xf numFmtId="0" fontId="67" fillId="33" borderId="0" xfId="63" applyFont="1" applyFill="1" applyBorder="1" applyAlignment="1" applyProtection="1">
      <alignment horizontal="center" vertical="center" wrapText="1"/>
      <protection/>
    </xf>
    <xf numFmtId="0" fontId="67" fillId="33" borderId="33" xfId="63" applyFont="1" applyFill="1" applyBorder="1" applyAlignment="1" applyProtection="1">
      <alignment horizontal="center" vertical="center" wrapText="1"/>
      <protection/>
    </xf>
    <xf numFmtId="49" fontId="65" fillId="33" borderId="33" xfId="63" applyNumberFormat="1" applyFont="1" applyFill="1" applyBorder="1" applyAlignment="1" applyProtection="1">
      <alignment horizontal="center" vertical="center"/>
      <protection/>
    </xf>
    <xf numFmtId="0" fontId="16" fillId="33" borderId="10" xfId="68" applyFont="1" applyFill="1" applyBorder="1" applyAlignment="1" applyProtection="1">
      <alignment vertical="center" wrapText="1"/>
      <protection/>
    </xf>
    <xf numFmtId="0" fontId="20" fillId="33" borderId="30" xfId="68" applyFont="1" applyFill="1" applyBorder="1" applyAlignment="1" applyProtection="1">
      <alignment horizontal="left" vertical="center" wrapText="1"/>
      <protection/>
    </xf>
    <xf numFmtId="0" fontId="64" fillId="33" borderId="0" xfId="68" applyFont="1" applyFill="1" applyBorder="1" applyProtection="1">
      <alignment/>
      <protection/>
    </xf>
    <xf numFmtId="0" fontId="16" fillId="33" borderId="11" xfId="68" applyFont="1" applyFill="1" applyBorder="1" applyAlignment="1" applyProtection="1">
      <alignment vertical="center" wrapText="1"/>
      <protection/>
    </xf>
    <xf numFmtId="0" fontId="16" fillId="33" borderId="0" xfId="68" applyFont="1" applyFill="1" applyAlignment="1" applyProtection="1">
      <alignment vertical="center" wrapText="1"/>
      <protection/>
    </xf>
    <xf numFmtId="0" fontId="20" fillId="33" borderId="45" xfId="68" applyFont="1" applyFill="1" applyBorder="1" applyAlignment="1" applyProtection="1">
      <alignment vertical="center"/>
      <protection/>
    </xf>
    <xf numFmtId="4" fontId="59" fillId="36" borderId="46" xfId="67" applyNumberFormat="1" applyFont="1" applyFill="1" applyBorder="1" applyAlignment="1" applyProtection="1">
      <alignment vertical="center" wrapText="1"/>
      <protection/>
    </xf>
    <xf numFmtId="0" fontId="24" fillId="33" borderId="10" xfId="68" applyFont="1" applyFill="1" applyBorder="1" applyAlignment="1" applyProtection="1">
      <alignment vertical="center" wrapText="1"/>
      <protection/>
    </xf>
    <xf numFmtId="0" fontId="24" fillId="33" borderId="11" xfId="68" applyFont="1" applyFill="1" applyBorder="1" applyAlignment="1" applyProtection="1">
      <alignment vertical="center" wrapText="1"/>
      <protection/>
    </xf>
    <xf numFmtId="0" fontId="24" fillId="33" borderId="0" xfId="68" applyFont="1" applyFill="1" applyAlignment="1" applyProtection="1">
      <alignment vertical="center" wrapText="1"/>
      <protection/>
    </xf>
    <xf numFmtId="0" fontId="20" fillId="33" borderId="30" xfId="68" applyFont="1" applyFill="1" applyBorder="1" applyAlignment="1" applyProtection="1">
      <alignment horizontal="left" vertical="center"/>
      <protection/>
    </xf>
    <xf numFmtId="0" fontId="20" fillId="33" borderId="47" xfId="68" applyFont="1" applyFill="1" applyBorder="1" applyAlignment="1" applyProtection="1">
      <alignment vertical="center"/>
      <protection/>
    </xf>
    <xf numFmtId="0" fontId="1" fillId="33" borderId="10" xfId="68" applyFill="1" applyBorder="1" applyProtection="1">
      <alignment/>
      <protection/>
    </xf>
    <xf numFmtId="0" fontId="59" fillId="33" borderId="30" xfId="68" applyFont="1" applyFill="1" applyBorder="1" applyAlignment="1" applyProtection="1">
      <alignment horizontal="left" vertical="center" wrapText="1"/>
      <protection/>
    </xf>
    <xf numFmtId="0" fontId="20" fillId="33" borderId="0" xfId="68" applyFont="1" applyFill="1" applyBorder="1" applyAlignment="1" applyProtection="1">
      <alignment vertical="center"/>
      <protection/>
    </xf>
    <xf numFmtId="0" fontId="20" fillId="33" borderId="0" xfId="68" applyFont="1" applyFill="1" applyBorder="1" applyProtection="1">
      <alignment/>
      <protection/>
    </xf>
    <xf numFmtId="0" fontId="1" fillId="33" borderId="33" xfId="68" applyFont="1" applyFill="1" applyBorder="1" applyProtection="1">
      <alignment/>
      <protection/>
    </xf>
    <xf numFmtId="0" fontId="1" fillId="33" borderId="11" xfId="68" applyFill="1" applyBorder="1" applyProtection="1">
      <alignment/>
      <protection/>
    </xf>
    <xf numFmtId="0" fontId="1" fillId="33" borderId="0" xfId="68" applyFill="1" applyProtection="1">
      <alignment/>
      <protection/>
    </xf>
    <xf numFmtId="0" fontId="56" fillId="33" borderId="21" xfId="67" applyFont="1" applyFill="1" applyBorder="1" applyAlignment="1" applyProtection="1">
      <alignment vertical="center" wrapText="1"/>
      <protection/>
    </xf>
    <xf numFmtId="0" fontId="56" fillId="33" borderId="22" xfId="67" applyFont="1" applyFill="1" applyBorder="1" applyAlignment="1" applyProtection="1">
      <alignment horizontal="left" vertical="center"/>
      <protection/>
    </xf>
    <xf numFmtId="0" fontId="7" fillId="33" borderId="22" xfId="67" applyFont="1" applyFill="1" applyBorder="1" applyAlignment="1" applyProtection="1">
      <alignment horizontal="left" vertical="center"/>
      <protection/>
    </xf>
    <xf numFmtId="0" fontId="27" fillId="33" borderId="22" xfId="67" applyFont="1" applyFill="1" applyBorder="1" applyAlignment="1" applyProtection="1">
      <alignment vertical="center" wrapText="1"/>
      <protection/>
    </xf>
    <xf numFmtId="0" fontId="56" fillId="33" borderId="22" xfId="67" applyFont="1" applyFill="1" applyBorder="1" applyAlignment="1" applyProtection="1">
      <alignment vertical="center" wrapText="1"/>
      <protection/>
    </xf>
    <xf numFmtId="0" fontId="56" fillId="33" borderId="23" xfId="67" applyFont="1" applyFill="1" applyBorder="1" applyAlignment="1" applyProtection="1">
      <alignment vertical="center" wrapText="1"/>
      <protection/>
    </xf>
    <xf numFmtId="49" fontId="3" fillId="33" borderId="0" xfId="67" applyNumberFormat="1" applyFont="1" applyFill="1" applyAlignment="1" applyProtection="1">
      <alignment horizontal="left"/>
      <protection/>
    </xf>
    <xf numFmtId="49" fontId="3" fillId="33" borderId="0" xfId="67" applyNumberFormat="1" applyFont="1" applyFill="1" applyProtection="1">
      <alignment/>
      <protection/>
    </xf>
    <xf numFmtId="49" fontId="42" fillId="33" borderId="0" xfId="67" applyNumberFormat="1" applyFont="1" applyFill="1" applyProtection="1">
      <alignment/>
      <protection/>
    </xf>
    <xf numFmtId="49" fontId="25" fillId="33" borderId="0" xfId="67" applyNumberFormat="1" applyFont="1" applyFill="1" applyAlignment="1" applyProtection="1">
      <alignment horizontal="left"/>
      <protection/>
    </xf>
    <xf numFmtId="49" fontId="38" fillId="33" borderId="0" xfId="67" applyNumberFormat="1" applyFont="1" applyFill="1" applyProtection="1">
      <alignment/>
      <protection/>
    </xf>
    <xf numFmtId="49" fontId="1" fillId="33" borderId="0" xfId="67" applyNumberFormat="1" applyFill="1" applyProtection="1">
      <alignment/>
      <protection/>
    </xf>
    <xf numFmtId="0" fontId="1" fillId="33" borderId="0" xfId="67" applyFill="1" applyBorder="1" applyProtection="1">
      <alignment/>
      <protection/>
    </xf>
    <xf numFmtId="0" fontId="46" fillId="33" borderId="0" xfId="63" applyFont="1" applyFill="1" applyBorder="1" applyAlignment="1" applyProtection="1">
      <alignment/>
      <protection/>
    </xf>
    <xf numFmtId="0" fontId="1" fillId="33" borderId="0" xfId="63" applyFill="1" applyBorder="1" applyAlignment="1" applyProtection="1">
      <alignment/>
      <protection/>
    </xf>
    <xf numFmtId="0" fontId="1" fillId="33" borderId="0" xfId="63" applyFill="1" applyBorder="1" applyAlignment="1" applyProtection="1">
      <alignment horizontal="left"/>
      <protection/>
    </xf>
    <xf numFmtId="0" fontId="23" fillId="33" borderId="25" xfId="63" applyFont="1" applyFill="1" applyBorder="1" applyAlignment="1" applyProtection="1">
      <alignment/>
      <protection/>
    </xf>
    <xf numFmtId="0" fontId="38" fillId="40" borderId="26" xfId="63" applyFont="1" applyFill="1" applyBorder="1" applyAlignment="1" applyProtection="1">
      <alignment/>
      <protection/>
    </xf>
    <xf numFmtId="0" fontId="1" fillId="40" borderId="26" xfId="63" applyFill="1" applyBorder="1" applyAlignment="1" applyProtection="1">
      <alignment/>
      <protection/>
    </xf>
    <xf numFmtId="0" fontId="1" fillId="40" borderId="26" xfId="63" applyFill="1" applyBorder="1" applyAlignment="1" applyProtection="1">
      <alignment horizontal="left"/>
      <protection/>
    </xf>
    <xf numFmtId="0" fontId="1" fillId="40" borderId="27" xfId="63" applyFill="1" applyBorder="1" applyAlignment="1" applyProtection="1">
      <alignment horizontal="left"/>
      <protection/>
    </xf>
    <xf numFmtId="0" fontId="23" fillId="33" borderId="10" xfId="63" applyFont="1" applyFill="1" applyBorder="1" applyAlignment="1" applyProtection="1">
      <alignment/>
      <protection/>
    </xf>
    <xf numFmtId="0" fontId="38" fillId="40" borderId="0" xfId="63" applyFont="1" applyFill="1" applyBorder="1" applyAlignment="1" applyProtection="1">
      <alignment/>
      <protection/>
    </xf>
    <xf numFmtId="0" fontId="1" fillId="40" borderId="33" xfId="63" applyFill="1" applyBorder="1" applyAlignment="1" applyProtection="1">
      <alignment/>
      <protection/>
    </xf>
    <xf numFmtId="0" fontId="1" fillId="40" borderId="11" xfId="63" applyFill="1" applyBorder="1" applyAlignment="1" applyProtection="1">
      <alignment horizontal="left"/>
      <protection/>
    </xf>
    <xf numFmtId="0" fontId="44" fillId="40" borderId="0" xfId="69" applyFont="1" applyFill="1" applyBorder="1" applyAlignment="1" applyProtection="1">
      <alignment horizontal="left" vertical="center"/>
      <protection/>
    </xf>
    <xf numFmtId="0" fontId="1" fillId="40" borderId="0" xfId="63" applyFill="1" applyBorder="1" applyAlignment="1" applyProtection="1">
      <alignment/>
      <protection/>
    </xf>
    <xf numFmtId="0" fontId="18" fillId="33" borderId="0" xfId="67" applyFont="1" applyFill="1" applyBorder="1" applyAlignment="1" applyProtection="1">
      <alignment horizontal="left" vertical="center" wrapText="1"/>
      <protection/>
    </xf>
    <xf numFmtId="0" fontId="18" fillId="33" borderId="10" xfId="67" applyFont="1" applyFill="1" applyBorder="1" applyAlignment="1" applyProtection="1">
      <alignment horizontal="left" vertical="center" wrapText="1"/>
      <protection/>
    </xf>
    <xf numFmtId="0" fontId="2" fillId="40" borderId="34" xfId="67" applyFont="1" applyFill="1" applyBorder="1" applyAlignment="1" applyProtection="1">
      <alignment horizontal="center" vertical="center" wrapText="1"/>
      <protection/>
    </xf>
    <xf numFmtId="0" fontId="2" fillId="40" borderId="35" xfId="67" applyFont="1" applyFill="1" applyBorder="1" applyAlignment="1" applyProtection="1">
      <alignment horizontal="center" vertical="center" wrapText="1"/>
      <protection/>
    </xf>
    <xf numFmtId="0" fontId="21" fillId="40" borderId="35" xfId="63" applyFont="1" applyFill="1" applyBorder="1" applyAlignment="1" applyProtection="1">
      <alignment horizontal="center" vertical="center" wrapText="1"/>
      <protection/>
    </xf>
    <xf numFmtId="0" fontId="2" fillId="40" borderId="11" xfId="67" applyFont="1" applyFill="1" applyBorder="1" applyAlignment="1" applyProtection="1">
      <alignment horizontal="center" vertical="center" wrapText="1"/>
      <protection/>
    </xf>
    <xf numFmtId="0" fontId="2" fillId="33" borderId="0" xfId="67" applyFont="1" applyFill="1" applyBorder="1" applyAlignment="1" applyProtection="1">
      <alignment horizontal="center" vertical="center" wrapText="1"/>
      <protection/>
    </xf>
    <xf numFmtId="0" fontId="2" fillId="40" borderId="30" xfId="67" applyFont="1" applyFill="1" applyBorder="1" applyAlignment="1" applyProtection="1">
      <alignment horizontal="center" vertical="center" wrapText="1"/>
      <protection/>
    </xf>
    <xf numFmtId="0" fontId="2" fillId="40" borderId="0" xfId="67" applyFont="1" applyFill="1" applyBorder="1" applyAlignment="1" applyProtection="1">
      <alignment horizontal="center" vertical="center" wrapText="1"/>
      <protection/>
    </xf>
    <xf numFmtId="0" fontId="21" fillId="40" borderId="0" xfId="63" applyFont="1" applyFill="1" applyBorder="1" applyAlignment="1" applyProtection="1">
      <alignment horizontal="center" vertical="center" wrapText="1"/>
      <protection/>
    </xf>
    <xf numFmtId="0" fontId="20" fillId="33" borderId="0" xfId="67" applyFont="1" applyFill="1" applyBorder="1" applyProtection="1">
      <alignment/>
      <protection/>
    </xf>
    <xf numFmtId="0" fontId="20" fillId="33" borderId="10" xfId="67" applyFont="1" applyFill="1" applyBorder="1" applyProtection="1">
      <alignment/>
      <protection/>
    </xf>
    <xf numFmtId="0" fontId="47" fillId="40" borderId="30" xfId="67" applyFont="1" applyFill="1" applyBorder="1" applyAlignment="1" applyProtection="1">
      <alignment horizontal="left" vertical="center" wrapText="1"/>
      <protection/>
    </xf>
    <xf numFmtId="0" fontId="47" fillId="40" borderId="0" xfId="67" applyFont="1" applyFill="1" applyBorder="1" applyAlignment="1" applyProtection="1">
      <alignment horizontal="left" vertical="center" wrapText="1"/>
      <protection/>
    </xf>
    <xf numFmtId="0" fontId="26" fillId="40" borderId="11" xfId="67" applyFont="1" applyFill="1" applyBorder="1" applyAlignment="1" applyProtection="1">
      <alignment vertical="center" wrapText="1"/>
      <protection/>
    </xf>
    <xf numFmtId="0" fontId="26" fillId="33" borderId="0" xfId="67" applyFont="1" applyFill="1" applyBorder="1" applyAlignment="1" applyProtection="1">
      <alignment vertical="center" wrapText="1"/>
      <protection/>
    </xf>
    <xf numFmtId="0" fontId="4" fillId="33" borderId="0" xfId="67" applyFont="1" applyFill="1" applyBorder="1" applyAlignment="1" applyProtection="1">
      <alignment horizontal="centerContinuous" vertical="center"/>
      <protection/>
    </xf>
    <xf numFmtId="0" fontId="4" fillId="33" borderId="10" xfId="67" applyFont="1" applyFill="1" applyBorder="1" applyAlignment="1" applyProtection="1">
      <alignment horizontal="centerContinuous" vertical="center"/>
      <protection/>
    </xf>
    <xf numFmtId="0" fontId="20" fillId="40" borderId="30" xfId="68" applyFont="1" applyFill="1" applyBorder="1" applyAlignment="1" applyProtection="1">
      <alignment horizontal="left" vertical="center"/>
      <protection/>
    </xf>
    <xf numFmtId="0" fontId="20" fillId="40" borderId="0" xfId="68" applyFont="1" applyFill="1" applyBorder="1" applyAlignment="1" applyProtection="1">
      <alignment horizontal="left" vertical="center"/>
      <protection/>
    </xf>
    <xf numFmtId="0" fontId="20" fillId="40" borderId="66" xfId="68" applyFont="1" applyFill="1" applyBorder="1" applyAlignment="1" applyProtection="1">
      <alignment vertical="center"/>
      <protection/>
    </xf>
    <xf numFmtId="4" fontId="20" fillId="36" borderId="64" xfId="68" applyNumberFormat="1" applyFont="1" applyFill="1" applyBorder="1" applyAlignment="1" applyProtection="1">
      <alignment horizontal="right" vertical="center"/>
      <protection/>
    </xf>
    <xf numFmtId="4" fontId="20" fillId="40" borderId="0" xfId="0" applyNumberFormat="1" applyFont="1" applyFill="1" applyBorder="1" applyAlignment="1" applyProtection="1">
      <alignment horizontal="right" vertical="center"/>
      <protection/>
    </xf>
    <xf numFmtId="0" fontId="12" fillId="40" borderId="30" xfId="68" applyFont="1" applyFill="1" applyBorder="1" applyAlignment="1" applyProtection="1">
      <alignment horizontal="left" vertical="center"/>
      <protection/>
    </xf>
    <xf numFmtId="0" fontId="12" fillId="40" borderId="0" xfId="68" applyFont="1" applyFill="1" applyBorder="1" applyAlignment="1" applyProtection="1">
      <alignment horizontal="left" vertical="center"/>
      <protection/>
    </xf>
    <xf numFmtId="0" fontId="12" fillId="40" borderId="0" xfId="68" applyFont="1" applyFill="1" applyBorder="1" applyAlignment="1" applyProtection="1">
      <alignment vertical="center"/>
      <protection/>
    </xf>
    <xf numFmtId="4" fontId="20" fillId="40" borderId="0" xfId="68" applyNumberFormat="1" applyFont="1" applyFill="1" applyBorder="1" applyAlignment="1" applyProtection="1">
      <alignment horizontal="right" vertical="center"/>
      <protection/>
    </xf>
    <xf numFmtId="4" fontId="20" fillId="40" borderId="33" xfId="68" applyNumberFormat="1" applyFont="1" applyFill="1" applyBorder="1" applyAlignment="1" applyProtection="1">
      <alignment horizontal="right" vertical="center"/>
      <protection/>
    </xf>
    <xf numFmtId="0" fontId="4" fillId="33" borderId="10" xfId="67" applyFont="1" applyFill="1" applyBorder="1" applyAlignment="1" applyProtection="1">
      <alignment horizontal="left" vertical="center"/>
      <protection/>
    </xf>
    <xf numFmtId="0" fontId="64" fillId="40" borderId="30" xfId="69" applyFont="1" applyFill="1" applyBorder="1" applyAlignment="1" applyProtection="1">
      <alignment/>
      <protection/>
    </xf>
    <xf numFmtId="0" fontId="64" fillId="40" borderId="0" xfId="69" applyFont="1" applyFill="1" applyBorder="1" applyAlignment="1" applyProtection="1">
      <alignment/>
      <protection/>
    </xf>
    <xf numFmtId="0" fontId="26" fillId="40" borderId="0" xfId="69" applyFont="1" applyFill="1" applyBorder="1" applyProtection="1">
      <alignment/>
      <protection/>
    </xf>
    <xf numFmtId="4" fontId="59" fillId="40" borderId="0" xfId="69" applyNumberFormat="1" applyFont="1" applyFill="1" applyBorder="1" applyAlignment="1" applyProtection="1">
      <alignment horizontal="right" vertical="center"/>
      <protection/>
    </xf>
    <xf numFmtId="4" fontId="59" fillId="40" borderId="0" xfId="69" applyNumberFormat="1" applyFont="1" applyFill="1" applyBorder="1" applyAlignment="1" applyProtection="1">
      <alignment horizontal="right" vertical="center" wrapText="1"/>
      <protection/>
    </xf>
    <xf numFmtId="4" fontId="59" fillId="40" borderId="33" xfId="69" applyNumberFormat="1" applyFont="1" applyFill="1" applyBorder="1" applyAlignment="1" applyProtection="1">
      <alignment horizontal="right" vertical="center" wrapText="1"/>
      <protection/>
    </xf>
    <xf numFmtId="0" fontId="48" fillId="40" borderId="30" xfId="69" applyFont="1" applyFill="1" applyBorder="1" applyAlignment="1" applyProtection="1">
      <alignment/>
      <protection/>
    </xf>
    <xf numFmtId="0" fontId="48" fillId="40" borderId="0" xfId="69" applyFont="1" applyFill="1" applyBorder="1" applyAlignment="1" applyProtection="1">
      <alignment/>
      <protection/>
    </xf>
    <xf numFmtId="0" fontId="12" fillId="33" borderId="0" xfId="67" applyFont="1" applyFill="1" applyBorder="1" applyAlignment="1" applyProtection="1">
      <alignment horizontal="left" vertical="top" wrapText="1"/>
      <protection/>
    </xf>
    <xf numFmtId="0" fontId="28" fillId="33" borderId="10" xfId="67" applyFont="1" applyFill="1" applyBorder="1" applyAlignment="1" applyProtection="1">
      <alignment horizontal="left" vertical="center" wrapText="1"/>
      <protection/>
    </xf>
    <xf numFmtId="0" fontId="20" fillId="40" borderId="30" xfId="69" applyFont="1" applyFill="1" applyBorder="1" applyAlignment="1" applyProtection="1">
      <alignment horizontal="left" vertical="center"/>
      <protection/>
    </xf>
    <xf numFmtId="0" fontId="20" fillId="40" borderId="0" xfId="69" applyFont="1" applyFill="1" applyBorder="1" applyAlignment="1" applyProtection="1">
      <alignment horizontal="left" vertical="center"/>
      <protection/>
    </xf>
    <xf numFmtId="0" fontId="20" fillId="40" borderId="43" xfId="69" applyFont="1" applyFill="1" applyBorder="1" applyAlignment="1" applyProtection="1">
      <alignment vertical="center"/>
      <protection/>
    </xf>
    <xf numFmtId="4" fontId="20" fillId="36" borderId="44" xfId="68" applyNumberFormat="1" applyFont="1" applyFill="1" applyBorder="1" applyAlignment="1" applyProtection="1">
      <alignment horizontal="right" vertical="center"/>
      <protection/>
    </xf>
    <xf numFmtId="0" fontId="37" fillId="40" borderId="11" xfId="67" applyFont="1" applyFill="1" applyBorder="1" applyAlignment="1" applyProtection="1">
      <alignment vertical="center" wrapText="1"/>
      <protection/>
    </xf>
    <xf numFmtId="0" fontId="37" fillId="33" borderId="0" xfId="67" applyFont="1" applyFill="1" applyBorder="1" applyAlignment="1" applyProtection="1">
      <alignment vertical="center" wrapText="1"/>
      <protection/>
    </xf>
    <xf numFmtId="0" fontId="12" fillId="33" borderId="0" xfId="67" applyFont="1" applyFill="1" applyBorder="1" applyAlignment="1" applyProtection="1">
      <alignment horizontal="left" vertical="center" wrapText="1"/>
      <protection/>
    </xf>
    <xf numFmtId="0" fontId="20" fillId="40" borderId="45" xfId="69" applyFont="1" applyFill="1" applyBorder="1" applyAlignment="1" applyProtection="1">
      <alignment vertical="center"/>
      <protection/>
    </xf>
    <xf numFmtId="4" fontId="20" fillId="36" borderId="46" xfId="68" applyNumberFormat="1" applyFont="1" applyFill="1" applyBorder="1" applyAlignment="1" applyProtection="1">
      <alignment horizontal="right" vertical="center"/>
      <protection/>
    </xf>
    <xf numFmtId="0" fontId="13" fillId="40" borderId="11" xfId="67" applyFont="1" applyFill="1" applyBorder="1" applyAlignment="1" applyProtection="1">
      <alignment vertical="center" wrapText="1"/>
      <protection/>
    </xf>
    <xf numFmtId="0" fontId="20" fillId="40" borderId="45" xfId="69" applyFont="1" applyFill="1" applyBorder="1" applyAlignment="1" applyProtection="1">
      <alignment vertical="center" wrapText="1"/>
      <protection/>
    </xf>
    <xf numFmtId="0" fontId="55" fillId="33" borderId="0" xfId="67" applyFont="1" applyFill="1" applyBorder="1" applyAlignment="1" applyProtection="1">
      <alignment horizontal="left" vertical="center" wrapText="1"/>
      <protection/>
    </xf>
    <xf numFmtId="0" fontId="55" fillId="33" borderId="10" xfId="67" applyFont="1" applyFill="1" applyBorder="1" applyAlignment="1" applyProtection="1">
      <alignment horizontal="left" vertical="center" wrapText="1"/>
      <protection/>
    </xf>
    <xf numFmtId="0" fontId="20" fillId="40" borderId="47" xfId="69" applyFont="1" applyFill="1" applyBorder="1" applyAlignment="1" applyProtection="1">
      <alignment vertical="center"/>
      <protection/>
    </xf>
    <xf numFmtId="4" fontId="20" fillId="36" borderId="48" xfId="68" applyNumberFormat="1" applyFont="1" applyFill="1" applyBorder="1" applyAlignment="1" applyProtection="1">
      <alignment horizontal="right" vertical="center"/>
      <protection/>
    </xf>
    <xf numFmtId="0" fontId="56" fillId="33" borderId="0" xfId="67" applyFont="1" applyFill="1" applyBorder="1" applyAlignment="1" applyProtection="1">
      <alignment horizontal="left" vertical="center"/>
      <protection/>
    </xf>
    <xf numFmtId="0" fontId="7" fillId="33" borderId="10" xfId="67" applyFont="1" applyFill="1" applyBorder="1" applyAlignment="1" applyProtection="1">
      <alignment horizontal="left" vertical="center"/>
      <protection/>
    </xf>
    <xf numFmtId="0" fontId="30" fillId="40" borderId="30" xfId="69" applyFont="1" applyFill="1" applyBorder="1" applyAlignment="1" applyProtection="1">
      <alignment horizontal="left" vertical="center"/>
      <protection/>
    </xf>
    <xf numFmtId="0" fontId="30" fillId="40" borderId="0" xfId="69" applyFont="1" applyFill="1" applyBorder="1" applyAlignment="1" applyProtection="1">
      <alignment horizontal="left" vertical="center"/>
      <protection/>
    </xf>
    <xf numFmtId="0" fontId="34" fillId="40" borderId="0" xfId="69" applyFont="1" applyFill="1" applyBorder="1" applyAlignment="1" applyProtection="1">
      <alignment/>
      <protection/>
    </xf>
    <xf numFmtId="4" fontId="20" fillId="40" borderId="0" xfId="69" applyNumberFormat="1" applyFont="1" applyFill="1" applyBorder="1" applyAlignment="1" applyProtection="1">
      <alignment horizontal="right" vertical="center"/>
      <protection/>
    </xf>
    <xf numFmtId="4" fontId="20" fillId="40" borderId="0" xfId="69" applyNumberFormat="1" applyFont="1" applyFill="1" applyBorder="1" applyAlignment="1" applyProtection="1">
      <alignment horizontal="right" vertical="center" wrapText="1"/>
      <protection/>
    </xf>
    <xf numFmtId="4" fontId="20" fillId="40" borderId="33" xfId="69" applyNumberFormat="1" applyFont="1" applyFill="1" applyBorder="1" applyAlignment="1" applyProtection="1">
      <alignment horizontal="right" vertical="center" wrapText="1"/>
      <protection/>
    </xf>
    <xf numFmtId="0" fontId="56" fillId="40" borderId="11" xfId="67" applyFont="1" applyFill="1" applyBorder="1" applyAlignment="1" applyProtection="1">
      <alignment vertical="center" wrapText="1"/>
      <protection/>
    </xf>
    <xf numFmtId="0" fontId="56" fillId="33" borderId="0" xfId="67" applyFont="1" applyFill="1" applyBorder="1" applyAlignment="1" applyProtection="1">
      <alignment vertical="center" wrapText="1"/>
      <protection/>
    </xf>
    <xf numFmtId="0" fontId="39" fillId="33" borderId="10" xfId="67" applyFont="1" applyFill="1" applyBorder="1" applyAlignment="1" applyProtection="1">
      <alignment horizontal="left"/>
      <protection/>
    </xf>
    <xf numFmtId="0" fontId="49" fillId="40" borderId="0" xfId="69" applyFont="1" applyFill="1" applyBorder="1" applyAlignment="1" applyProtection="1">
      <alignment/>
      <protection/>
    </xf>
    <xf numFmtId="0" fontId="1" fillId="40" borderId="11" xfId="67" applyFill="1" applyBorder="1" applyAlignment="1" applyProtection="1">
      <alignment vertical="center" wrapText="1"/>
      <protection/>
    </xf>
    <xf numFmtId="0" fontId="1" fillId="33" borderId="0" xfId="67" applyFill="1" applyBorder="1" applyAlignment="1" applyProtection="1">
      <alignment vertical="center" wrapText="1"/>
      <protection/>
    </xf>
    <xf numFmtId="0" fontId="59" fillId="40" borderId="30" xfId="69" applyFont="1" applyFill="1" applyBorder="1" applyAlignment="1" applyProtection="1">
      <alignment horizontal="left" vertical="center"/>
      <protection/>
    </xf>
    <xf numFmtId="0" fontId="59" fillId="40" borderId="0" xfId="69" applyFont="1" applyFill="1" applyBorder="1" applyAlignment="1" applyProtection="1">
      <alignment horizontal="left" vertical="center"/>
      <protection/>
    </xf>
    <xf numFmtId="0" fontId="12" fillId="33" borderId="0" xfId="68" applyFont="1" applyFill="1" applyBorder="1" applyAlignment="1" applyProtection="1">
      <alignment horizontal="left" vertical="center" wrapText="1"/>
      <protection/>
    </xf>
    <xf numFmtId="0" fontId="57" fillId="33" borderId="10" xfId="68" applyFont="1" applyFill="1" applyBorder="1" applyProtection="1">
      <alignment/>
      <protection/>
    </xf>
    <xf numFmtId="0" fontId="16" fillId="40" borderId="11" xfId="68" applyFont="1" applyFill="1" applyBorder="1" applyAlignment="1" applyProtection="1">
      <alignment vertical="center" wrapText="1"/>
      <protection/>
    </xf>
    <xf numFmtId="0" fontId="16" fillId="33" borderId="0" xfId="68" applyFont="1" applyFill="1" applyBorder="1" applyAlignment="1" applyProtection="1">
      <alignment vertical="center" wrapText="1"/>
      <protection/>
    </xf>
    <xf numFmtId="0" fontId="30" fillId="40" borderId="40" xfId="69" applyFont="1" applyFill="1" applyBorder="1" applyAlignment="1" applyProtection="1">
      <alignment horizontal="left" vertical="center"/>
      <protection/>
    </xf>
    <xf numFmtId="0" fontId="30" fillId="40" borderId="31" xfId="69" applyFont="1" applyFill="1" applyBorder="1" applyAlignment="1" applyProtection="1">
      <alignment horizontal="left" vertical="center"/>
      <protection/>
    </xf>
    <xf numFmtId="0" fontId="53" fillId="40" borderId="31" xfId="69" applyFont="1" applyFill="1" applyBorder="1" applyAlignment="1" applyProtection="1">
      <alignment horizontal="left" vertical="center"/>
      <protection/>
    </xf>
    <xf numFmtId="4" fontId="20" fillId="40" borderId="31" xfId="69" applyNumberFormat="1" applyFont="1" applyFill="1" applyBorder="1" applyAlignment="1" applyProtection="1">
      <alignment horizontal="right" vertical="center" wrapText="1"/>
      <protection/>
    </xf>
    <xf numFmtId="4" fontId="20" fillId="40" borderId="31" xfId="0" applyNumberFormat="1" applyFont="1" applyFill="1" applyBorder="1" applyAlignment="1" applyProtection="1">
      <alignment horizontal="right" vertical="center"/>
      <protection/>
    </xf>
    <xf numFmtId="4" fontId="20" fillId="40" borderId="32" xfId="69" applyNumberFormat="1" applyFont="1" applyFill="1" applyBorder="1" applyAlignment="1" applyProtection="1">
      <alignment horizontal="right" vertical="center" wrapText="1"/>
      <protection/>
    </xf>
    <xf numFmtId="4" fontId="20" fillId="36" borderId="28" xfId="69" applyNumberFormat="1" applyFont="1" applyFill="1" applyBorder="1" applyAlignment="1" applyProtection="1">
      <alignment horizontal="right" vertical="center" wrapText="1"/>
      <protection/>
    </xf>
    <xf numFmtId="4" fontId="20" fillId="36" borderId="29" xfId="69" applyNumberFormat="1" applyFont="1" applyFill="1" applyBorder="1" applyAlignment="1" applyProtection="1">
      <alignment horizontal="right" vertical="center" wrapText="1"/>
      <protection/>
    </xf>
    <xf numFmtId="0" fontId="12" fillId="33" borderId="30" xfId="69" applyFont="1" applyFill="1" applyBorder="1" applyAlignment="1" applyProtection="1">
      <alignment horizontal="left" vertical="center"/>
      <protection/>
    </xf>
    <xf numFmtId="0" fontId="12" fillId="33" borderId="0" xfId="69" applyFont="1" applyFill="1" applyBorder="1" applyAlignment="1" applyProtection="1">
      <alignment horizontal="left" vertical="center"/>
      <protection/>
    </xf>
    <xf numFmtId="4" fontId="32" fillId="36" borderId="59" xfId="69" applyNumberFormat="1" applyFont="1" applyFill="1" applyBorder="1" applyAlignment="1" applyProtection="1">
      <alignment horizontal="center" vertical="center" wrapText="1"/>
      <protection/>
    </xf>
    <xf numFmtId="4" fontId="32" fillId="36" borderId="16" xfId="69" applyNumberFormat="1" applyFont="1" applyFill="1" applyBorder="1" applyAlignment="1" applyProtection="1">
      <alignment horizontal="center" vertical="center" wrapText="1"/>
      <protection/>
    </xf>
    <xf numFmtId="4" fontId="32" fillId="33" borderId="0" xfId="66" applyNumberFormat="1" applyFont="1" applyFill="1" applyBorder="1" applyAlignment="1" applyProtection="1">
      <alignment horizontal="right" vertical="center"/>
      <protection/>
    </xf>
    <xf numFmtId="4" fontId="20" fillId="33" borderId="0" xfId="66" applyNumberFormat="1" applyFont="1" applyFill="1" applyBorder="1" applyAlignment="1" applyProtection="1">
      <alignment horizontal="right" vertical="center"/>
      <protection/>
    </xf>
    <xf numFmtId="0" fontId="24" fillId="40" borderId="11" xfId="68" applyFont="1" applyFill="1" applyBorder="1" applyAlignment="1" applyProtection="1">
      <alignment vertical="center" wrapText="1"/>
      <protection/>
    </xf>
    <xf numFmtId="0" fontId="24" fillId="33" borderId="0" xfId="68" applyFont="1" applyFill="1" applyBorder="1" applyAlignment="1" applyProtection="1">
      <alignment vertical="center" wrapText="1"/>
      <protection/>
    </xf>
    <xf numFmtId="49" fontId="20" fillId="33" borderId="0" xfId="67" applyNumberFormat="1" applyFont="1" applyFill="1" applyBorder="1" applyAlignment="1" applyProtection="1">
      <alignment horizontal="left"/>
      <protection/>
    </xf>
    <xf numFmtId="49" fontId="20" fillId="33" borderId="16" xfId="67" applyNumberFormat="1" applyFont="1" applyFill="1" applyBorder="1" applyProtection="1">
      <alignment/>
      <protection/>
    </xf>
    <xf numFmtId="4" fontId="20" fillId="33" borderId="0" xfId="63" applyNumberFormat="1" applyFont="1" applyFill="1" applyBorder="1" applyAlignment="1" applyProtection="1">
      <alignment horizontal="right" vertical="center"/>
      <protection/>
    </xf>
    <xf numFmtId="49" fontId="12" fillId="33" borderId="30" xfId="67" applyNumberFormat="1" applyFont="1" applyFill="1" applyBorder="1" applyAlignment="1" applyProtection="1">
      <alignment horizontal="left"/>
      <protection/>
    </xf>
    <xf numFmtId="49" fontId="12" fillId="33" borderId="0" xfId="67" applyNumberFormat="1" applyFont="1" applyFill="1" applyBorder="1" applyAlignment="1" applyProtection="1">
      <alignment horizontal="left"/>
      <protection/>
    </xf>
    <xf numFmtId="49" fontId="3" fillId="33" borderId="0" xfId="67" applyNumberFormat="1" applyFont="1" applyFill="1" applyBorder="1" applyAlignment="1" applyProtection="1">
      <alignment horizontal="left"/>
      <protection/>
    </xf>
    <xf numFmtId="49" fontId="20" fillId="33" borderId="0" xfId="67" applyNumberFormat="1" applyFont="1" applyFill="1" applyBorder="1" applyProtection="1">
      <alignment/>
      <protection/>
    </xf>
    <xf numFmtId="0" fontId="20" fillId="33" borderId="0" xfId="63" applyFont="1" applyFill="1" applyBorder="1" applyProtection="1">
      <alignment/>
      <protection/>
    </xf>
    <xf numFmtId="0" fontId="20" fillId="33" borderId="33" xfId="63" applyFont="1" applyFill="1" applyBorder="1" applyProtection="1">
      <alignment/>
      <protection/>
    </xf>
    <xf numFmtId="4" fontId="20" fillId="36" borderId="28" xfId="69" applyNumberFormat="1" applyFont="1" applyFill="1" applyBorder="1" applyAlignment="1" applyProtection="1">
      <alignment vertical="center" wrapText="1"/>
      <protection/>
    </xf>
    <xf numFmtId="0" fontId="57" fillId="33" borderId="21" xfId="68" applyFont="1" applyFill="1" applyBorder="1" applyProtection="1">
      <alignment/>
      <protection/>
    </xf>
    <xf numFmtId="0" fontId="12" fillId="33" borderId="22" xfId="68" applyFont="1" applyFill="1" applyBorder="1" applyAlignment="1" applyProtection="1">
      <alignment vertical="center"/>
      <protection/>
    </xf>
    <xf numFmtId="0" fontId="29" fillId="33" borderId="22" xfId="68" applyFont="1" applyFill="1" applyBorder="1" applyProtection="1">
      <alignment/>
      <protection/>
    </xf>
    <xf numFmtId="0" fontId="29" fillId="33" borderId="22" xfId="68" applyFont="1" applyFill="1" applyBorder="1" applyAlignment="1" applyProtection="1">
      <alignment vertical="center" wrapText="1"/>
      <protection/>
    </xf>
    <xf numFmtId="0" fontId="0" fillId="33" borderId="22" xfId="0" applyFill="1" applyBorder="1" applyAlignment="1" applyProtection="1">
      <alignment/>
      <protection/>
    </xf>
    <xf numFmtId="0" fontId="29" fillId="33" borderId="22" xfId="68" applyFont="1" applyFill="1" applyBorder="1" applyAlignment="1" applyProtection="1">
      <alignment horizontal="center" vertical="center" wrapText="1"/>
      <protection/>
    </xf>
    <xf numFmtId="0" fontId="24" fillId="33" borderId="22" xfId="68" applyFont="1" applyFill="1" applyBorder="1" applyAlignment="1" applyProtection="1">
      <alignment vertical="center" wrapText="1"/>
      <protection/>
    </xf>
    <xf numFmtId="0" fontId="24" fillId="40" borderId="23" xfId="68" applyFont="1" applyFill="1" applyBorder="1" applyAlignment="1" applyProtection="1">
      <alignment vertical="center" wrapText="1"/>
      <protection/>
    </xf>
    <xf numFmtId="0" fontId="57" fillId="33" borderId="0" xfId="68" applyFont="1" applyFill="1" applyBorder="1" applyProtection="1">
      <alignment/>
      <protection/>
    </xf>
    <xf numFmtId="0" fontId="29" fillId="33" borderId="0" xfId="68" applyFont="1" applyFill="1" applyBorder="1" applyProtection="1">
      <alignment/>
      <protection/>
    </xf>
    <xf numFmtId="0" fontId="29" fillId="33" borderId="0" xfId="68" applyFont="1" applyFill="1" applyBorder="1" applyAlignment="1" applyProtection="1">
      <alignment vertical="center" wrapText="1"/>
      <protection/>
    </xf>
    <xf numFmtId="0" fontId="29" fillId="33" borderId="0" xfId="68" applyFont="1" applyFill="1" applyBorder="1" applyAlignment="1" applyProtection="1">
      <alignment horizontal="center" vertical="center" wrapText="1"/>
      <protection/>
    </xf>
    <xf numFmtId="0" fontId="59" fillId="33" borderId="0" xfId="66" applyFont="1" applyFill="1" applyBorder="1" applyAlignment="1" applyProtection="1">
      <alignment/>
      <protection/>
    </xf>
    <xf numFmtId="0" fontId="28" fillId="33" borderId="0" xfId="68" applyFont="1" applyFill="1" applyBorder="1" applyAlignment="1" applyProtection="1">
      <alignment horizontal="left" vertical="center" wrapText="1"/>
      <protection/>
    </xf>
    <xf numFmtId="0" fontId="29" fillId="33" borderId="0" xfId="68" applyFont="1" applyFill="1" applyBorder="1" applyAlignment="1" applyProtection="1">
      <alignment vertical="center"/>
      <protection/>
    </xf>
    <xf numFmtId="0" fontId="1" fillId="33" borderId="0" xfId="68" applyFill="1" applyBorder="1" applyProtection="1">
      <alignment/>
      <protection/>
    </xf>
    <xf numFmtId="0" fontId="7" fillId="33" borderId="0" xfId="67" applyFont="1" applyFill="1" applyBorder="1" applyAlignment="1" applyProtection="1">
      <alignment horizontal="left" vertical="center"/>
      <protection/>
    </xf>
    <xf numFmtId="0" fontId="2" fillId="33" borderId="0" xfId="67" applyFont="1" applyFill="1" applyBorder="1" applyAlignment="1" applyProtection="1">
      <alignment vertical="center" wrapText="1"/>
      <protection/>
    </xf>
    <xf numFmtId="0" fontId="27" fillId="33" borderId="0" xfId="67" applyFont="1" applyFill="1" applyBorder="1" applyAlignment="1" applyProtection="1">
      <alignment vertical="center" wrapText="1"/>
      <protection/>
    </xf>
    <xf numFmtId="0" fontId="22" fillId="33" borderId="0" xfId="63" applyFont="1" applyFill="1" applyBorder="1" applyAlignment="1" applyProtection="1">
      <alignment horizontal="center" vertical="center" wrapText="1"/>
      <protection/>
    </xf>
    <xf numFmtId="0" fontId="47" fillId="33" borderId="0" xfId="69" applyFont="1" applyFill="1" applyBorder="1" applyAlignment="1" applyProtection="1">
      <alignment horizontal="left" vertical="center"/>
      <protection/>
    </xf>
    <xf numFmtId="0" fontId="11" fillId="33" borderId="0" xfId="69" applyFont="1" applyFill="1" applyBorder="1" applyAlignment="1" applyProtection="1">
      <alignment horizontal="left" vertical="center"/>
      <protection/>
    </xf>
    <xf numFmtId="49" fontId="6" fillId="33" borderId="0" xfId="64" applyNumberFormat="1" applyFont="1" applyFill="1" applyBorder="1" applyAlignment="1" applyProtection="1">
      <alignment horizontal="center" vertical="center"/>
      <protection/>
    </xf>
    <xf numFmtId="49" fontId="17" fillId="33" borderId="0" xfId="63" applyNumberFormat="1" applyFont="1" applyFill="1" applyBorder="1" applyAlignment="1" applyProtection="1">
      <alignment horizontal="center" vertical="center"/>
      <protection/>
    </xf>
    <xf numFmtId="0" fontId="20" fillId="33" borderId="0" xfId="69" applyFont="1" applyFill="1" applyBorder="1" applyProtection="1">
      <alignment/>
      <protection/>
    </xf>
    <xf numFmtId="0" fontId="58" fillId="33" borderId="0" xfId="69" applyFont="1" applyFill="1" applyBorder="1" applyProtection="1">
      <alignment/>
      <protection/>
    </xf>
    <xf numFmtId="0" fontId="58" fillId="33" borderId="0" xfId="69" applyFont="1" applyFill="1" applyBorder="1" applyAlignment="1" applyProtection="1">
      <alignment vertical="center" wrapText="1"/>
      <protection/>
    </xf>
    <xf numFmtId="0" fontId="58" fillId="33" borderId="0" xfId="69" applyFont="1" applyFill="1" applyBorder="1" applyAlignment="1" applyProtection="1">
      <alignment horizontal="center" vertical="center" wrapText="1"/>
      <protection/>
    </xf>
    <xf numFmtId="0" fontId="19" fillId="33" borderId="0" xfId="69" applyFont="1" applyFill="1" applyBorder="1" applyAlignment="1" applyProtection="1">
      <alignment/>
      <protection/>
    </xf>
    <xf numFmtId="0" fontId="12" fillId="33" borderId="0" xfId="69" applyFont="1" applyFill="1" applyBorder="1" applyAlignment="1" applyProtection="1">
      <alignment vertical="center"/>
      <protection/>
    </xf>
    <xf numFmtId="0" fontId="15" fillId="33" borderId="0" xfId="69" applyFont="1" applyFill="1" applyBorder="1" applyAlignment="1" applyProtection="1">
      <alignment vertical="center" wrapText="1"/>
      <protection/>
    </xf>
    <xf numFmtId="0" fontId="15" fillId="33" borderId="0" xfId="69" applyFont="1" applyFill="1" applyBorder="1" applyAlignment="1" applyProtection="1">
      <alignment horizontal="center" vertical="center" wrapText="1"/>
      <protection/>
    </xf>
    <xf numFmtId="0" fontId="2" fillId="33" borderId="0" xfId="69" applyFont="1" applyFill="1" applyBorder="1" applyAlignment="1" applyProtection="1">
      <alignment vertical="center" wrapText="1"/>
      <protection/>
    </xf>
    <xf numFmtId="0" fontId="2" fillId="33" borderId="0" xfId="69" applyFont="1" applyFill="1" applyBorder="1" applyAlignment="1" applyProtection="1">
      <alignment horizontal="center" vertical="center" wrapText="1"/>
      <protection/>
    </xf>
    <xf numFmtId="0" fontId="12" fillId="33" borderId="0" xfId="69" applyFont="1" applyFill="1" applyBorder="1" applyAlignment="1" applyProtection="1">
      <alignment vertical="center" wrapText="1"/>
      <protection/>
    </xf>
    <xf numFmtId="0" fontId="26" fillId="33" borderId="0" xfId="69" applyFont="1" applyFill="1" applyBorder="1" applyAlignment="1" applyProtection="1">
      <alignment vertical="center"/>
      <protection/>
    </xf>
    <xf numFmtId="0" fontId="58" fillId="33" borderId="0" xfId="69" applyFont="1" applyFill="1" applyBorder="1" applyAlignment="1" applyProtection="1">
      <alignment vertical="center"/>
      <protection/>
    </xf>
    <xf numFmtId="0" fontId="54" fillId="33" borderId="0" xfId="66" applyFont="1" applyFill="1" applyBorder="1" applyProtection="1">
      <alignment/>
      <protection/>
    </xf>
    <xf numFmtId="0" fontId="20" fillId="33" borderId="0" xfId="69" applyFont="1" applyFill="1" applyBorder="1" applyAlignment="1" applyProtection="1">
      <alignment horizontal="center"/>
      <protection/>
    </xf>
    <xf numFmtId="0" fontId="54" fillId="33" borderId="0" xfId="66" applyFont="1" applyFill="1" applyBorder="1" applyAlignment="1" applyProtection="1">
      <alignment horizontal="center"/>
      <protection/>
    </xf>
    <xf numFmtId="0" fontId="12" fillId="33" borderId="0" xfId="66" applyFont="1" applyFill="1" applyBorder="1" applyAlignment="1" applyProtection="1">
      <alignment horizontal="left"/>
      <protection/>
    </xf>
    <xf numFmtId="0" fontId="29" fillId="33" borderId="0" xfId="69" applyFont="1" applyFill="1" applyBorder="1" applyAlignment="1" applyProtection="1">
      <alignment horizontal="left" vertical="center"/>
      <protection/>
    </xf>
    <xf numFmtId="0" fontId="37" fillId="33" borderId="0" xfId="69" applyFont="1" applyFill="1" applyBorder="1" applyAlignment="1" applyProtection="1">
      <alignment vertical="center" wrapText="1"/>
      <protection/>
    </xf>
    <xf numFmtId="0" fontId="37" fillId="33" borderId="0" xfId="69" applyFont="1" applyFill="1" applyBorder="1" applyAlignment="1" applyProtection="1">
      <alignment horizontal="center" vertical="center" wrapText="1"/>
      <protection/>
    </xf>
    <xf numFmtId="0" fontId="53" fillId="33" borderId="0" xfId="69" applyFont="1" applyFill="1" applyBorder="1" applyAlignment="1" applyProtection="1">
      <alignment horizontal="left" vertical="center"/>
      <protection/>
    </xf>
    <xf numFmtId="0" fontId="26" fillId="33" borderId="0" xfId="69" applyFont="1" applyFill="1" applyBorder="1" applyAlignment="1" applyProtection="1">
      <alignment vertical="center" wrapText="1"/>
      <protection/>
    </xf>
    <xf numFmtId="0" fontId="31" fillId="33" borderId="0" xfId="69" applyFont="1" applyFill="1" applyBorder="1" applyAlignment="1" applyProtection="1">
      <alignment horizontal="left" vertical="center"/>
      <protection/>
    </xf>
    <xf numFmtId="0" fontId="34" fillId="33" borderId="0" xfId="69" applyFont="1" applyFill="1" applyBorder="1" applyAlignment="1" applyProtection="1">
      <alignment horizontal="left" vertical="center"/>
      <protection/>
    </xf>
    <xf numFmtId="0" fontId="32" fillId="33" borderId="0" xfId="69" applyFont="1" applyFill="1" applyBorder="1" applyAlignment="1" applyProtection="1">
      <alignment vertical="center" wrapText="1"/>
      <protection/>
    </xf>
    <xf numFmtId="0" fontId="32" fillId="33" borderId="0" xfId="69" applyFont="1" applyFill="1" applyBorder="1" applyAlignment="1" applyProtection="1">
      <alignment horizontal="center" vertical="center" wrapText="1"/>
      <protection/>
    </xf>
    <xf numFmtId="0" fontId="4" fillId="33" borderId="0" xfId="69" applyFont="1" applyFill="1" applyBorder="1" applyAlignment="1" applyProtection="1">
      <alignment vertical="center" wrapText="1"/>
      <protection/>
    </xf>
    <xf numFmtId="0" fontId="20" fillId="33" borderId="0" xfId="69" applyFont="1" applyFill="1" applyBorder="1" applyAlignment="1" applyProtection="1">
      <alignment vertical="center" wrapText="1"/>
      <protection/>
    </xf>
    <xf numFmtId="0" fontId="20" fillId="33" borderId="0" xfId="69" applyFont="1" applyFill="1" applyBorder="1" applyAlignment="1" applyProtection="1">
      <alignment horizontal="center" vertical="center" wrapText="1"/>
      <protection/>
    </xf>
    <xf numFmtId="0" fontId="2" fillId="33" borderId="0" xfId="69" applyFont="1" applyFill="1" applyBorder="1" applyAlignment="1" applyProtection="1">
      <alignment horizontal="left" vertical="center" wrapText="1"/>
      <protection/>
    </xf>
    <xf numFmtId="0" fontId="33" fillId="33" borderId="0" xfId="69" applyFont="1" applyFill="1" applyBorder="1" applyAlignment="1" applyProtection="1">
      <alignment vertical="center" wrapText="1"/>
      <protection/>
    </xf>
    <xf numFmtId="0" fontId="33" fillId="33" borderId="0" xfId="69" applyFont="1" applyFill="1" applyBorder="1" applyAlignment="1" applyProtection="1">
      <alignment horizontal="center" vertical="center" wrapText="1"/>
      <protection/>
    </xf>
    <xf numFmtId="0" fontId="12" fillId="33" borderId="0" xfId="69" applyFont="1" applyFill="1" applyBorder="1" applyAlignment="1" applyProtection="1">
      <alignment horizontal="center" vertical="center" wrapText="1"/>
      <protection/>
    </xf>
    <xf numFmtId="0" fontId="12" fillId="33" borderId="0" xfId="69" applyFont="1" applyFill="1" applyBorder="1" applyAlignment="1" applyProtection="1">
      <alignment horizontal="left" vertical="center" wrapText="1"/>
      <protection/>
    </xf>
    <xf numFmtId="0" fontId="10" fillId="33" borderId="0" xfId="66" applyFont="1" applyFill="1" applyBorder="1" applyAlignment="1" applyProtection="1">
      <alignment vertical="center"/>
      <protection/>
    </xf>
    <xf numFmtId="49" fontId="12" fillId="33" borderId="0" xfId="67" applyNumberFormat="1" applyFont="1" applyFill="1" applyBorder="1" applyProtection="1">
      <alignment/>
      <protection/>
    </xf>
    <xf numFmtId="49" fontId="42" fillId="33" borderId="0" xfId="67" applyNumberFormat="1" applyFont="1" applyFill="1" applyBorder="1" applyProtection="1">
      <alignment/>
      <protection/>
    </xf>
    <xf numFmtId="49" fontId="3" fillId="33" borderId="0" xfId="67" applyNumberFormat="1" applyFont="1" applyFill="1" applyBorder="1" applyProtection="1">
      <alignment/>
      <protection/>
    </xf>
    <xf numFmtId="49" fontId="25" fillId="33" borderId="0" xfId="67" applyNumberFormat="1" applyFont="1" applyFill="1" applyBorder="1" applyAlignment="1" applyProtection="1">
      <alignment horizontal="left"/>
      <protection/>
    </xf>
    <xf numFmtId="49" fontId="38" fillId="33" borderId="0" xfId="67" applyNumberFormat="1" applyFont="1" applyFill="1" applyBorder="1" applyProtection="1">
      <alignment/>
      <protection/>
    </xf>
    <xf numFmtId="49" fontId="1" fillId="33" borderId="0" xfId="67" applyNumberFormat="1" applyFill="1" applyBorder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2" fillId="33" borderId="34" xfId="0" applyFont="1" applyFill="1" applyBorder="1" applyAlignment="1" applyProtection="1">
      <alignment horizontal="left" vertical="center"/>
      <protection/>
    </xf>
    <xf numFmtId="0" fontId="32" fillId="33" borderId="35" xfId="0" applyFont="1" applyFill="1" applyBorder="1" applyAlignment="1" applyProtection="1">
      <alignment vertical="center"/>
      <protection/>
    </xf>
    <xf numFmtId="0" fontId="32" fillId="33" borderId="67" xfId="0" applyFont="1" applyFill="1" applyBorder="1" applyAlignment="1" applyProtection="1">
      <alignment vertical="center"/>
      <protection/>
    </xf>
    <xf numFmtId="0" fontId="32" fillId="33" borderId="39" xfId="0" applyFont="1" applyFill="1" applyBorder="1" applyAlignment="1" applyProtection="1">
      <alignment vertical="center"/>
      <protection/>
    </xf>
    <xf numFmtId="0" fontId="59" fillId="33" borderId="30" xfId="0" applyFont="1" applyFill="1" applyBorder="1" applyAlignment="1" applyProtection="1">
      <alignment horizontal="left" vertical="center"/>
      <protection/>
    </xf>
    <xf numFmtId="0" fontId="20" fillId="33" borderId="68" xfId="0" applyFont="1" applyFill="1" applyBorder="1" applyAlignment="1" applyProtection="1">
      <alignment vertical="center"/>
      <protection/>
    </xf>
    <xf numFmtId="0" fontId="32" fillId="33" borderId="30" xfId="0" applyFont="1" applyFill="1" applyBorder="1" applyAlignment="1" applyProtection="1">
      <alignment horizontal="left" vertical="center"/>
      <protection/>
    </xf>
    <xf numFmtId="0" fontId="32" fillId="33" borderId="19" xfId="0" applyFont="1" applyFill="1" applyBorder="1" applyAlignment="1" applyProtection="1">
      <alignment vertical="center"/>
      <protection/>
    </xf>
    <xf numFmtId="0" fontId="20" fillId="33" borderId="19" xfId="0" applyFont="1" applyFill="1" applyBorder="1" applyAlignment="1" applyProtection="1">
      <alignment vertical="center"/>
      <protection/>
    </xf>
    <xf numFmtId="0" fontId="20" fillId="33" borderId="69" xfId="0" applyFont="1" applyFill="1" applyBorder="1" applyAlignment="1" applyProtection="1">
      <alignment vertical="center"/>
      <protection/>
    </xf>
    <xf numFmtId="0" fontId="20" fillId="33" borderId="66" xfId="0" applyFont="1" applyFill="1" applyBorder="1" applyAlignment="1" applyProtection="1">
      <alignment vertical="center"/>
      <protection/>
    </xf>
    <xf numFmtId="0" fontId="59" fillId="41" borderId="30" xfId="0" applyFont="1" applyFill="1" applyBorder="1" applyAlignment="1" applyProtection="1">
      <alignment horizontal="left" vertic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20" fillId="33" borderId="33" xfId="0" applyFont="1" applyFill="1" applyBorder="1" applyAlignment="1" applyProtection="1">
      <alignment vertical="center"/>
      <protection/>
    </xf>
    <xf numFmtId="0" fontId="20" fillId="33" borderId="45" xfId="0" applyFont="1" applyFill="1" applyBorder="1" applyAlignment="1" applyProtection="1">
      <alignment vertical="center" wrapText="1"/>
      <protection/>
    </xf>
    <xf numFmtId="0" fontId="20" fillId="33" borderId="30" xfId="0" applyFont="1" applyFill="1" applyBorder="1" applyAlignment="1" applyProtection="1">
      <alignment horizontal="left"/>
      <protection/>
    </xf>
    <xf numFmtId="0" fontId="20" fillId="33" borderId="70" xfId="0" applyFont="1" applyFill="1" applyBorder="1" applyAlignment="1" applyProtection="1">
      <alignment vertical="center"/>
      <protection/>
    </xf>
    <xf numFmtId="0" fontId="20" fillId="33" borderId="71" xfId="0" applyFont="1" applyFill="1" applyBorder="1" applyAlignment="1" applyProtection="1">
      <alignment vertical="center"/>
      <protection/>
    </xf>
    <xf numFmtId="49" fontId="59" fillId="42" borderId="30" xfId="0" applyNumberFormat="1" applyFont="1" applyFill="1" applyBorder="1" applyAlignment="1" applyProtection="1">
      <alignment horizontal="left" vertical="center"/>
      <protection/>
    </xf>
    <xf numFmtId="0" fontId="32" fillId="33" borderId="0" xfId="0" applyFont="1" applyFill="1" applyBorder="1" applyAlignment="1" applyProtection="1">
      <alignment vertical="center" wrapText="1"/>
      <protection/>
    </xf>
    <xf numFmtId="0" fontId="0" fillId="42" borderId="10" xfId="0" applyFill="1" applyBorder="1" applyAlignment="1" applyProtection="1">
      <alignment/>
      <protection/>
    </xf>
    <xf numFmtId="0" fontId="32" fillId="33" borderId="0" xfId="0" applyFont="1" applyFill="1" applyBorder="1" applyAlignment="1" applyProtection="1">
      <alignment vertical="center"/>
      <protection/>
    </xf>
    <xf numFmtId="0" fontId="32" fillId="33" borderId="33" xfId="0" applyFont="1" applyFill="1" applyBorder="1" applyAlignment="1" applyProtection="1">
      <alignment vertical="center"/>
      <protection/>
    </xf>
    <xf numFmtId="0" fontId="32" fillId="36" borderId="72" xfId="0" applyFon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32" fillId="42" borderId="0" xfId="61" applyFont="1" applyFill="1" applyBorder="1" applyProtection="1">
      <alignment/>
      <protection/>
    </xf>
    <xf numFmtId="49" fontId="3" fillId="42" borderId="0" xfId="67" applyNumberFormat="1" applyFont="1" applyFill="1" applyAlignment="1" applyProtection="1">
      <alignment horizontal="left"/>
      <protection/>
    </xf>
    <xf numFmtId="49" fontId="3" fillId="42" borderId="0" xfId="67" applyNumberFormat="1" applyFont="1" applyFill="1" applyProtection="1">
      <alignment/>
      <protection/>
    </xf>
    <xf numFmtId="49" fontId="42" fillId="42" borderId="0" xfId="67" applyNumberFormat="1" applyFont="1" applyFill="1" applyProtection="1">
      <alignment/>
      <protection/>
    </xf>
    <xf numFmtId="0" fontId="81" fillId="42" borderId="0" xfId="63" applyFont="1" applyFill="1" applyAlignment="1" applyProtection="1">
      <alignment horizontal="left"/>
      <protection/>
    </xf>
    <xf numFmtId="0" fontId="20" fillId="33" borderId="35" xfId="0" applyFont="1" applyFill="1" applyBorder="1" applyAlignment="1" applyProtection="1">
      <alignment horizontal="left" vertical="center"/>
      <protection/>
    </xf>
    <xf numFmtId="49" fontId="20" fillId="33" borderId="35" xfId="0" applyNumberFormat="1" applyFont="1" applyFill="1" applyBorder="1" applyAlignment="1" applyProtection="1">
      <alignment horizontal="center" vertical="center"/>
      <protection/>
    </xf>
    <xf numFmtId="49" fontId="20" fillId="33" borderId="39" xfId="0" applyNumberFormat="1" applyFont="1" applyFill="1" applyBorder="1" applyAlignment="1" applyProtection="1">
      <alignment horizontal="center" vertical="center"/>
      <protection/>
    </xf>
    <xf numFmtId="0" fontId="20" fillId="33" borderId="43" xfId="0" applyFont="1" applyFill="1" applyBorder="1" applyAlignment="1" applyProtection="1">
      <alignment horizontal="left" vertical="center"/>
      <protection/>
    </xf>
    <xf numFmtId="0" fontId="20" fillId="33" borderId="47" xfId="0" applyFont="1" applyFill="1" applyBorder="1" applyAlignment="1" applyProtection="1">
      <alignment horizontal="left" vertical="center"/>
      <protection/>
    </xf>
    <xf numFmtId="0" fontId="20" fillId="33" borderId="0" xfId="0" applyFont="1" applyFill="1" applyBorder="1" applyAlignment="1" applyProtection="1">
      <alignment horizontal="left" vertical="center"/>
      <protection/>
    </xf>
    <xf numFmtId="0" fontId="59" fillId="42" borderId="30" xfId="0" applyFont="1" applyFill="1" applyBorder="1" applyAlignment="1" applyProtection="1">
      <alignment horizontal="left" vertical="center"/>
      <protection/>
    </xf>
    <xf numFmtId="0" fontId="20" fillId="42" borderId="47" xfId="0" applyFont="1" applyFill="1" applyBorder="1" applyAlignment="1" applyProtection="1">
      <alignment vertical="center"/>
      <protection/>
    </xf>
    <xf numFmtId="0" fontId="20" fillId="33" borderId="66" xfId="0" applyFont="1" applyFill="1" applyBorder="1" applyAlignment="1" applyProtection="1">
      <alignment horizontal="left" vertical="center" wrapText="1"/>
      <protection/>
    </xf>
    <xf numFmtId="0" fontId="20" fillId="33" borderId="45" xfId="0" applyFont="1" applyFill="1" applyBorder="1" applyAlignment="1" applyProtection="1">
      <alignment horizontal="left" vertical="center"/>
      <protection/>
    </xf>
    <xf numFmtId="0" fontId="20" fillId="33" borderId="45" xfId="0" applyFont="1" applyFill="1" applyBorder="1" applyAlignment="1" applyProtection="1">
      <alignment horizontal="left" vertical="center" wrapText="1"/>
      <protection/>
    </xf>
    <xf numFmtId="0" fontId="32" fillId="36" borderId="72" xfId="0" applyFont="1" applyFill="1" applyBorder="1" applyAlignment="1" applyProtection="1">
      <alignment horizontal="left" vertical="center"/>
      <protection/>
    </xf>
    <xf numFmtId="0" fontId="0" fillId="36" borderId="73" xfId="0" applyFill="1" applyBorder="1" applyAlignment="1" applyProtection="1">
      <alignment/>
      <protection/>
    </xf>
    <xf numFmtId="0" fontId="32" fillId="33" borderId="0" xfId="72" applyFont="1" applyFill="1" applyBorder="1" applyAlignment="1" applyProtection="1">
      <alignment horizontal="left" vertical="center"/>
      <protection/>
    </xf>
    <xf numFmtId="0" fontId="35" fillId="33" borderId="0" xfId="72" applyFont="1" applyFill="1" applyBorder="1" applyAlignment="1" applyProtection="1">
      <alignment horizontal="center" vertical="center" wrapText="1"/>
      <protection/>
    </xf>
    <xf numFmtId="0" fontId="35" fillId="33" borderId="0" xfId="72" applyFont="1" applyFill="1" applyBorder="1" applyAlignment="1" applyProtection="1">
      <alignment horizontal="left" vertical="center"/>
      <protection/>
    </xf>
    <xf numFmtId="0" fontId="40" fillId="33" borderId="0" xfId="72" applyFont="1" applyFill="1" applyBorder="1" applyProtection="1">
      <alignment/>
      <protection/>
    </xf>
    <xf numFmtId="0" fontId="20" fillId="33" borderId="50" xfId="72" applyFont="1" applyFill="1" applyBorder="1" applyAlignment="1" applyProtection="1">
      <alignment horizontal="left" vertical="center"/>
      <protection/>
    </xf>
    <xf numFmtId="0" fontId="32" fillId="33" borderId="74" xfId="0" applyFont="1" applyFill="1" applyBorder="1" applyAlignment="1" applyProtection="1">
      <alignment horizontal="left" vertical="center"/>
      <protection/>
    </xf>
    <xf numFmtId="4" fontId="20" fillId="36" borderId="75" xfId="72" applyNumberFormat="1" applyFont="1" applyFill="1" applyBorder="1" applyAlignment="1" applyProtection="1">
      <alignment vertical="center"/>
      <protection/>
    </xf>
    <xf numFmtId="4" fontId="20" fillId="36" borderId="76" xfId="72" applyNumberFormat="1" applyFont="1" applyFill="1" applyBorder="1" applyAlignment="1" applyProtection="1">
      <alignment vertical="center"/>
      <protection/>
    </xf>
    <xf numFmtId="0" fontId="20" fillId="33" borderId="77" xfId="72" applyFont="1" applyFill="1" applyBorder="1" applyAlignment="1" applyProtection="1">
      <alignment horizontal="left" vertical="center"/>
      <protection/>
    </xf>
    <xf numFmtId="0" fontId="32" fillId="33" borderId="78" xfId="0" applyFont="1" applyFill="1" applyBorder="1" applyAlignment="1" applyProtection="1">
      <alignment horizontal="left" vertical="center" wrapText="1"/>
      <protection/>
    </xf>
    <xf numFmtId="4" fontId="20" fillId="36" borderId="45" xfId="72" applyNumberFormat="1" applyFont="1" applyFill="1" applyBorder="1" applyAlignment="1" applyProtection="1">
      <alignment vertical="center"/>
      <protection/>
    </xf>
    <xf numFmtId="4" fontId="20" fillId="36" borderId="71" xfId="72" applyNumberFormat="1" applyFont="1" applyFill="1" applyBorder="1" applyAlignment="1" applyProtection="1">
      <alignment vertical="center"/>
      <protection/>
    </xf>
    <xf numFmtId="0" fontId="20" fillId="33" borderId="78" xfId="0" applyFont="1" applyFill="1" applyBorder="1" applyAlignment="1" applyProtection="1">
      <alignment horizontal="left" vertical="center" wrapText="1"/>
      <protection/>
    </xf>
    <xf numFmtId="0" fontId="20" fillId="33" borderId="40" xfId="72" applyFont="1" applyFill="1" applyBorder="1" applyAlignment="1" applyProtection="1">
      <alignment horizontal="left" vertical="center"/>
      <protection/>
    </xf>
    <xf numFmtId="0" fontId="32" fillId="33" borderId="79" xfId="0" applyFont="1" applyFill="1" applyBorder="1" applyAlignment="1" applyProtection="1">
      <alignment horizontal="left" vertical="center" wrapText="1"/>
      <protection/>
    </xf>
    <xf numFmtId="4" fontId="20" fillId="36" borderId="80" xfId="72" applyNumberFormat="1" applyFont="1" applyFill="1" applyBorder="1" applyAlignment="1" applyProtection="1">
      <alignment vertical="center"/>
      <protection/>
    </xf>
    <xf numFmtId="4" fontId="20" fillId="36" borderId="81" xfId="72" applyNumberFormat="1" applyFont="1" applyFill="1" applyBorder="1" applyAlignment="1" applyProtection="1">
      <alignment vertical="center"/>
      <protection/>
    </xf>
    <xf numFmtId="0" fontId="5" fillId="33" borderId="0" xfId="72" applyFont="1" applyFill="1" applyBorder="1" applyAlignment="1" applyProtection="1">
      <alignment horizontal="left" vertical="center"/>
      <protection/>
    </xf>
    <xf numFmtId="0" fontId="5" fillId="33" borderId="0" xfId="72" applyFont="1" applyFill="1" applyBorder="1" applyAlignment="1" applyProtection="1">
      <alignment vertical="center"/>
      <protection/>
    </xf>
    <xf numFmtId="0" fontId="20" fillId="33" borderId="0" xfId="72" applyFont="1" applyFill="1" applyBorder="1" applyAlignment="1" applyProtection="1">
      <alignment horizontal="center" vertical="center"/>
      <protection/>
    </xf>
    <xf numFmtId="0" fontId="32" fillId="36" borderId="82" xfId="72" applyFont="1" applyFill="1" applyBorder="1" applyAlignment="1" applyProtection="1">
      <alignment horizontal="left" vertical="center"/>
      <protection/>
    </xf>
    <xf numFmtId="3" fontId="32" fillId="36" borderId="83" xfId="72" applyNumberFormat="1" applyFont="1" applyFill="1" applyBorder="1" applyAlignment="1" applyProtection="1">
      <alignment vertical="center"/>
      <protection/>
    </xf>
    <xf numFmtId="3" fontId="32" fillId="36" borderId="84" xfId="72" applyNumberFormat="1" applyFont="1" applyFill="1" applyBorder="1" applyAlignment="1" applyProtection="1">
      <alignment vertical="center"/>
      <protection/>
    </xf>
    <xf numFmtId="0" fontId="20" fillId="33" borderId="85" xfId="72" applyFont="1" applyFill="1" applyBorder="1" applyAlignment="1" applyProtection="1">
      <alignment vertical="center"/>
      <protection/>
    </xf>
    <xf numFmtId="49" fontId="20" fillId="33" borderId="86" xfId="72" applyNumberFormat="1" applyFont="1" applyFill="1" applyBorder="1" applyAlignment="1" applyProtection="1">
      <alignment vertical="center"/>
      <protection/>
    </xf>
    <xf numFmtId="3" fontId="20" fillId="36" borderId="53" xfId="72" applyNumberFormat="1" applyFont="1" applyFill="1" applyBorder="1" applyAlignment="1" applyProtection="1">
      <alignment vertical="center"/>
      <protection/>
    </xf>
    <xf numFmtId="3" fontId="20" fillId="36" borderId="51" xfId="72" applyNumberFormat="1" applyFont="1" applyFill="1" applyBorder="1" applyAlignment="1" applyProtection="1">
      <alignment vertical="center"/>
      <protection/>
    </xf>
    <xf numFmtId="0" fontId="20" fillId="33" borderId="87" xfId="72" applyFont="1" applyFill="1" applyBorder="1" applyAlignment="1" applyProtection="1">
      <alignment vertical="center"/>
      <protection/>
    </xf>
    <xf numFmtId="49" fontId="20" fillId="33" borderId="56" xfId="72" applyNumberFormat="1" applyFont="1" applyFill="1" applyBorder="1" applyAlignment="1" applyProtection="1">
      <alignment vertical="center"/>
      <protection/>
    </xf>
    <xf numFmtId="3" fontId="20" fillId="36" borderId="16" xfId="72" applyNumberFormat="1" applyFont="1" applyFill="1" applyBorder="1" applyAlignment="1" applyProtection="1">
      <alignment vertical="center"/>
      <protection/>
    </xf>
    <xf numFmtId="3" fontId="20" fillId="36" borderId="24" xfId="72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20" fillId="33" borderId="30" xfId="72" applyFont="1" applyFill="1" applyBorder="1" applyAlignment="1" applyProtection="1">
      <alignment vertical="center"/>
      <protection/>
    </xf>
    <xf numFmtId="49" fontId="20" fillId="33" borderId="17" xfId="72" applyNumberFormat="1" applyFont="1" applyFill="1" applyBorder="1" applyAlignment="1" applyProtection="1">
      <alignment vertical="center"/>
      <protection/>
    </xf>
    <xf numFmtId="0" fontId="20" fillId="33" borderId="88" xfId="72" applyFont="1" applyFill="1" applyBorder="1" applyAlignment="1" applyProtection="1">
      <alignment vertical="center"/>
      <protection/>
    </xf>
    <xf numFmtId="49" fontId="20" fillId="33" borderId="89" xfId="72" applyNumberFormat="1" applyFont="1" applyFill="1" applyBorder="1" applyAlignment="1" applyProtection="1">
      <alignment vertical="center"/>
      <protection/>
    </xf>
    <xf numFmtId="3" fontId="20" fillId="36" borderId="42" xfId="72" applyNumberFormat="1" applyFont="1" applyFill="1" applyBorder="1" applyAlignment="1" applyProtection="1">
      <alignment vertical="center"/>
      <protection/>
    </xf>
    <xf numFmtId="3" fontId="20" fillId="36" borderId="32" xfId="72" applyNumberFormat="1" applyFont="1" applyFill="1" applyBorder="1" applyAlignment="1" applyProtection="1">
      <alignment vertical="center"/>
      <protection/>
    </xf>
    <xf numFmtId="0" fontId="20" fillId="33" borderId="0" xfId="72" applyFont="1" applyFill="1" applyBorder="1" applyAlignment="1" applyProtection="1">
      <alignment vertical="center"/>
      <protection/>
    </xf>
    <xf numFmtId="49" fontId="20" fillId="33" borderId="0" xfId="72" applyNumberFormat="1" applyFont="1" applyFill="1" applyBorder="1" applyAlignment="1" applyProtection="1">
      <alignment vertical="center"/>
      <protection/>
    </xf>
    <xf numFmtId="3" fontId="20" fillId="33" borderId="0" xfId="72" applyNumberFormat="1" applyFont="1" applyFill="1" applyBorder="1" applyAlignment="1" applyProtection="1">
      <alignment vertical="center"/>
      <protection/>
    </xf>
    <xf numFmtId="0" fontId="32" fillId="36" borderId="90" xfId="72" applyFont="1" applyFill="1" applyBorder="1" applyAlignment="1" applyProtection="1">
      <alignment vertical="center"/>
      <protection/>
    </xf>
    <xf numFmtId="4" fontId="32" fillId="36" borderId="83" xfId="72" applyNumberFormat="1" applyFont="1" applyFill="1" applyBorder="1" applyAlignment="1" applyProtection="1">
      <alignment vertical="center"/>
      <protection/>
    </xf>
    <xf numFmtId="0" fontId="32" fillId="33" borderId="85" xfId="72" applyFont="1" applyFill="1" applyBorder="1" applyAlignment="1" applyProtection="1">
      <alignment horizontal="left" vertical="center"/>
      <protection/>
    </xf>
    <xf numFmtId="0" fontId="59" fillId="33" borderId="87" xfId="72" applyFont="1" applyFill="1" applyBorder="1" applyAlignment="1" applyProtection="1">
      <alignment vertical="center"/>
      <protection/>
    </xf>
    <xf numFmtId="0" fontId="59" fillId="33" borderId="88" xfId="72" applyFont="1" applyFill="1" applyBorder="1" applyAlignment="1" applyProtection="1">
      <alignment vertical="center"/>
      <protection/>
    </xf>
    <xf numFmtId="0" fontId="41" fillId="41" borderId="0" xfId="71" applyFont="1" applyFill="1" applyAlignment="1" applyProtection="1">
      <alignment horizontal="left"/>
      <protection/>
    </xf>
    <xf numFmtId="0" fontId="38" fillId="41" borderId="0" xfId="71" applyFont="1" applyFill="1" applyProtection="1">
      <alignment/>
      <protection/>
    </xf>
    <xf numFmtId="0" fontId="1" fillId="41" borderId="0" xfId="71" applyFill="1" applyProtection="1">
      <alignment/>
      <protection/>
    </xf>
    <xf numFmtId="0" fontId="1" fillId="41" borderId="0" xfId="71" applyFill="1" applyBorder="1" applyProtection="1">
      <alignment/>
      <protection/>
    </xf>
    <xf numFmtId="0" fontId="72" fillId="41" borderId="0" xfId="71" applyFont="1" applyFill="1" applyBorder="1" applyAlignment="1" applyProtection="1">
      <alignment horizontal="left" vertical="center" wrapText="1"/>
      <protection/>
    </xf>
    <xf numFmtId="0" fontId="32" fillId="37" borderId="91" xfId="71" applyFont="1" applyFill="1" applyBorder="1" applyAlignment="1" applyProtection="1">
      <alignment horizontal="center" vertical="center" wrapText="1"/>
      <protection/>
    </xf>
    <xf numFmtId="0" fontId="21" fillId="41" borderId="0" xfId="71" applyFont="1" applyFill="1" applyBorder="1" applyAlignment="1" applyProtection="1">
      <alignment horizontal="center" vertical="center" wrapText="1"/>
      <protection/>
    </xf>
    <xf numFmtId="0" fontId="22" fillId="41" borderId="0" xfId="71" applyFont="1" applyFill="1" applyBorder="1" applyAlignment="1" applyProtection="1">
      <alignment horizontal="center" vertical="center" wrapText="1"/>
      <protection/>
    </xf>
    <xf numFmtId="0" fontId="51" fillId="41" borderId="0" xfId="71" applyFont="1" applyFill="1" applyBorder="1" applyAlignment="1" applyProtection="1">
      <alignment horizontal="left" vertical="center"/>
      <protection/>
    </xf>
    <xf numFmtId="0" fontId="32" fillId="37" borderId="80" xfId="71" applyFont="1" applyFill="1" applyBorder="1" applyAlignment="1" applyProtection="1">
      <alignment horizontal="center" vertical="center"/>
      <protection/>
    </xf>
    <xf numFmtId="0" fontId="32" fillId="37" borderId="92" xfId="71" applyFont="1" applyFill="1" applyBorder="1" applyAlignment="1" applyProtection="1">
      <alignment horizontal="center" vertical="center" wrapText="1"/>
      <protection/>
    </xf>
    <xf numFmtId="0" fontId="38" fillId="41" borderId="0" xfId="71" applyFont="1" applyFill="1" applyBorder="1" applyAlignment="1" applyProtection="1">
      <alignment vertical="center"/>
      <protection/>
    </xf>
    <xf numFmtId="0" fontId="40" fillId="41" borderId="0" xfId="71" applyFont="1" applyFill="1" applyBorder="1" applyAlignment="1" applyProtection="1">
      <alignment vertical="center"/>
      <protection/>
    </xf>
    <xf numFmtId="0" fontId="40" fillId="41" borderId="0" xfId="71" applyFont="1" applyFill="1" applyAlignment="1" applyProtection="1">
      <alignment vertical="center"/>
      <protection/>
    </xf>
    <xf numFmtId="0" fontId="20" fillId="41" borderId="30" xfId="71" applyFont="1" applyFill="1" applyBorder="1" applyAlignment="1" applyProtection="1">
      <alignment horizontal="center" vertical="center" wrapText="1"/>
      <protection/>
    </xf>
    <xf numFmtId="0" fontId="20" fillId="41" borderId="0" xfId="71" applyFont="1" applyFill="1" applyBorder="1" applyAlignment="1" applyProtection="1" quotePrefix="1">
      <alignment horizontal="center" vertical="center" wrapText="1"/>
      <protection/>
    </xf>
    <xf numFmtId="0" fontId="20" fillId="41" borderId="33" xfId="71" applyFont="1" applyFill="1" applyBorder="1" applyAlignment="1" applyProtection="1" quotePrefix="1">
      <alignment horizontal="center" vertical="center" wrapText="1"/>
      <protection/>
    </xf>
    <xf numFmtId="0" fontId="80" fillId="41" borderId="0" xfId="71" applyFont="1" applyFill="1" applyBorder="1" applyAlignment="1" applyProtection="1">
      <alignment horizontal="left" vertical="center"/>
      <protection/>
    </xf>
    <xf numFmtId="0" fontId="32" fillId="41" borderId="41" xfId="71" applyFont="1" applyFill="1" applyBorder="1" applyAlignment="1" applyProtection="1">
      <alignment vertical="center"/>
      <protection/>
    </xf>
    <xf numFmtId="0" fontId="20" fillId="41" borderId="0" xfId="71" applyFont="1" applyFill="1" applyBorder="1" applyAlignment="1" applyProtection="1">
      <alignment vertical="center"/>
      <protection/>
    </xf>
    <xf numFmtId="2" fontId="20" fillId="41" borderId="0" xfId="71" applyNumberFormat="1" applyFont="1" applyFill="1" applyBorder="1" applyAlignment="1" applyProtection="1">
      <alignment vertical="center"/>
      <protection/>
    </xf>
    <xf numFmtId="0" fontId="20" fillId="41" borderId="33" xfId="71" applyFont="1" applyFill="1" applyBorder="1" applyAlignment="1" applyProtection="1">
      <alignment vertical="center"/>
      <protection/>
    </xf>
    <xf numFmtId="0" fontId="75" fillId="41" borderId="0" xfId="71" applyFont="1" applyFill="1" applyBorder="1" applyAlignment="1" applyProtection="1">
      <alignment vertical="center"/>
      <protection/>
    </xf>
    <xf numFmtId="0" fontId="75" fillId="41" borderId="0" xfId="71" applyFont="1" applyFill="1" applyAlignment="1" applyProtection="1">
      <alignment vertical="center"/>
      <protection/>
    </xf>
    <xf numFmtId="3" fontId="20" fillId="41" borderId="16" xfId="71" applyNumberFormat="1" applyFont="1" applyFill="1" applyBorder="1" applyAlignment="1" applyProtection="1">
      <alignment vertical="center"/>
      <protection/>
    </xf>
    <xf numFmtId="4" fontId="20" fillId="41" borderId="16" xfId="71" applyNumberFormat="1" applyFont="1" applyFill="1" applyBorder="1" applyAlignment="1" applyProtection="1">
      <alignment vertical="center"/>
      <protection/>
    </xf>
    <xf numFmtId="4" fontId="20" fillId="41" borderId="24" xfId="71" applyNumberFormat="1" applyFont="1" applyFill="1" applyBorder="1" applyAlignment="1" applyProtection="1">
      <alignment vertical="center"/>
      <protection/>
    </xf>
    <xf numFmtId="0" fontId="32" fillId="37" borderId="41" xfId="71" applyFont="1" applyFill="1" applyBorder="1" applyAlignment="1" applyProtection="1">
      <alignment vertical="center"/>
      <protection/>
    </xf>
    <xf numFmtId="0" fontId="32" fillId="37" borderId="16" xfId="71" applyFont="1" applyFill="1" applyBorder="1" applyAlignment="1" applyProtection="1">
      <alignment vertical="center"/>
      <protection/>
    </xf>
    <xf numFmtId="4" fontId="32" fillId="37" borderId="16" xfId="71" applyNumberFormat="1" applyFont="1" applyFill="1" applyBorder="1" applyAlignment="1" applyProtection="1">
      <alignment vertical="center"/>
      <protection/>
    </xf>
    <xf numFmtId="4" fontId="32" fillId="37" borderId="24" xfId="71" applyNumberFormat="1" applyFont="1" applyFill="1" applyBorder="1" applyAlignment="1" applyProtection="1">
      <alignment vertical="center"/>
      <protection/>
    </xf>
    <xf numFmtId="208" fontId="24" fillId="41" borderId="0" xfId="71" applyNumberFormat="1" applyFont="1" applyFill="1" applyBorder="1" applyAlignment="1" applyProtection="1">
      <alignment vertical="center"/>
      <protection/>
    </xf>
    <xf numFmtId="0" fontId="24" fillId="41" borderId="0" xfId="71" applyFont="1" applyFill="1" applyBorder="1" applyAlignment="1" applyProtection="1">
      <alignment vertical="center"/>
      <protection/>
    </xf>
    <xf numFmtId="0" fontId="24" fillId="41" borderId="0" xfId="71" applyFont="1" applyFill="1" applyAlignment="1" applyProtection="1">
      <alignment vertical="center"/>
      <protection/>
    </xf>
    <xf numFmtId="0" fontId="32" fillId="41" borderId="30" xfId="71" applyFont="1" applyFill="1" applyBorder="1" applyAlignment="1" applyProtection="1">
      <alignment vertical="center"/>
      <protection/>
    </xf>
    <xf numFmtId="4" fontId="20" fillId="41" borderId="33" xfId="71" applyNumberFormat="1" applyFont="1" applyFill="1" applyBorder="1" applyAlignment="1" applyProtection="1">
      <alignment vertical="center"/>
      <protection/>
    </xf>
    <xf numFmtId="208" fontId="20" fillId="41" borderId="0" xfId="71" applyNumberFormat="1" applyFont="1" applyFill="1" applyBorder="1" applyAlignment="1" applyProtection="1">
      <alignment vertical="center"/>
      <protection/>
    </xf>
    <xf numFmtId="0" fontId="32" fillId="41" borderId="0" xfId="71" applyFont="1" applyFill="1" applyBorder="1" applyAlignment="1" applyProtection="1">
      <alignment vertical="center"/>
      <protection/>
    </xf>
    <xf numFmtId="4" fontId="32" fillId="41" borderId="0" xfId="71" applyNumberFormat="1" applyFont="1" applyFill="1" applyBorder="1" applyAlignment="1" applyProtection="1">
      <alignment vertical="center"/>
      <protection/>
    </xf>
    <xf numFmtId="4" fontId="32" fillId="41" borderId="33" xfId="71" applyNumberFormat="1" applyFont="1" applyFill="1" applyBorder="1" applyAlignment="1" applyProtection="1">
      <alignment vertical="center"/>
      <protection/>
    </xf>
    <xf numFmtId="0" fontId="32" fillId="37" borderId="72" xfId="71" applyFont="1" applyFill="1" applyBorder="1" applyAlignment="1" applyProtection="1">
      <alignment vertical="center"/>
      <protection/>
    </xf>
    <xf numFmtId="0" fontId="32" fillId="37" borderId="28" xfId="71" applyFont="1" applyFill="1" applyBorder="1" applyAlignment="1" applyProtection="1">
      <alignment vertical="center"/>
      <protection/>
    </xf>
    <xf numFmtId="4" fontId="32" fillId="37" borderId="28" xfId="71" applyNumberFormat="1" applyFont="1" applyFill="1" applyBorder="1" applyAlignment="1" applyProtection="1">
      <alignment vertical="center"/>
      <protection/>
    </xf>
    <xf numFmtId="4" fontId="32" fillId="37" borderId="29" xfId="71" applyNumberFormat="1" applyFont="1" applyFill="1" applyBorder="1" applyAlignment="1" applyProtection="1">
      <alignment vertical="center"/>
      <protection/>
    </xf>
    <xf numFmtId="0" fontId="73" fillId="41" borderId="0" xfId="71" applyFont="1" applyFill="1" applyBorder="1" applyAlignment="1" applyProtection="1">
      <alignment horizontal="left" vertical="center"/>
      <protection/>
    </xf>
    <xf numFmtId="0" fontId="74" fillId="41" borderId="0" xfId="71" applyFont="1" applyFill="1" applyBorder="1" applyAlignment="1" applyProtection="1">
      <alignment vertical="center"/>
      <protection/>
    </xf>
    <xf numFmtId="0" fontId="20" fillId="41" borderId="0" xfId="71" applyFont="1" applyFill="1" applyBorder="1" applyProtection="1">
      <alignment/>
      <protection/>
    </xf>
    <xf numFmtId="0" fontId="76" fillId="41" borderId="0" xfId="70" applyFont="1" applyFill="1" applyBorder="1" applyAlignment="1" applyProtection="1">
      <alignment horizontal="left" vertical="center"/>
      <protection/>
    </xf>
    <xf numFmtId="0" fontId="25" fillId="41" borderId="0" xfId="70" applyFont="1" applyFill="1" applyBorder="1" applyProtection="1">
      <alignment/>
      <protection/>
    </xf>
    <xf numFmtId="0" fontId="1" fillId="41" borderId="0" xfId="70" applyFill="1" applyProtection="1">
      <alignment/>
      <protection/>
    </xf>
    <xf numFmtId="0" fontId="76" fillId="41" borderId="30" xfId="70" applyFont="1" applyFill="1" applyBorder="1" applyAlignment="1" applyProtection="1">
      <alignment horizontal="left" vertical="center"/>
      <protection/>
    </xf>
    <xf numFmtId="0" fontId="21" fillId="41" borderId="33" xfId="70" applyFont="1" applyFill="1" applyBorder="1" applyAlignment="1" applyProtection="1">
      <alignment horizontal="center" vertical="center" wrapText="1"/>
      <protection/>
    </xf>
    <xf numFmtId="0" fontId="21" fillId="41" borderId="0" xfId="70" applyFont="1" applyFill="1" applyBorder="1" applyAlignment="1" applyProtection="1">
      <alignment horizontal="center" vertical="center" wrapText="1"/>
      <protection/>
    </xf>
    <xf numFmtId="0" fontId="22" fillId="41" borderId="0" xfId="70" applyFont="1" applyFill="1" applyBorder="1" applyAlignment="1" applyProtection="1">
      <alignment horizontal="center" vertical="center" wrapText="1"/>
      <protection/>
    </xf>
    <xf numFmtId="0" fontId="21" fillId="41" borderId="0" xfId="70" applyFont="1" applyFill="1" applyAlignment="1" applyProtection="1">
      <alignment horizontal="center" vertical="center" wrapText="1"/>
      <protection/>
    </xf>
    <xf numFmtId="0" fontId="22" fillId="41" borderId="0" xfId="70" applyFont="1" applyFill="1" applyAlignment="1" applyProtection="1">
      <alignment horizontal="center" vertical="center" wrapText="1"/>
      <protection/>
    </xf>
    <xf numFmtId="0" fontId="32" fillId="37" borderId="93" xfId="70" applyFont="1" applyFill="1" applyBorder="1" applyAlignment="1" applyProtection="1">
      <alignment horizontal="center" vertical="center" wrapText="1"/>
      <protection/>
    </xf>
    <xf numFmtId="0" fontId="1" fillId="41" borderId="0" xfId="70" applyFill="1" applyAlignment="1" applyProtection="1">
      <alignment vertical="center"/>
      <protection/>
    </xf>
    <xf numFmtId="0" fontId="23" fillId="41" borderId="0" xfId="70" applyFont="1" applyFill="1" applyBorder="1" applyAlignment="1" applyProtection="1">
      <alignment vertical="center"/>
      <protection/>
    </xf>
    <xf numFmtId="0" fontId="20" fillId="41" borderId="30" xfId="70" applyFont="1" applyFill="1" applyBorder="1" applyAlignment="1" applyProtection="1">
      <alignment horizontal="center" vertical="center"/>
      <protection/>
    </xf>
    <xf numFmtId="0" fontId="20" fillId="41" borderId="0" xfId="70" applyFont="1" applyFill="1" applyBorder="1" applyAlignment="1" applyProtection="1">
      <alignment horizontal="center" vertical="center" wrapText="1"/>
      <protection/>
    </xf>
    <xf numFmtId="0" fontId="20" fillId="41" borderId="0" xfId="70" applyFont="1" applyFill="1" applyBorder="1" applyAlignment="1" applyProtection="1" quotePrefix="1">
      <alignment horizontal="center" vertical="center" wrapText="1"/>
      <protection/>
    </xf>
    <xf numFmtId="0" fontId="20" fillId="41" borderId="33" xfId="70" applyFont="1" applyFill="1" applyBorder="1" applyAlignment="1" applyProtection="1" quotePrefix="1">
      <alignment horizontal="center" vertical="center"/>
      <protection/>
    </xf>
    <xf numFmtId="0" fontId="23" fillId="41" borderId="0" xfId="70" applyFont="1" applyFill="1" applyAlignment="1" applyProtection="1">
      <alignment vertical="center"/>
      <protection/>
    </xf>
    <xf numFmtId="0" fontId="59" fillId="41" borderId="30" xfId="70" applyFont="1" applyFill="1" applyBorder="1" applyAlignment="1" applyProtection="1">
      <alignment horizontal="left" vertical="center"/>
      <protection/>
    </xf>
    <xf numFmtId="0" fontId="20" fillId="41" borderId="0" xfId="70" applyFont="1" applyFill="1" applyBorder="1" applyAlignment="1" applyProtection="1">
      <alignment vertical="center" wrapText="1"/>
      <protection/>
    </xf>
    <xf numFmtId="0" fontId="20" fillId="41" borderId="0" xfId="70" applyFont="1" applyFill="1" applyBorder="1" applyProtection="1">
      <alignment/>
      <protection/>
    </xf>
    <xf numFmtId="0" fontId="20" fillId="41" borderId="33" xfId="70" applyFont="1" applyFill="1" applyBorder="1" applyProtection="1">
      <alignment/>
      <protection/>
    </xf>
    <xf numFmtId="0" fontId="32" fillId="41" borderId="72" xfId="70" applyFont="1" applyFill="1" applyBorder="1" applyAlignment="1" applyProtection="1">
      <alignment horizontal="left" vertical="center" wrapText="1"/>
      <protection/>
    </xf>
    <xf numFmtId="0" fontId="32" fillId="41" borderId="28" xfId="70" applyFont="1" applyFill="1" applyBorder="1" applyAlignment="1" applyProtection="1">
      <alignment vertical="center" wrapText="1"/>
      <protection/>
    </xf>
    <xf numFmtId="0" fontId="32" fillId="43" borderId="28" xfId="70" applyFont="1" applyFill="1" applyBorder="1" applyProtection="1">
      <alignment/>
      <protection/>
    </xf>
    <xf numFmtId="0" fontId="32" fillId="43" borderId="29" xfId="70" applyFont="1" applyFill="1" applyBorder="1" applyProtection="1">
      <alignment/>
      <protection/>
    </xf>
    <xf numFmtId="0" fontId="77" fillId="41" borderId="0" xfId="70" applyFont="1" applyFill="1" applyBorder="1" applyAlignment="1" applyProtection="1">
      <alignment vertical="center"/>
      <protection/>
    </xf>
    <xf numFmtId="0" fontId="39" fillId="41" borderId="0" xfId="70" applyFont="1" applyFill="1" applyBorder="1" applyAlignment="1" applyProtection="1">
      <alignment vertical="center" wrapText="1"/>
      <protection/>
    </xf>
    <xf numFmtId="0" fontId="6" fillId="41" borderId="0" xfId="70" applyFont="1" applyFill="1" applyBorder="1" applyAlignment="1" applyProtection="1">
      <alignment vertical="center"/>
      <protection/>
    </xf>
    <xf numFmtId="0" fontId="39" fillId="41" borderId="0" xfId="70" applyFont="1" applyFill="1" applyBorder="1" applyProtection="1">
      <alignment/>
      <protection/>
    </xf>
    <xf numFmtId="0" fontId="6" fillId="41" borderId="0" xfId="70" applyFont="1" applyFill="1" applyBorder="1" applyAlignment="1" applyProtection="1">
      <alignment horizontal="left" vertical="center"/>
      <protection/>
    </xf>
    <xf numFmtId="0" fontId="0" fillId="41" borderId="0" xfId="58" applyFill="1" applyProtection="1">
      <alignment/>
      <protection/>
    </xf>
    <xf numFmtId="0" fontId="43" fillId="41" borderId="0" xfId="71" applyFont="1" applyFill="1" applyBorder="1" applyAlignment="1" applyProtection="1">
      <alignment vertical="center" wrapText="1"/>
      <protection/>
    </xf>
    <xf numFmtId="0" fontId="43" fillId="41" borderId="0" xfId="71" applyFont="1" applyFill="1" applyBorder="1" applyAlignment="1" applyProtection="1">
      <alignment vertical="center"/>
      <protection/>
    </xf>
    <xf numFmtId="0" fontId="0" fillId="41" borderId="0" xfId="58" applyFill="1" applyAlignment="1" applyProtection="1">
      <alignment horizontal="center" vertical="center"/>
      <protection/>
    </xf>
    <xf numFmtId="0" fontId="0" fillId="41" borderId="30" xfId="58" applyFill="1" applyBorder="1" applyProtection="1">
      <alignment/>
      <protection/>
    </xf>
    <xf numFmtId="0" fontId="0" fillId="41" borderId="0" xfId="58" applyFill="1" applyBorder="1" applyProtection="1">
      <alignment/>
      <protection/>
    </xf>
    <xf numFmtId="0" fontId="0" fillId="41" borderId="33" xfId="58" applyFill="1" applyBorder="1" applyProtection="1">
      <alignment/>
      <protection/>
    </xf>
    <xf numFmtId="0" fontId="0" fillId="0" borderId="49" xfId="58" applyFill="1" applyBorder="1" applyAlignment="1" applyProtection="1">
      <alignment horizontal="center" vertical="center"/>
      <protection/>
    </xf>
    <xf numFmtId="15" fontId="43" fillId="0" borderId="49" xfId="58" applyNumberFormat="1" applyFont="1" applyFill="1" applyBorder="1" applyAlignment="1" applyProtection="1">
      <alignment horizontal="center" vertical="center"/>
      <protection/>
    </xf>
    <xf numFmtId="0" fontId="0" fillId="0" borderId="94" xfId="58" applyFill="1" applyBorder="1" applyAlignment="1" applyProtection="1">
      <alignment horizontal="center" vertical="center"/>
      <protection/>
    </xf>
    <xf numFmtId="0" fontId="43" fillId="0" borderId="95" xfId="58" applyFont="1" applyFill="1" applyBorder="1" applyAlignment="1" applyProtection="1">
      <alignment horizontal="center" vertical="center"/>
      <protection/>
    </xf>
    <xf numFmtId="0" fontId="0" fillId="0" borderId="89" xfId="58" applyFont="1" applyFill="1" applyBorder="1" applyAlignment="1" applyProtection="1">
      <alignment horizontal="center" vertical="center" wrapText="1"/>
      <protection/>
    </xf>
    <xf numFmtId="0" fontId="0" fillId="0" borderId="42" xfId="58" applyFont="1" applyFill="1" applyBorder="1" applyAlignment="1" applyProtection="1">
      <alignment horizontal="center" vertical="center" wrapText="1"/>
      <protection/>
    </xf>
    <xf numFmtId="0" fontId="0" fillId="0" borderId="42" xfId="58" applyFill="1" applyBorder="1" applyAlignment="1" applyProtection="1">
      <alignment horizontal="center" vertical="center" wrapText="1"/>
      <protection/>
    </xf>
    <xf numFmtId="0" fontId="0" fillId="0" borderId="93" xfId="58" applyFill="1" applyBorder="1" applyAlignment="1" applyProtection="1">
      <alignment horizontal="center" vertical="center" wrapText="1"/>
      <protection/>
    </xf>
    <xf numFmtId="0" fontId="79" fillId="41" borderId="96" xfId="58" applyFont="1" applyFill="1" applyBorder="1" applyProtection="1">
      <alignment/>
      <protection/>
    </xf>
    <xf numFmtId="3" fontId="0" fillId="41" borderId="15" xfId="58" applyNumberFormat="1" applyFill="1" applyBorder="1" applyProtection="1">
      <alignment/>
      <protection/>
    </xf>
    <xf numFmtId="3" fontId="0" fillId="41" borderId="33" xfId="58" applyNumberFormat="1" applyFill="1" applyBorder="1" applyProtection="1">
      <alignment/>
      <protection/>
    </xf>
    <xf numFmtId="3" fontId="0" fillId="41" borderId="18" xfId="58" applyNumberFormat="1" applyFill="1" applyBorder="1" applyProtection="1">
      <alignment/>
      <protection/>
    </xf>
    <xf numFmtId="3" fontId="0" fillId="41" borderId="69" xfId="58" applyNumberFormat="1" applyFill="1" applyBorder="1" applyProtection="1">
      <alignment/>
      <protection/>
    </xf>
    <xf numFmtId="0" fontId="0" fillId="41" borderId="97" xfId="58" applyFill="1" applyBorder="1" applyAlignment="1" applyProtection="1">
      <alignment horizontal="left" indent="2"/>
      <protection/>
    </xf>
    <xf numFmtId="4" fontId="20" fillId="34" borderId="16" xfId="72" applyNumberFormat="1" applyFont="1" applyFill="1" applyBorder="1" applyAlignment="1" applyProtection="1">
      <alignment horizontal="right" vertical="center"/>
      <protection/>
    </xf>
    <xf numFmtId="0" fontId="0" fillId="41" borderId="97" xfId="58" applyFill="1" applyBorder="1" applyAlignment="1" applyProtection="1">
      <alignment horizontal="left" vertical="center" indent="2"/>
      <protection/>
    </xf>
    <xf numFmtId="3" fontId="0" fillId="41" borderId="98" xfId="58" applyNumberFormat="1" applyFont="1" applyFill="1" applyBorder="1" applyProtection="1">
      <alignment/>
      <protection/>
    </xf>
    <xf numFmtId="3" fontId="0" fillId="41" borderId="71" xfId="58" applyNumberFormat="1" applyFont="1" applyFill="1" applyBorder="1" applyProtection="1">
      <alignment/>
      <protection/>
    </xf>
    <xf numFmtId="0" fontId="0" fillId="41" borderId="96" xfId="58" applyFill="1" applyBorder="1" applyAlignment="1" applyProtection="1">
      <alignment horizontal="left" indent="2"/>
      <protection/>
    </xf>
    <xf numFmtId="0" fontId="43" fillId="34" borderId="55" xfId="58" applyFont="1" applyFill="1" applyBorder="1" applyAlignment="1" applyProtection="1">
      <alignment horizontal="left" vertical="center"/>
      <protection/>
    </xf>
    <xf numFmtId="4" fontId="0" fillId="34" borderId="28" xfId="58" applyNumberFormat="1" applyFont="1" applyFill="1" applyBorder="1" applyAlignment="1" applyProtection="1">
      <alignment horizontal="right" vertical="center"/>
      <protection/>
    </xf>
    <xf numFmtId="4" fontId="0" fillId="34" borderId="29" xfId="58" applyNumberFormat="1" applyFont="1" applyFill="1" applyBorder="1" applyAlignment="1" applyProtection="1">
      <alignment horizontal="right" vertical="center"/>
      <protection/>
    </xf>
    <xf numFmtId="3" fontId="0" fillId="41" borderId="99" xfId="58" applyNumberFormat="1" applyFont="1" applyFill="1" applyBorder="1" applyProtection="1">
      <alignment/>
      <protection/>
    </xf>
    <xf numFmtId="3" fontId="0" fillId="41" borderId="39" xfId="58" applyNumberFormat="1" applyFont="1" applyFill="1" applyBorder="1" applyProtection="1">
      <alignment/>
      <protection/>
    </xf>
    <xf numFmtId="3" fontId="0" fillId="41" borderId="18" xfId="58" applyNumberFormat="1" applyFont="1" applyFill="1" applyBorder="1" applyProtection="1">
      <alignment/>
      <protection/>
    </xf>
    <xf numFmtId="3" fontId="0" fillId="41" borderId="69" xfId="58" applyNumberFormat="1" applyFont="1" applyFill="1" applyBorder="1" applyProtection="1">
      <alignment/>
      <protection/>
    </xf>
    <xf numFmtId="0" fontId="0" fillId="41" borderId="0" xfId="58" applyFill="1" applyAlignment="1" applyProtection="1">
      <alignment vertical="center"/>
      <protection/>
    </xf>
    <xf numFmtId="4" fontId="43" fillId="34" borderId="28" xfId="58" applyNumberFormat="1" applyFont="1" applyFill="1" applyBorder="1" applyAlignment="1" applyProtection="1">
      <alignment horizontal="right" vertical="center"/>
      <protection/>
    </xf>
    <xf numFmtId="4" fontId="43" fillId="34" borderId="29" xfId="58" applyNumberFormat="1" applyFont="1" applyFill="1" applyBorder="1" applyAlignment="1" applyProtection="1">
      <alignment horizontal="right" vertical="center"/>
      <protection/>
    </xf>
    <xf numFmtId="0" fontId="43" fillId="41" borderId="0" xfId="58" applyFont="1" applyFill="1" applyBorder="1" applyAlignment="1" applyProtection="1">
      <alignment horizontal="left" vertical="center"/>
      <protection/>
    </xf>
    <xf numFmtId="3" fontId="43" fillId="41" borderId="0" xfId="58" applyNumberFormat="1" applyFont="1" applyFill="1" applyBorder="1" applyAlignment="1" applyProtection="1">
      <alignment vertical="center"/>
      <protection/>
    </xf>
    <xf numFmtId="4" fontId="43" fillId="41" borderId="0" xfId="58" applyNumberFormat="1" applyFont="1" applyFill="1" applyBorder="1" applyAlignment="1" applyProtection="1">
      <alignment horizontal="right" vertical="center"/>
      <protection/>
    </xf>
    <xf numFmtId="0" fontId="78" fillId="41" borderId="0" xfId="58" applyFont="1" applyFill="1" applyBorder="1" applyAlignment="1" applyProtection="1">
      <alignment wrapText="1"/>
      <protection/>
    </xf>
    <xf numFmtId="0" fontId="78" fillId="41" borderId="0" xfId="58" applyFont="1" applyFill="1" applyAlignment="1" applyProtection="1">
      <alignment horizontal="left"/>
      <protection/>
    </xf>
    <xf numFmtId="0" fontId="78" fillId="41" borderId="0" xfId="58" applyFont="1" applyFill="1" applyAlignment="1" applyProtection="1">
      <alignment/>
      <protection/>
    </xf>
    <xf numFmtId="0" fontId="0" fillId="41" borderId="0" xfId="58" applyFill="1" applyAlignment="1" applyProtection="1">
      <alignment horizontal="center" wrapText="1"/>
      <protection/>
    </xf>
    <xf numFmtId="0" fontId="43" fillId="41" borderId="0" xfId="71" applyFont="1" applyFill="1" applyBorder="1" applyAlignment="1" applyProtection="1">
      <alignment horizontal="center" vertical="center" wrapText="1"/>
      <protection/>
    </xf>
    <xf numFmtId="0" fontId="69" fillId="0" borderId="72" xfId="58" applyFont="1" applyFill="1" applyBorder="1" applyAlignment="1" applyProtection="1">
      <alignment horizontal="center" vertical="center"/>
      <protection/>
    </xf>
    <xf numFmtId="15" fontId="43" fillId="0" borderId="73" xfId="58" applyNumberFormat="1" applyFont="1" applyFill="1" applyBorder="1" applyAlignment="1" applyProtection="1">
      <alignment horizontal="center" vertical="center" wrapText="1"/>
      <protection/>
    </xf>
    <xf numFmtId="0" fontId="43" fillId="0" borderId="29" xfId="58" applyFont="1" applyFill="1" applyBorder="1" applyAlignment="1" applyProtection="1">
      <alignment horizontal="center" vertical="center"/>
      <protection/>
    </xf>
    <xf numFmtId="3" fontId="0" fillId="41" borderId="100" xfId="58" applyNumberFormat="1" applyFill="1" applyBorder="1" applyProtection="1">
      <alignment/>
      <protection/>
    </xf>
    <xf numFmtId="3" fontId="0" fillId="41" borderId="101" xfId="58" applyNumberFormat="1" applyFill="1" applyBorder="1" applyProtection="1">
      <alignment/>
      <protection/>
    </xf>
    <xf numFmtId="0" fontId="0" fillId="41" borderId="0" xfId="58" applyFont="1" applyFill="1" applyAlignment="1" applyProtection="1">
      <alignment horizontal="center" wrapText="1"/>
      <protection/>
    </xf>
    <xf numFmtId="0" fontId="78" fillId="41" borderId="0" xfId="58" applyFont="1" applyFill="1" applyProtection="1">
      <alignment/>
      <protection/>
    </xf>
    <xf numFmtId="4" fontId="20" fillId="35" borderId="16" xfId="64" applyNumberFormat="1" applyFont="1" applyFill="1" applyBorder="1" applyAlignment="1" applyProtection="1">
      <alignment vertical="center"/>
      <protection locked="0"/>
    </xf>
    <xf numFmtId="4" fontId="20" fillId="35" borderId="16" xfId="63" applyNumberFormat="1" applyFont="1" applyFill="1" applyBorder="1" applyAlignment="1" applyProtection="1">
      <alignment horizontal="right" vertical="center"/>
      <protection locked="0"/>
    </xf>
    <xf numFmtId="4" fontId="20" fillId="35" borderId="28" xfId="67" applyNumberFormat="1" applyFont="1" applyFill="1" applyBorder="1" applyAlignment="1" applyProtection="1">
      <alignment vertical="center" wrapText="1"/>
      <protection locked="0"/>
    </xf>
    <xf numFmtId="4" fontId="20" fillId="35" borderId="71" xfId="72" applyNumberFormat="1" applyFont="1" applyFill="1" applyBorder="1" applyAlignment="1" applyProtection="1">
      <alignment vertical="center"/>
      <protection locked="0"/>
    </xf>
    <xf numFmtId="4" fontId="20" fillId="35" borderId="102" xfId="72" applyNumberFormat="1" applyFont="1" applyFill="1" applyBorder="1" applyAlignment="1" applyProtection="1">
      <alignment vertical="center"/>
      <protection locked="0"/>
    </xf>
    <xf numFmtId="4" fontId="20" fillId="35" borderId="24" xfId="72" applyNumberFormat="1" applyFont="1" applyFill="1" applyBorder="1" applyAlignment="1" applyProtection="1">
      <alignment vertical="center"/>
      <protection locked="0"/>
    </xf>
    <xf numFmtId="4" fontId="20" fillId="35" borderId="57" xfId="72" applyNumberFormat="1" applyFont="1" applyFill="1" applyBorder="1" applyAlignment="1" applyProtection="1">
      <alignment vertical="center"/>
      <protection locked="0"/>
    </xf>
    <xf numFmtId="4" fontId="20" fillId="35" borderId="93" xfId="72" applyNumberFormat="1" applyFont="1" applyFill="1" applyBorder="1" applyAlignment="1" applyProtection="1">
      <alignment vertical="center"/>
      <protection locked="0"/>
    </xf>
    <xf numFmtId="0" fontId="59" fillId="40" borderId="30" xfId="66" applyFont="1" applyFill="1" applyBorder="1" applyAlignment="1" applyProtection="1">
      <alignment horizontal="left" vertical="center" wrapText="1"/>
      <protection/>
    </xf>
    <xf numFmtId="0" fontId="59" fillId="40" borderId="0" xfId="66" applyFont="1" applyFill="1" applyBorder="1" applyAlignment="1" applyProtection="1">
      <alignment horizontal="left" vertical="center" wrapText="1"/>
      <protection/>
    </xf>
    <xf numFmtId="0" fontId="20" fillId="40" borderId="30" xfId="66" applyFont="1" applyFill="1" applyBorder="1" applyAlignment="1" applyProtection="1">
      <alignment horizontal="left" vertical="center" wrapText="1"/>
      <protection/>
    </xf>
    <xf numFmtId="0" fontId="20" fillId="40" borderId="0" xfId="66" applyFont="1" applyFill="1" applyBorder="1" applyAlignment="1" applyProtection="1">
      <alignment horizontal="left" vertical="center" wrapText="1"/>
      <protection/>
    </xf>
    <xf numFmtId="0" fontId="20" fillId="40" borderId="30" xfId="66" applyFont="1" applyFill="1" applyBorder="1" applyAlignment="1" applyProtection="1">
      <alignment horizontal="left" vertical="top" wrapText="1"/>
      <protection/>
    </xf>
    <xf numFmtId="0" fontId="20" fillId="40" borderId="43" xfId="66" applyFont="1" applyFill="1" applyBorder="1" applyAlignment="1" applyProtection="1">
      <alignment vertical="center"/>
      <protection/>
    </xf>
    <xf numFmtId="0" fontId="20" fillId="40" borderId="45" xfId="66" applyFont="1" applyFill="1" applyBorder="1" applyAlignment="1" applyProtection="1">
      <alignment vertical="center"/>
      <protection/>
    </xf>
    <xf numFmtId="0" fontId="20" fillId="40" borderId="0" xfId="66" applyFont="1" applyFill="1" applyBorder="1" applyAlignment="1" applyProtection="1">
      <alignment horizontal="left" vertical="top" wrapText="1"/>
      <protection/>
    </xf>
    <xf numFmtId="0" fontId="20" fillId="40" borderId="40" xfId="63" applyFont="1" applyFill="1" applyBorder="1" applyAlignment="1" applyProtection="1">
      <alignment horizontal="left" vertical="center"/>
      <protection/>
    </xf>
    <xf numFmtId="0" fontId="20" fillId="40" borderId="31" xfId="63" applyFont="1" applyFill="1" applyBorder="1" applyAlignment="1" applyProtection="1">
      <alignment horizontal="left" vertical="center"/>
      <protection/>
    </xf>
    <xf numFmtId="0" fontId="20" fillId="40" borderId="31" xfId="63" applyFont="1" applyFill="1" applyBorder="1" applyAlignment="1" applyProtection="1">
      <alignment vertical="center"/>
      <protection/>
    </xf>
    <xf numFmtId="0" fontId="20" fillId="40" borderId="30" xfId="64" applyFont="1" applyFill="1" applyBorder="1" applyAlignment="1" applyProtection="1">
      <alignment horizontal="left" vertical="center" wrapText="1"/>
      <protection/>
    </xf>
    <xf numFmtId="0" fontId="20" fillId="40" borderId="0" xfId="64" applyFont="1" applyFill="1" applyBorder="1" applyAlignment="1" applyProtection="1">
      <alignment horizontal="left" vertical="center" wrapText="1"/>
      <protection/>
    </xf>
    <xf numFmtId="0" fontId="20" fillId="40" borderId="43" xfId="64" applyFont="1" applyFill="1" applyBorder="1" applyAlignment="1" applyProtection="1">
      <alignment vertical="center" wrapText="1"/>
      <protection/>
    </xf>
    <xf numFmtId="0" fontId="20" fillId="40" borderId="45" xfId="64" applyFont="1" applyFill="1" applyBorder="1" applyAlignment="1" applyProtection="1">
      <alignment vertical="center" wrapText="1"/>
      <protection/>
    </xf>
    <xf numFmtId="0" fontId="20" fillId="40" borderId="30" xfId="65" applyFont="1" applyFill="1" applyBorder="1" applyAlignment="1" applyProtection="1">
      <alignment horizontal="left" vertical="center" wrapText="1"/>
      <protection/>
    </xf>
    <xf numFmtId="0" fontId="20" fillId="40" borderId="0" xfId="65" applyFont="1" applyFill="1" applyBorder="1" applyAlignment="1" applyProtection="1">
      <alignment horizontal="left" vertical="center" wrapText="1"/>
      <protection/>
    </xf>
    <xf numFmtId="0" fontId="20" fillId="40" borderId="45" xfId="65" applyFont="1" applyFill="1" applyBorder="1" applyAlignment="1" applyProtection="1">
      <alignment vertical="center" wrapText="1"/>
      <protection/>
    </xf>
    <xf numFmtId="0" fontId="20" fillId="40" borderId="30" xfId="62" applyFont="1" applyFill="1" applyBorder="1" applyAlignment="1" applyProtection="1">
      <alignment horizontal="left" vertical="top"/>
      <protection/>
    </xf>
    <xf numFmtId="0" fontId="20" fillId="40" borderId="0" xfId="62" applyFont="1" applyFill="1" applyBorder="1" applyAlignment="1" applyProtection="1">
      <alignment horizontal="left" vertical="top"/>
      <protection/>
    </xf>
    <xf numFmtId="0" fontId="20" fillId="40" borderId="45" xfId="62" applyFont="1" applyFill="1" applyBorder="1" applyAlignment="1" applyProtection="1">
      <alignment vertical="center" wrapText="1"/>
      <protection/>
    </xf>
    <xf numFmtId="0" fontId="20" fillId="40" borderId="30" xfId="62" applyFont="1" applyFill="1" applyBorder="1" applyAlignment="1" applyProtection="1">
      <alignment horizontal="left" vertical="top" wrapText="1"/>
      <protection/>
    </xf>
    <xf numFmtId="0" fontId="20" fillId="40" borderId="0" xfId="62" applyFont="1" applyFill="1" applyBorder="1" applyAlignment="1" applyProtection="1">
      <alignment horizontal="left" vertical="top" wrapText="1"/>
      <protection/>
    </xf>
    <xf numFmtId="0" fontId="20" fillId="40" borderId="47" xfId="62" applyFont="1" applyFill="1" applyBorder="1" applyAlignment="1" applyProtection="1">
      <alignment vertical="center" wrapText="1"/>
      <protection/>
    </xf>
    <xf numFmtId="0" fontId="20" fillId="40" borderId="0" xfId="63" applyFont="1" applyFill="1" applyBorder="1" applyAlignment="1" applyProtection="1">
      <alignment vertical="center"/>
      <protection/>
    </xf>
    <xf numFmtId="0" fontId="64" fillId="40" borderId="30" xfId="65" applyFont="1" applyFill="1" applyBorder="1" applyAlignment="1" applyProtection="1">
      <alignment vertical="center"/>
      <protection/>
    </xf>
    <xf numFmtId="0" fontId="64" fillId="40" borderId="0" xfId="65" applyFont="1" applyFill="1" applyBorder="1" applyAlignment="1" applyProtection="1">
      <alignment vertical="center"/>
      <protection/>
    </xf>
    <xf numFmtId="0" fontId="20" fillId="40" borderId="30" xfId="65" applyFont="1" applyFill="1" applyBorder="1" applyAlignment="1" applyProtection="1">
      <alignment horizontal="left" vertical="top" wrapText="1"/>
      <protection/>
    </xf>
    <xf numFmtId="0" fontId="20" fillId="40" borderId="0" xfId="65" applyFont="1" applyFill="1" applyBorder="1" applyAlignment="1" applyProtection="1">
      <alignment horizontal="left" vertical="top" wrapText="1"/>
      <protection/>
    </xf>
    <xf numFmtId="0" fontId="20" fillId="40" borderId="43" xfId="65" applyFont="1" applyFill="1" applyBorder="1" applyAlignment="1" applyProtection="1">
      <alignment vertical="center" wrapText="1"/>
      <protection/>
    </xf>
    <xf numFmtId="0" fontId="20" fillId="40" borderId="47" xfId="65" applyFont="1" applyFill="1" applyBorder="1" applyAlignment="1" applyProtection="1">
      <alignment vertical="center" wrapText="1"/>
      <protection/>
    </xf>
    <xf numFmtId="0" fontId="64" fillId="40" borderId="30" xfId="66" applyFont="1" applyFill="1" applyBorder="1" applyAlignment="1" applyProtection="1">
      <alignment/>
      <protection/>
    </xf>
    <xf numFmtId="0" fontId="64" fillId="40" borderId="0" xfId="66" applyFont="1" applyFill="1" applyBorder="1" applyAlignment="1" applyProtection="1">
      <alignment/>
      <protection/>
    </xf>
    <xf numFmtId="0" fontId="20" fillId="40" borderId="43" xfId="66" applyFont="1" applyFill="1" applyBorder="1" applyAlignment="1" applyProtection="1">
      <alignment vertical="center" wrapText="1"/>
      <protection/>
    </xf>
    <xf numFmtId="0" fontId="20" fillId="40" borderId="45" xfId="66" applyFont="1" applyFill="1" applyBorder="1" applyAlignment="1" applyProtection="1">
      <alignment vertical="center" wrapText="1"/>
      <protection/>
    </xf>
    <xf numFmtId="0" fontId="20" fillId="40" borderId="47" xfId="66" applyFont="1" applyFill="1" applyBorder="1" applyAlignment="1" applyProtection="1">
      <alignment vertical="center" wrapText="1"/>
      <protection/>
    </xf>
    <xf numFmtId="0" fontId="64" fillId="40" borderId="30" xfId="66" applyFont="1" applyFill="1" applyBorder="1" applyAlignment="1" applyProtection="1">
      <alignment horizontal="left"/>
      <protection/>
    </xf>
    <xf numFmtId="0" fontId="64" fillId="40" borderId="0" xfId="66" applyFont="1" applyFill="1" applyBorder="1" applyAlignment="1" applyProtection="1">
      <alignment horizontal="left"/>
      <protection/>
    </xf>
    <xf numFmtId="4" fontId="59" fillId="27" borderId="16" xfId="66" applyNumberFormat="1" applyFont="1" applyFill="1" applyBorder="1" applyAlignment="1" applyProtection="1">
      <alignment horizontal="right" vertical="center"/>
      <protection locked="0"/>
    </xf>
    <xf numFmtId="4" fontId="59" fillId="27" borderId="16" xfId="64" applyNumberFormat="1" applyFont="1" applyFill="1" applyBorder="1" applyAlignment="1" applyProtection="1">
      <alignment horizontal="right" vertical="center" wrapText="1"/>
      <protection locked="0"/>
    </xf>
    <xf numFmtId="4" fontId="59" fillId="27" borderId="54" xfId="66" applyNumberFormat="1" applyFont="1" applyFill="1" applyBorder="1" applyAlignment="1" applyProtection="1">
      <alignment horizontal="right" vertical="center"/>
      <protection locked="0"/>
    </xf>
    <xf numFmtId="4" fontId="59" fillId="27" borderId="54" xfId="64" applyNumberFormat="1" applyFont="1" applyFill="1" applyBorder="1" applyAlignment="1" applyProtection="1">
      <alignment horizontal="right" vertical="center" wrapText="1"/>
      <protection locked="0"/>
    </xf>
    <xf numFmtId="4" fontId="59" fillId="27" borderId="103" xfId="64" applyNumberFormat="1" applyFont="1" applyFill="1" applyBorder="1" applyAlignment="1" applyProtection="1">
      <alignment horizontal="right" vertical="center" wrapText="1"/>
      <protection locked="0"/>
    </xf>
    <xf numFmtId="4" fontId="59" fillId="27" borderId="104" xfId="64" applyNumberFormat="1" applyFont="1" applyFill="1" applyBorder="1" applyAlignment="1" applyProtection="1">
      <alignment horizontal="right" vertical="center" wrapText="1"/>
      <protection locked="0"/>
    </xf>
    <xf numFmtId="4" fontId="59" fillId="27" borderId="16" xfId="68" applyNumberFormat="1" applyFont="1" applyFill="1" applyBorder="1" applyAlignment="1" applyProtection="1">
      <alignment horizontal="right" vertical="center"/>
      <protection locked="0"/>
    </xf>
    <xf numFmtId="4" fontId="59" fillId="27" borderId="103" xfId="68" applyNumberFormat="1" applyFont="1" applyFill="1" applyBorder="1" applyAlignment="1" applyProtection="1">
      <alignment horizontal="right" vertical="center"/>
      <protection locked="0"/>
    </xf>
    <xf numFmtId="0" fontId="20" fillId="33" borderId="0" xfId="61" applyFont="1" applyFill="1" applyBorder="1" applyProtection="1">
      <alignment/>
      <protection locked="0"/>
    </xf>
    <xf numFmtId="0" fontId="130" fillId="33" borderId="0" xfId="0" applyFont="1" applyFill="1" applyAlignment="1" applyProtection="1">
      <alignment/>
      <protection locked="0"/>
    </xf>
    <xf numFmtId="4" fontId="20" fillId="27" borderId="59" xfId="67" applyNumberFormat="1" applyFont="1" applyFill="1" applyBorder="1" applyAlignment="1" applyProtection="1">
      <alignment vertical="center" wrapText="1"/>
      <protection locked="0"/>
    </xf>
    <xf numFmtId="4" fontId="59" fillId="36" borderId="46" xfId="68" applyNumberFormat="1" applyFont="1" applyFill="1" applyBorder="1" applyAlignment="1" applyProtection="1">
      <alignment horizontal="right" vertical="center"/>
      <protection/>
    </xf>
    <xf numFmtId="4" fontId="59" fillId="40" borderId="0" xfId="0" applyNumberFormat="1" applyFont="1" applyFill="1" applyBorder="1" applyAlignment="1" applyProtection="1">
      <alignment horizontal="right" vertical="center"/>
      <protection/>
    </xf>
    <xf numFmtId="4" fontId="59" fillId="36" borderId="23" xfId="67" applyNumberFormat="1" applyFont="1" applyFill="1" applyBorder="1" applyAlignment="1" applyProtection="1">
      <alignment vertical="center" wrapText="1"/>
      <protection/>
    </xf>
    <xf numFmtId="4" fontId="20" fillId="27" borderId="16" xfId="67" applyNumberFormat="1" applyFont="1" applyFill="1" applyBorder="1" applyAlignment="1" applyProtection="1">
      <alignment vertical="center" wrapText="1"/>
      <protection locked="0"/>
    </xf>
    <xf numFmtId="4" fontId="59" fillId="36" borderId="105" xfId="67" applyNumberFormat="1" applyFont="1" applyFill="1" applyBorder="1" applyAlignment="1" applyProtection="1">
      <alignment vertical="center" wrapText="1"/>
      <protection/>
    </xf>
    <xf numFmtId="0" fontId="1" fillId="40" borderId="11" xfId="67" applyFill="1" applyBorder="1" applyAlignment="1" applyProtection="1">
      <alignment horizontal="center"/>
      <protection/>
    </xf>
    <xf numFmtId="0" fontId="32" fillId="42" borderId="106" xfId="0" applyFont="1" applyFill="1" applyBorder="1" applyAlignment="1" applyProtection="1">
      <alignment vertical="center" wrapText="1"/>
      <protection/>
    </xf>
    <xf numFmtId="0" fontId="32" fillId="42" borderId="107" xfId="0" applyFont="1" applyFill="1" applyBorder="1" applyAlignment="1" applyProtection="1">
      <alignment vertical="center" wrapText="1"/>
      <protection/>
    </xf>
    <xf numFmtId="0" fontId="20" fillId="41" borderId="47" xfId="0" applyFont="1" applyFill="1" applyBorder="1" applyAlignment="1" applyProtection="1">
      <alignment vertical="center"/>
      <protection/>
    </xf>
    <xf numFmtId="0" fontId="20" fillId="33" borderId="43" xfId="0" applyFont="1" applyFill="1" applyBorder="1" applyAlignment="1" applyProtection="1">
      <alignment horizontal="left" vertical="center" wrapText="1"/>
      <protection/>
    </xf>
    <xf numFmtId="0" fontId="32" fillId="33" borderId="78" xfId="72" applyFont="1" applyFill="1" applyBorder="1" applyAlignment="1" applyProtection="1">
      <alignment vertical="center" wrapText="1"/>
      <protection/>
    </xf>
    <xf numFmtId="0" fontId="0" fillId="41" borderId="0" xfId="58" applyFont="1" applyFill="1" applyAlignment="1" applyProtection="1">
      <alignment horizontal="center" vertical="center" wrapText="1"/>
      <protection/>
    </xf>
    <xf numFmtId="0" fontId="0" fillId="41" borderId="97" xfId="58" applyFont="1" applyFill="1" applyBorder="1" applyAlignment="1" applyProtection="1">
      <alignment horizontal="left" indent="2"/>
      <protection/>
    </xf>
    <xf numFmtId="4" fontId="20" fillId="35" borderId="108" xfId="72" applyNumberFormat="1" applyFont="1" applyFill="1" applyBorder="1" applyAlignment="1" applyProtection="1">
      <alignment vertical="center"/>
      <protection locked="0"/>
    </xf>
    <xf numFmtId="0" fontId="131" fillId="41" borderId="0" xfId="0" applyFont="1" applyFill="1" applyBorder="1" applyAlignment="1" applyProtection="1">
      <alignment vertical="center"/>
      <protection/>
    </xf>
    <xf numFmtId="0" fontId="131" fillId="41" borderId="33" xfId="0" applyFont="1" applyFill="1" applyBorder="1" applyAlignment="1" applyProtection="1">
      <alignment vertical="center"/>
      <protection/>
    </xf>
    <xf numFmtId="0" fontId="20" fillId="41" borderId="0" xfId="0" applyFont="1" applyFill="1" applyBorder="1" applyAlignment="1" applyProtection="1">
      <alignment vertical="center"/>
      <protection/>
    </xf>
    <xf numFmtId="0" fontId="20" fillId="41" borderId="0" xfId="0" applyFont="1" applyFill="1" applyBorder="1" applyAlignment="1" applyProtection="1">
      <alignment horizontal="left" vertical="center"/>
      <protection/>
    </xf>
    <xf numFmtId="0" fontId="32" fillId="37" borderId="59" xfId="73" applyFont="1" applyFill="1" applyBorder="1" applyAlignment="1" applyProtection="1">
      <alignment horizontal="center" vertical="center" wrapText="1"/>
      <protection/>
    </xf>
    <xf numFmtId="0" fontId="32" fillId="37" borderId="42" xfId="70" applyFont="1" applyFill="1" applyBorder="1" applyAlignment="1" applyProtection="1">
      <alignment horizontal="center" vertical="center" wrapText="1"/>
      <protection/>
    </xf>
    <xf numFmtId="0" fontId="71" fillId="33" borderId="0" xfId="74" applyFont="1" applyFill="1" applyBorder="1" applyAlignment="1" applyProtection="1">
      <alignment horizontal="center" vertical="center"/>
      <protection/>
    </xf>
    <xf numFmtId="0" fontId="1" fillId="33" borderId="0" xfId="74" applyFont="1" applyFill="1" applyBorder="1" applyAlignment="1" applyProtection="1">
      <alignment vertical="center"/>
      <protection/>
    </xf>
    <xf numFmtId="0" fontId="20" fillId="33" borderId="109" xfId="64" applyFont="1" applyFill="1" applyBorder="1" applyAlignment="1" applyProtection="1">
      <alignment vertical="center" wrapText="1"/>
      <protection/>
    </xf>
    <xf numFmtId="0" fontId="20" fillId="42" borderId="30" xfId="64" applyFont="1" applyFill="1" applyBorder="1" applyAlignment="1" applyProtection="1">
      <alignment horizontal="left" vertical="center" wrapText="1"/>
      <protection/>
    </xf>
    <xf numFmtId="4" fontId="20" fillId="27" borderId="54" xfId="64" applyNumberFormat="1" applyFont="1" applyFill="1" applyBorder="1" applyAlignment="1" applyProtection="1">
      <alignment vertical="center" wrapText="1"/>
      <protection locked="0"/>
    </xf>
    <xf numFmtId="4" fontId="20" fillId="27" borderId="54" xfId="65" applyNumberFormat="1" applyFont="1" applyFill="1" applyBorder="1" applyAlignment="1" applyProtection="1">
      <alignment vertical="center" wrapText="1"/>
      <protection locked="0"/>
    </xf>
    <xf numFmtId="4" fontId="20" fillId="27" borderId="53" xfId="64" applyNumberFormat="1" applyFont="1" applyFill="1" applyBorder="1" applyAlignment="1" applyProtection="1">
      <alignment vertical="center" wrapText="1"/>
      <protection locked="0"/>
    </xf>
    <xf numFmtId="4" fontId="20" fillId="27" borderId="16" xfId="64" applyNumberFormat="1" applyFont="1" applyFill="1" applyBorder="1" applyAlignment="1" applyProtection="1">
      <alignment vertical="center"/>
      <protection locked="0"/>
    </xf>
    <xf numFmtId="4" fontId="20" fillId="27" borderId="16" xfId="64" applyNumberFormat="1" applyFont="1" applyFill="1" applyBorder="1" applyAlignment="1" applyProtection="1">
      <alignment vertical="center" wrapText="1"/>
      <protection locked="0"/>
    </xf>
    <xf numFmtId="4" fontId="20" fillId="27" borderId="59" xfId="64" applyNumberFormat="1" applyFont="1" applyFill="1" applyBorder="1" applyAlignment="1" applyProtection="1">
      <alignment vertical="center" wrapText="1"/>
      <protection locked="0"/>
    </xf>
    <xf numFmtId="4" fontId="20" fillId="27" borderId="53" xfId="65" applyNumberFormat="1" applyFont="1" applyFill="1" applyBorder="1" applyAlignment="1" applyProtection="1">
      <alignment vertical="center" wrapText="1"/>
      <protection locked="0"/>
    </xf>
    <xf numFmtId="4" fontId="20" fillId="27" borderId="16" xfId="65" applyNumberFormat="1" applyFont="1" applyFill="1" applyBorder="1" applyAlignment="1" applyProtection="1">
      <alignment vertical="center" wrapText="1"/>
      <protection locked="0"/>
    </xf>
    <xf numFmtId="4" fontId="20" fillId="27" borderId="110" xfId="64" applyNumberFormat="1" applyFont="1" applyFill="1" applyBorder="1" applyAlignment="1" applyProtection="1">
      <alignment vertical="center" wrapText="1"/>
      <protection locked="0"/>
    </xf>
    <xf numFmtId="4" fontId="20" fillId="27" borderId="103" xfId="64" applyNumberFormat="1" applyFont="1" applyFill="1" applyBorder="1" applyAlignment="1" applyProtection="1">
      <alignment vertical="center" wrapText="1"/>
      <protection locked="0"/>
    </xf>
    <xf numFmtId="4" fontId="20" fillId="27" borderId="104" xfId="64" applyNumberFormat="1" applyFont="1" applyFill="1" applyBorder="1" applyAlignment="1" applyProtection="1">
      <alignment vertical="center" wrapText="1"/>
      <protection locked="0"/>
    </xf>
    <xf numFmtId="4" fontId="20" fillId="27" borderId="104" xfId="63" applyNumberFormat="1" applyFont="1" applyFill="1" applyBorder="1" applyAlignment="1" applyProtection="1">
      <alignment vertical="center" wrapText="1"/>
      <protection locked="0"/>
    </xf>
    <xf numFmtId="4" fontId="20" fillId="27" borderId="53" xfId="64" applyNumberFormat="1" applyFont="1" applyFill="1" applyBorder="1" applyAlignment="1" applyProtection="1">
      <alignment horizontal="right" vertical="center" wrapText="1"/>
      <protection locked="0"/>
    </xf>
    <xf numFmtId="4" fontId="20" fillId="27" borderId="53" xfId="64" applyNumberFormat="1" applyFont="1" applyFill="1" applyBorder="1" applyAlignment="1" applyProtection="1">
      <alignment horizontal="right" vertical="center"/>
      <protection locked="0"/>
    </xf>
    <xf numFmtId="4" fontId="20" fillId="27" borderId="16" xfId="64" applyNumberFormat="1" applyFont="1" applyFill="1" applyBorder="1" applyAlignment="1" applyProtection="1">
      <alignment horizontal="right" vertical="center"/>
      <protection locked="0"/>
    </xf>
    <xf numFmtId="4" fontId="20" fillId="27" borderId="16" xfId="64" applyNumberFormat="1" applyFont="1" applyFill="1" applyBorder="1" applyAlignment="1" applyProtection="1">
      <alignment horizontal="right" vertical="center" wrapText="1"/>
      <protection locked="0"/>
    </xf>
    <xf numFmtId="4" fontId="20" fillId="27" borderId="54" xfId="64" applyNumberFormat="1" applyFont="1" applyFill="1" applyBorder="1" applyAlignment="1" applyProtection="1">
      <alignment horizontal="right" vertical="center" wrapText="1"/>
      <protection locked="0"/>
    </xf>
    <xf numFmtId="4" fontId="20" fillId="27" borderId="111" xfId="64" applyNumberFormat="1" applyFont="1" applyFill="1" applyBorder="1" applyAlignment="1" applyProtection="1">
      <alignment horizontal="right" vertical="center" wrapText="1"/>
      <protection locked="0"/>
    </xf>
    <xf numFmtId="4" fontId="20" fillId="27" borderId="16" xfId="66" applyNumberFormat="1" applyFont="1" applyFill="1" applyBorder="1" applyAlignment="1" applyProtection="1">
      <alignment horizontal="right" vertical="center"/>
      <protection locked="0"/>
    </xf>
    <xf numFmtId="4" fontId="20" fillId="27" borderId="54" xfId="66" applyNumberFormat="1" applyFont="1" applyFill="1" applyBorder="1" applyAlignment="1" applyProtection="1">
      <alignment horizontal="right" vertical="center"/>
      <protection locked="0"/>
    </xf>
    <xf numFmtId="4" fontId="20" fillId="27" borderId="53" xfId="66" applyNumberFormat="1" applyFont="1" applyFill="1" applyBorder="1" applyAlignment="1" applyProtection="1">
      <alignment horizontal="right" vertical="center"/>
      <protection locked="0"/>
    </xf>
    <xf numFmtId="4" fontId="20" fillId="27" borderId="16" xfId="64" applyNumberFormat="1" applyFont="1" applyFill="1" applyBorder="1" applyAlignment="1" applyProtection="1" quotePrefix="1">
      <alignment vertical="center"/>
      <protection locked="0"/>
    </xf>
    <xf numFmtId="4" fontId="20" fillId="27" borderId="16" xfId="64" applyNumberFormat="1" applyFont="1" applyFill="1" applyBorder="1" applyProtection="1">
      <alignment/>
      <protection locked="0"/>
    </xf>
    <xf numFmtId="4" fontId="20" fillId="27" borderId="53" xfId="67" applyNumberFormat="1" applyFont="1" applyFill="1" applyBorder="1" applyAlignment="1" applyProtection="1">
      <alignment vertical="center" wrapText="1"/>
      <protection locked="0"/>
    </xf>
    <xf numFmtId="4" fontId="20" fillId="27" borderId="54" xfId="67" applyNumberFormat="1" applyFont="1" applyFill="1" applyBorder="1" applyAlignment="1" applyProtection="1">
      <alignment vertical="center" wrapText="1"/>
      <protection locked="0"/>
    </xf>
    <xf numFmtId="4" fontId="20" fillId="27" borderId="22" xfId="67" applyNumberFormat="1" applyFont="1" applyFill="1" applyBorder="1" applyAlignment="1" applyProtection="1">
      <alignment vertical="center" wrapText="1"/>
      <protection locked="0"/>
    </xf>
    <xf numFmtId="4" fontId="20" fillId="27" borderId="110" xfId="67" applyNumberFormat="1" applyFont="1" applyFill="1" applyBorder="1" applyAlignment="1" applyProtection="1">
      <alignment vertical="center" wrapText="1"/>
      <protection locked="0"/>
    </xf>
    <xf numFmtId="4" fontId="20" fillId="27" borderId="103" xfId="67" applyNumberFormat="1" applyFont="1" applyFill="1" applyBorder="1" applyAlignment="1" applyProtection="1">
      <alignment vertical="center" wrapText="1"/>
      <protection locked="0"/>
    </xf>
    <xf numFmtId="4" fontId="20" fillId="27" borderId="112" xfId="67" applyNumberFormat="1" applyFont="1" applyFill="1" applyBorder="1" applyAlignment="1" applyProtection="1">
      <alignment vertical="center" wrapText="1"/>
      <protection locked="0"/>
    </xf>
    <xf numFmtId="4" fontId="20" fillId="27" borderId="104" xfId="67" applyNumberFormat="1" applyFont="1" applyFill="1" applyBorder="1" applyAlignment="1" applyProtection="1">
      <alignment vertical="center" wrapText="1"/>
      <protection locked="0"/>
    </xf>
    <xf numFmtId="4" fontId="20" fillId="27" borderId="53" xfId="68" applyNumberFormat="1" applyFont="1" applyFill="1" applyBorder="1" applyAlignment="1" applyProtection="1">
      <alignment horizontal="right" vertical="center"/>
      <protection locked="0"/>
    </xf>
    <xf numFmtId="4" fontId="20" fillId="27" borderId="16" xfId="68" applyNumberFormat="1" applyFont="1" applyFill="1" applyBorder="1" applyAlignment="1" applyProtection="1">
      <alignment horizontal="right" vertical="center"/>
      <protection locked="0"/>
    </xf>
    <xf numFmtId="4" fontId="20" fillId="27" borderId="16" xfId="68" applyNumberFormat="1" applyFont="1" applyFill="1" applyBorder="1" applyAlignment="1" applyProtection="1">
      <alignment horizontal="right" vertical="center" wrapText="1"/>
      <protection locked="0"/>
    </xf>
    <xf numFmtId="4" fontId="20" fillId="27" borderId="54" xfId="68" applyNumberFormat="1" applyFont="1" applyFill="1" applyBorder="1" applyAlignment="1" applyProtection="1">
      <alignment horizontal="right" vertical="center"/>
      <protection locked="0"/>
    </xf>
    <xf numFmtId="4" fontId="20" fillId="27" borderId="54" xfId="68" applyNumberFormat="1" applyFont="1" applyFill="1" applyBorder="1" applyAlignment="1" applyProtection="1">
      <alignment horizontal="right" vertical="center" wrapText="1"/>
      <protection locked="0"/>
    </xf>
    <xf numFmtId="4" fontId="20" fillId="27" borderId="110" xfId="68" applyNumberFormat="1" applyFont="1" applyFill="1" applyBorder="1" applyAlignment="1" applyProtection="1">
      <alignment horizontal="right" vertical="center"/>
      <protection locked="0"/>
    </xf>
    <xf numFmtId="4" fontId="20" fillId="27" borderId="103" xfId="68" applyNumberFormat="1" applyFont="1" applyFill="1" applyBorder="1" applyAlignment="1" applyProtection="1">
      <alignment horizontal="right" vertical="center"/>
      <protection locked="0"/>
    </xf>
    <xf numFmtId="4" fontId="20" fillId="27" borderId="103" xfId="68" applyNumberFormat="1" applyFont="1" applyFill="1" applyBorder="1" applyAlignment="1" applyProtection="1">
      <alignment horizontal="right" vertical="center" wrapText="1"/>
      <protection locked="0"/>
    </xf>
    <xf numFmtId="4" fontId="20" fillId="27" borderId="104" xfId="68" applyNumberFormat="1" applyFont="1" applyFill="1" applyBorder="1" applyAlignment="1" applyProtection="1">
      <alignment horizontal="right" vertical="center" wrapText="1"/>
      <protection locked="0"/>
    </xf>
    <xf numFmtId="4" fontId="20" fillId="27" borderId="111" xfId="68" applyNumberFormat="1" applyFont="1" applyFill="1" applyBorder="1" applyAlignment="1" applyProtection="1">
      <alignment horizontal="right" vertical="center"/>
      <protection locked="0"/>
    </xf>
    <xf numFmtId="4" fontId="20" fillId="27" borderId="53" xfId="69" applyNumberFormat="1" applyFont="1" applyFill="1" applyBorder="1" applyAlignment="1" applyProtection="1">
      <alignment horizontal="right" vertical="center"/>
      <protection locked="0"/>
    </xf>
    <xf numFmtId="4" fontId="20" fillId="27" borderId="16" xfId="69" applyNumberFormat="1" applyFont="1" applyFill="1" applyBorder="1" applyAlignment="1" applyProtection="1">
      <alignment horizontal="right" vertical="center"/>
      <protection locked="0"/>
    </xf>
    <xf numFmtId="4" fontId="20" fillId="27" borderId="16" xfId="69" applyNumberFormat="1" applyFont="1" applyFill="1" applyBorder="1" applyAlignment="1" applyProtection="1">
      <alignment horizontal="right" vertical="center" wrapText="1"/>
      <protection locked="0"/>
    </xf>
    <xf numFmtId="4" fontId="20" fillId="27" borderId="54" xfId="69" applyNumberFormat="1" applyFont="1" applyFill="1" applyBorder="1" applyAlignment="1" applyProtection="1">
      <alignment horizontal="right" vertical="center"/>
      <protection locked="0"/>
    </xf>
    <xf numFmtId="4" fontId="20" fillId="27" borderId="54" xfId="69" applyNumberFormat="1" applyFont="1" applyFill="1" applyBorder="1" applyAlignment="1" applyProtection="1">
      <alignment horizontal="right" vertical="center" wrapText="1"/>
      <protection locked="0"/>
    </xf>
    <xf numFmtId="4" fontId="59" fillId="27" borderId="16" xfId="69" applyNumberFormat="1" applyFont="1" applyFill="1" applyBorder="1" applyAlignment="1" applyProtection="1">
      <alignment horizontal="right" vertical="center"/>
      <protection locked="0"/>
    </xf>
    <xf numFmtId="4" fontId="59" fillId="27" borderId="16" xfId="69" applyNumberFormat="1" applyFont="1" applyFill="1" applyBorder="1" applyAlignment="1" applyProtection="1">
      <alignment horizontal="right" vertical="center" wrapText="1"/>
      <protection locked="0"/>
    </xf>
    <xf numFmtId="4" fontId="20" fillId="27" borderId="113" xfId="68" applyNumberFormat="1" applyFont="1" applyFill="1" applyBorder="1" applyAlignment="1" applyProtection="1">
      <alignment horizontal="right" vertical="center"/>
      <protection locked="0"/>
    </xf>
    <xf numFmtId="4" fontId="20" fillId="27" borderId="110" xfId="69" applyNumberFormat="1" applyFont="1" applyFill="1" applyBorder="1" applyAlignment="1" applyProtection="1">
      <alignment horizontal="right" vertical="center" wrapText="1"/>
      <protection locked="0"/>
    </xf>
    <xf numFmtId="4" fontId="20" fillId="27" borderId="103" xfId="69" applyNumberFormat="1" applyFont="1" applyFill="1" applyBorder="1" applyAlignment="1" applyProtection="1">
      <alignment horizontal="right" vertical="center" wrapText="1"/>
      <protection locked="0"/>
    </xf>
    <xf numFmtId="4" fontId="20" fillId="27" borderId="104" xfId="69" applyNumberFormat="1" applyFont="1" applyFill="1" applyBorder="1" applyAlignment="1" applyProtection="1">
      <alignment horizontal="right" vertical="center" wrapText="1"/>
      <protection locked="0"/>
    </xf>
    <xf numFmtId="4" fontId="20" fillId="27" borderId="53" xfId="0" applyNumberFormat="1" applyFont="1" applyFill="1" applyBorder="1" applyAlignment="1" applyProtection="1">
      <alignment vertical="center"/>
      <protection locked="0"/>
    </xf>
    <xf numFmtId="4" fontId="20" fillId="27" borderId="51" xfId="0" applyNumberFormat="1" applyFont="1" applyFill="1" applyBorder="1" applyAlignment="1" applyProtection="1">
      <alignment vertical="center"/>
      <protection locked="0"/>
    </xf>
    <xf numFmtId="4" fontId="20" fillId="27" borderId="101" xfId="0" applyNumberFormat="1" applyFont="1" applyFill="1" applyBorder="1" applyAlignment="1" applyProtection="1">
      <alignment vertical="center"/>
      <protection locked="0"/>
    </xf>
    <xf numFmtId="4" fontId="20" fillId="27" borderId="114" xfId="0" applyNumberFormat="1" applyFont="1" applyFill="1" applyBorder="1" applyAlignment="1" applyProtection="1">
      <alignment vertical="center"/>
      <protection locked="0"/>
    </xf>
    <xf numFmtId="4" fontId="20" fillId="27" borderId="54" xfId="0" applyNumberFormat="1" applyFont="1" applyFill="1" applyBorder="1" applyAlignment="1" applyProtection="1">
      <alignment vertical="center"/>
      <protection locked="0"/>
    </xf>
    <xf numFmtId="4" fontId="20" fillId="27" borderId="52" xfId="0" applyNumberFormat="1" applyFont="1" applyFill="1" applyBorder="1" applyAlignment="1" applyProtection="1">
      <alignment vertical="center"/>
      <protection locked="0"/>
    </xf>
    <xf numFmtId="4" fontId="20" fillId="27" borderId="111" xfId="0" applyNumberFormat="1" applyFont="1" applyFill="1" applyBorder="1" applyAlignment="1" applyProtection="1">
      <alignment vertical="center"/>
      <protection locked="0"/>
    </xf>
    <xf numFmtId="4" fontId="20" fillId="27" borderId="115" xfId="0" applyNumberFormat="1" applyFont="1" applyFill="1" applyBorder="1" applyAlignment="1" applyProtection="1">
      <alignment vertical="center"/>
      <protection locked="0"/>
    </xf>
    <xf numFmtId="4" fontId="20" fillId="27" borderId="16" xfId="0" applyNumberFormat="1" applyFont="1" applyFill="1" applyBorder="1" applyAlignment="1" applyProtection="1">
      <alignment vertical="center"/>
      <protection locked="0"/>
    </xf>
    <xf numFmtId="4" fontId="20" fillId="27" borderId="24" xfId="0" applyNumberFormat="1" applyFont="1" applyFill="1" applyBorder="1" applyAlignment="1" applyProtection="1">
      <alignment vertical="center"/>
      <protection locked="0"/>
    </xf>
    <xf numFmtId="4" fontId="20" fillId="27" borderId="116" xfId="0" applyNumberFormat="1" applyFont="1" applyFill="1" applyBorder="1" applyAlignment="1" applyProtection="1">
      <alignment vertical="center"/>
      <protection locked="0"/>
    </xf>
    <xf numFmtId="4" fontId="20" fillId="27" borderId="117" xfId="0" applyNumberFormat="1" applyFont="1" applyFill="1" applyBorder="1" applyAlignment="1" applyProtection="1">
      <alignment vertical="center"/>
      <protection locked="0"/>
    </xf>
    <xf numFmtId="4" fontId="20" fillId="27" borderId="118" xfId="0" applyNumberFormat="1" applyFont="1" applyFill="1" applyBorder="1" applyAlignment="1" applyProtection="1">
      <alignment vertical="center"/>
      <protection locked="0"/>
    </xf>
    <xf numFmtId="4" fontId="20" fillId="27" borderId="119" xfId="0" applyNumberFormat="1" applyFont="1" applyFill="1" applyBorder="1" applyAlignment="1" applyProtection="1">
      <alignment vertical="center"/>
      <protection locked="0"/>
    </xf>
    <xf numFmtId="4" fontId="20" fillId="27" borderId="120" xfId="0" applyNumberFormat="1" applyFont="1" applyFill="1" applyBorder="1" applyAlignment="1" applyProtection="1">
      <alignment vertical="center"/>
      <protection locked="0"/>
    </xf>
    <xf numFmtId="4" fontId="20" fillId="27" borderId="121" xfId="0" applyNumberFormat="1" applyFont="1" applyFill="1" applyBorder="1" applyAlignment="1" applyProtection="1">
      <alignment vertical="center"/>
      <protection locked="0"/>
    </xf>
    <xf numFmtId="4" fontId="20" fillId="27" borderId="45" xfId="72" applyNumberFormat="1" applyFont="1" applyFill="1" applyBorder="1" applyAlignment="1" applyProtection="1">
      <alignment vertical="center"/>
      <protection locked="0"/>
    </xf>
    <xf numFmtId="4" fontId="20" fillId="27" borderId="122" xfId="72" applyNumberFormat="1" applyFont="1" applyFill="1" applyBorder="1" applyAlignment="1" applyProtection="1">
      <alignment vertical="center"/>
      <protection locked="0"/>
    </xf>
    <xf numFmtId="4" fontId="20" fillId="27" borderId="53" xfId="72" applyNumberFormat="1" applyFont="1" applyFill="1" applyBorder="1" applyAlignment="1" applyProtection="1">
      <alignment vertical="center"/>
      <protection locked="0"/>
    </xf>
    <xf numFmtId="4" fontId="20" fillId="27" borderId="16" xfId="72" applyNumberFormat="1" applyFont="1" applyFill="1" applyBorder="1" applyAlignment="1" applyProtection="1">
      <alignment vertical="center"/>
      <protection locked="0"/>
    </xf>
    <xf numFmtId="4" fontId="20" fillId="27" borderId="59" xfId="72" applyNumberFormat="1" applyFont="1" applyFill="1" applyBorder="1" applyAlignment="1" applyProtection="1">
      <alignment vertical="center"/>
      <protection locked="0"/>
    </xf>
    <xf numFmtId="4" fontId="20" fillId="27" borderId="42" xfId="72" applyNumberFormat="1" applyFont="1" applyFill="1" applyBorder="1" applyAlignment="1" applyProtection="1">
      <alignment vertical="center"/>
      <protection locked="0"/>
    </xf>
    <xf numFmtId="0" fontId="20" fillId="27" borderId="41" xfId="71" applyFont="1" applyFill="1" applyBorder="1" applyAlignment="1" applyProtection="1">
      <alignment vertical="center"/>
      <protection locked="0"/>
    </xf>
    <xf numFmtId="3" fontId="20" fillId="27" borderId="56" xfId="72" applyNumberFormat="1" applyFont="1" applyFill="1" applyBorder="1" applyAlignment="1" applyProtection="1">
      <alignment vertical="center"/>
      <protection locked="0"/>
    </xf>
    <xf numFmtId="3" fontId="20" fillId="27" borderId="16" xfId="72" applyNumberFormat="1" applyFont="1" applyFill="1" applyBorder="1" applyAlignment="1" applyProtection="1">
      <alignment vertical="center"/>
      <protection locked="0"/>
    </xf>
    <xf numFmtId="4" fontId="85" fillId="27" borderId="16" xfId="72" applyNumberFormat="1" applyFont="1" applyFill="1" applyBorder="1" applyAlignment="1" applyProtection="1">
      <alignment vertical="center"/>
      <protection locked="0"/>
    </xf>
    <xf numFmtId="0" fontId="20" fillId="27" borderId="41" xfId="72" applyNumberFormat="1" applyFont="1" applyFill="1" applyBorder="1" applyAlignment="1" applyProtection="1">
      <alignment vertical="center"/>
      <protection locked="0"/>
    </xf>
    <xf numFmtId="0" fontId="20" fillId="27" borderId="16" xfId="72" applyNumberFormat="1" applyFont="1" applyFill="1" applyBorder="1" applyAlignment="1" applyProtection="1">
      <alignment vertical="center"/>
      <protection locked="0"/>
    </xf>
    <xf numFmtId="0" fontId="20" fillId="27" borderId="24" xfId="72" applyNumberFormat="1" applyFont="1" applyFill="1" applyBorder="1" applyAlignment="1" applyProtection="1">
      <alignment horizontal="right" vertical="center"/>
      <protection locked="0"/>
    </xf>
    <xf numFmtId="4" fontId="20" fillId="27" borderId="16" xfId="72" applyNumberFormat="1" applyFont="1" applyFill="1" applyBorder="1" applyAlignment="1" applyProtection="1">
      <alignment horizontal="right" vertical="center"/>
      <protection locked="0"/>
    </xf>
    <xf numFmtId="4" fontId="20" fillId="27" borderId="59" xfId="72" applyNumberFormat="1" applyFont="1" applyFill="1" applyBorder="1" applyAlignment="1" applyProtection="1">
      <alignment horizontal="right" vertical="center"/>
      <protection locked="0"/>
    </xf>
    <xf numFmtId="4" fontId="20" fillId="27" borderId="101" xfId="72" applyNumberFormat="1" applyFont="1" applyFill="1" applyBorder="1" applyAlignment="1" applyProtection="1">
      <alignment horizontal="right" vertical="center"/>
      <protection locked="0"/>
    </xf>
    <xf numFmtId="4" fontId="20" fillId="27" borderId="123" xfId="72" applyNumberFormat="1" applyFont="1" applyFill="1" applyBorder="1" applyAlignment="1" applyProtection="1">
      <alignment horizontal="right" vertical="center"/>
      <protection locked="0"/>
    </xf>
    <xf numFmtId="4" fontId="20" fillId="27" borderId="24" xfId="72" applyNumberFormat="1" applyFont="1" applyFill="1" applyBorder="1" applyAlignment="1" applyProtection="1">
      <alignment horizontal="right" vertical="center"/>
      <protection locked="0"/>
    </xf>
    <xf numFmtId="4" fontId="20" fillId="27" borderId="57" xfId="72" applyNumberFormat="1" applyFont="1" applyFill="1" applyBorder="1" applyAlignment="1" applyProtection="1">
      <alignment horizontal="right" vertical="center"/>
      <protection locked="0"/>
    </xf>
    <xf numFmtId="4" fontId="20" fillId="27" borderId="114" xfId="72" applyNumberFormat="1" applyFont="1" applyFill="1" applyBorder="1" applyAlignment="1" applyProtection="1">
      <alignment horizontal="right" vertical="center"/>
      <protection locked="0"/>
    </xf>
    <xf numFmtId="4" fontId="20" fillId="27" borderId="124" xfId="72" applyNumberFormat="1" applyFont="1" applyFill="1" applyBorder="1" applyAlignment="1" applyProtection="1">
      <alignment horizontal="right" vertical="center"/>
      <protection locked="0"/>
    </xf>
    <xf numFmtId="4" fontId="20" fillId="27" borderId="71" xfId="72" applyNumberFormat="1" applyFont="1" applyFill="1" applyBorder="1" applyAlignment="1" applyProtection="1">
      <alignment horizontal="right" vertical="center"/>
      <protection locked="0"/>
    </xf>
    <xf numFmtId="4" fontId="20" fillId="27" borderId="14" xfId="72" applyNumberFormat="1" applyFont="1" applyFill="1" applyBorder="1" applyAlignment="1" applyProtection="1">
      <alignment horizontal="right" vertical="center"/>
      <protection locked="0"/>
    </xf>
    <xf numFmtId="4" fontId="20" fillId="27" borderId="125" xfId="72" applyNumberFormat="1" applyFont="1" applyFill="1" applyBorder="1" applyAlignment="1" applyProtection="1">
      <alignment horizontal="right" vertical="center"/>
      <protection locked="0"/>
    </xf>
    <xf numFmtId="4" fontId="20" fillId="27" borderId="33" xfId="72" applyNumberFormat="1" applyFont="1" applyFill="1" applyBorder="1" applyAlignment="1" applyProtection="1">
      <alignment horizontal="right" vertical="center"/>
      <protection locked="0"/>
    </xf>
    <xf numFmtId="4" fontId="20" fillId="27" borderId="69" xfId="72" applyNumberFormat="1" applyFont="1" applyFill="1" applyBorder="1" applyAlignment="1" applyProtection="1">
      <alignment horizontal="right" vertical="center"/>
      <protection locked="0"/>
    </xf>
    <xf numFmtId="4" fontId="20" fillId="27" borderId="0" xfId="72" applyNumberFormat="1" applyFont="1" applyFill="1" applyBorder="1" applyAlignment="1" applyProtection="1">
      <alignment horizontal="right" vertical="center"/>
      <protection locked="0"/>
    </xf>
    <xf numFmtId="3" fontId="20" fillId="27" borderId="43" xfId="74" applyNumberFormat="1" applyFont="1" applyFill="1" applyBorder="1" applyAlignment="1" applyProtection="1">
      <alignment vertical="center"/>
      <protection locked="0"/>
    </xf>
    <xf numFmtId="3" fontId="20" fillId="27" borderId="53" xfId="74" applyNumberFormat="1" applyFont="1" applyFill="1" applyBorder="1" applyAlignment="1" applyProtection="1">
      <alignment vertical="center"/>
      <protection locked="0"/>
    </xf>
    <xf numFmtId="3" fontId="20" fillId="27" borderId="51" xfId="74" applyNumberFormat="1" applyFont="1" applyFill="1" applyBorder="1" applyAlignment="1" applyProtection="1">
      <alignment vertical="center"/>
      <protection locked="0"/>
    </xf>
    <xf numFmtId="3" fontId="20" fillId="27" borderId="45" xfId="74" applyNumberFormat="1" applyFont="1" applyFill="1" applyBorder="1" applyAlignment="1" applyProtection="1">
      <alignment vertical="center"/>
      <protection locked="0"/>
    </xf>
    <xf numFmtId="3" fontId="20" fillId="27" borderId="16" xfId="74" applyNumberFormat="1" applyFont="1" applyFill="1" applyBorder="1" applyAlignment="1" applyProtection="1">
      <alignment vertical="center"/>
      <protection locked="0"/>
    </xf>
    <xf numFmtId="3" fontId="20" fillId="27" borderId="24" xfId="74" applyNumberFormat="1" applyFont="1" applyFill="1" applyBorder="1" applyAlignment="1" applyProtection="1">
      <alignment vertical="center"/>
      <protection locked="0"/>
    </xf>
    <xf numFmtId="3" fontId="20" fillId="27" borderId="80" xfId="74" applyNumberFormat="1" applyFont="1" applyFill="1" applyBorder="1" applyAlignment="1" applyProtection="1">
      <alignment vertical="center"/>
      <protection locked="0"/>
    </xf>
    <xf numFmtId="3" fontId="20" fillId="27" borderId="42" xfId="74" applyNumberFormat="1" applyFont="1" applyFill="1" applyBorder="1" applyAlignment="1" applyProtection="1">
      <alignment vertical="center"/>
      <protection locked="0"/>
    </xf>
    <xf numFmtId="3" fontId="20" fillId="27" borderId="93" xfId="74" applyNumberFormat="1" applyFont="1" applyFill="1" applyBorder="1" applyAlignment="1" applyProtection="1">
      <alignment vertical="center"/>
      <protection locked="0"/>
    </xf>
    <xf numFmtId="3" fontId="20" fillId="27" borderId="53" xfId="73" applyNumberFormat="1" applyFont="1" applyFill="1" applyBorder="1" applyAlignment="1" applyProtection="1">
      <alignment vertical="center"/>
      <protection locked="0"/>
    </xf>
    <xf numFmtId="3" fontId="20" fillId="27" borderId="16" xfId="73" applyNumberFormat="1" applyFont="1" applyFill="1" applyBorder="1" applyAlignment="1" applyProtection="1">
      <alignment vertical="center"/>
      <protection locked="0"/>
    </xf>
    <xf numFmtId="3" fontId="20" fillId="27" borderId="54" xfId="73" applyNumberFormat="1" applyFont="1" applyFill="1" applyBorder="1" applyAlignment="1" applyProtection="1">
      <alignment vertical="center"/>
      <protection locked="0"/>
    </xf>
    <xf numFmtId="3" fontId="20" fillId="27" borderId="62" xfId="73" applyNumberFormat="1" applyFont="1" applyFill="1" applyBorder="1" applyAlignment="1" applyProtection="1">
      <alignment vertical="center"/>
      <protection locked="0"/>
    </xf>
    <xf numFmtId="3" fontId="20" fillId="27" borderId="41" xfId="73" applyNumberFormat="1" applyFont="1" applyFill="1" applyBorder="1" applyAlignment="1" applyProtection="1">
      <alignment vertical="center"/>
      <protection locked="0"/>
    </xf>
    <xf numFmtId="3" fontId="20" fillId="27" borderId="63" xfId="73" applyNumberFormat="1" applyFont="1" applyFill="1" applyBorder="1" applyAlignment="1" applyProtection="1">
      <alignment vertical="center"/>
      <protection locked="0"/>
    </xf>
    <xf numFmtId="49" fontId="32" fillId="27" borderId="60" xfId="61" applyNumberFormat="1" applyFont="1" applyFill="1" applyBorder="1" applyAlignment="1" applyProtection="1">
      <alignment horizontal="left"/>
      <protection locked="0"/>
    </xf>
    <xf numFmtId="14" fontId="20" fillId="27" borderId="16" xfId="61" applyNumberFormat="1" applyFont="1" applyFill="1" applyBorder="1" applyAlignment="1" applyProtection="1">
      <alignment horizontal="center"/>
      <protection locked="0"/>
    </xf>
    <xf numFmtId="4" fontId="20" fillId="27" borderId="112" xfId="64" applyNumberFormat="1" applyFont="1" applyFill="1" applyBorder="1" applyAlignment="1" applyProtection="1">
      <alignment vertical="center" wrapText="1"/>
      <protection locked="0"/>
    </xf>
    <xf numFmtId="0" fontId="20" fillId="33" borderId="30" xfId="65" applyNumberFormat="1" applyFont="1" applyFill="1" applyBorder="1" applyAlignment="1" applyProtection="1">
      <alignment horizontal="left" vertical="center" wrapText="1"/>
      <protection/>
    </xf>
    <xf numFmtId="3" fontId="20" fillId="27" borderId="16" xfId="61" applyNumberFormat="1" applyFont="1" applyFill="1" applyBorder="1" applyProtection="1">
      <alignment/>
      <protection locked="0"/>
    </xf>
    <xf numFmtId="0" fontId="20" fillId="42" borderId="30" xfId="63" applyFont="1" applyFill="1" applyBorder="1" applyAlignment="1" applyProtection="1">
      <alignment horizontal="left" vertical="center"/>
      <protection/>
    </xf>
    <xf numFmtId="0" fontId="20" fillId="40" borderId="66" xfId="66" applyFont="1" applyFill="1" applyBorder="1" applyAlignment="1" applyProtection="1">
      <alignment vertical="center" wrapText="1"/>
      <protection/>
    </xf>
    <xf numFmtId="0" fontId="59" fillId="40" borderId="45" xfId="66" applyFont="1" applyFill="1" applyBorder="1" applyAlignment="1" applyProtection="1">
      <alignment vertical="center"/>
      <protection/>
    </xf>
    <xf numFmtId="0" fontId="59" fillId="40" borderId="45" xfId="66" applyFont="1" applyFill="1" applyBorder="1" applyProtection="1">
      <alignment/>
      <protection/>
    </xf>
    <xf numFmtId="0" fontId="59" fillId="40" borderId="47" xfId="66" applyFont="1" applyFill="1" applyBorder="1" applyProtection="1">
      <alignment/>
      <protection/>
    </xf>
    <xf numFmtId="0" fontId="59" fillId="33" borderId="65" xfId="67" applyFont="1" applyFill="1" applyBorder="1" applyAlignment="1" applyProtection="1">
      <alignment vertical="center" wrapText="1"/>
      <protection/>
    </xf>
    <xf numFmtId="0" fontId="59" fillId="33" borderId="45" xfId="67" applyFont="1" applyFill="1" applyBorder="1" applyAlignment="1" applyProtection="1">
      <alignment vertical="center" wrapText="1"/>
      <protection/>
    </xf>
    <xf numFmtId="0" fontId="20" fillId="42" borderId="30" xfId="67" applyFont="1" applyFill="1" applyBorder="1" applyAlignment="1" applyProtection="1">
      <alignment horizontal="left" vertical="center" wrapText="1"/>
      <protection/>
    </xf>
    <xf numFmtId="0" fontId="20" fillId="33" borderId="21" xfId="67" applyFont="1" applyFill="1" applyBorder="1" applyAlignment="1" applyProtection="1">
      <alignment vertical="center" wrapText="1"/>
      <protection/>
    </xf>
    <xf numFmtId="49" fontId="20" fillId="33" borderId="43" xfId="67" applyNumberFormat="1" applyFont="1" applyFill="1" applyBorder="1" applyProtection="1">
      <alignment/>
      <protection/>
    </xf>
    <xf numFmtId="0" fontId="59" fillId="33" borderId="45" xfId="68" applyFont="1" applyFill="1" applyBorder="1" applyAlignment="1" applyProtection="1">
      <alignment vertical="center"/>
      <protection/>
    </xf>
    <xf numFmtId="0" fontId="59" fillId="33" borderId="45" xfId="68" applyFont="1" applyFill="1" applyBorder="1" applyAlignment="1" applyProtection="1">
      <alignment horizontal="left" vertical="center" wrapText="1"/>
      <protection/>
    </xf>
    <xf numFmtId="0" fontId="20" fillId="33" borderId="45" xfId="68" applyFont="1" applyFill="1" applyBorder="1" applyAlignment="1" applyProtection="1">
      <alignment vertical="center" wrapText="1"/>
      <protection/>
    </xf>
    <xf numFmtId="0" fontId="20" fillId="40" borderId="43" xfId="69" applyFont="1" applyFill="1" applyBorder="1" applyAlignment="1" applyProtection="1">
      <alignment horizontal="left" vertical="center" wrapText="1"/>
      <protection/>
    </xf>
    <xf numFmtId="0" fontId="20" fillId="40" borderId="45" xfId="69" applyFont="1" applyFill="1" applyBorder="1" applyAlignment="1" applyProtection="1">
      <alignment horizontal="left" vertical="center" wrapText="1"/>
      <protection/>
    </xf>
    <xf numFmtId="49" fontId="20" fillId="40" borderId="30" xfId="67" applyNumberFormat="1" applyFont="1" applyFill="1" applyBorder="1" applyAlignment="1" applyProtection="1">
      <alignment horizontal="left"/>
      <protection/>
    </xf>
    <xf numFmtId="0" fontId="20" fillId="40" borderId="30" xfId="68" applyFont="1" applyFill="1" applyBorder="1" applyAlignment="1" applyProtection="1">
      <alignment horizontal="left" vertical="center" wrapText="1"/>
      <protection/>
    </xf>
    <xf numFmtId="49" fontId="20" fillId="40" borderId="30" xfId="63" applyNumberFormat="1" applyFont="1" applyFill="1" applyBorder="1" applyAlignment="1" applyProtection="1">
      <alignment horizontal="left"/>
      <protection/>
    </xf>
    <xf numFmtId="0" fontId="43" fillId="40" borderId="26" xfId="0" applyFont="1" applyFill="1" applyBorder="1" applyAlignment="1" applyProtection="1">
      <alignment vertical="center" wrapText="1"/>
      <protection/>
    </xf>
    <xf numFmtId="0" fontId="43" fillId="40" borderId="0" xfId="0" applyFont="1" applyFill="1" applyBorder="1" applyAlignment="1" applyProtection="1">
      <alignment vertical="center" wrapText="1"/>
      <protection/>
    </xf>
    <xf numFmtId="0" fontId="1" fillId="40" borderId="0" xfId="63" applyFill="1" applyBorder="1" applyProtection="1">
      <alignment/>
      <protection/>
    </xf>
    <xf numFmtId="0" fontId="44" fillId="40" borderId="34" xfId="63" applyFont="1" applyFill="1" applyBorder="1" applyProtection="1">
      <alignment/>
      <protection/>
    </xf>
    <xf numFmtId="0" fontId="44" fillId="40" borderId="35" xfId="63" applyFont="1" applyFill="1" applyBorder="1" applyProtection="1">
      <alignment/>
      <protection/>
    </xf>
    <xf numFmtId="0" fontId="11" fillId="40" borderId="30" xfId="64" applyFont="1" applyFill="1" applyBorder="1" applyAlignment="1" applyProtection="1">
      <alignment horizontal="center" vertical="center"/>
      <protection/>
    </xf>
    <xf numFmtId="0" fontId="11" fillId="40" borderId="0" xfId="64" applyFont="1" applyFill="1" applyBorder="1" applyAlignment="1" applyProtection="1">
      <alignment horizontal="center" vertical="center"/>
      <protection/>
    </xf>
    <xf numFmtId="4" fontId="0" fillId="40" borderId="0" xfId="0" applyNumberFormat="1" applyFont="1" applyFill="1" applyBorder="1" applyAlignment="1" applyProtection="1">
      <alignment horizontal="right" vertical="center"/>
      <protection/>
    </xf>
    <xf numFmtId="4" fontId="82" fillId="40" borderId="0" xfId="0" applyNumberFormat="1" applyFont="1" applyFill="1" applyBorder="1" applyAlignment="1" applyProtection="1">
      <alignment horizontal="right" vertical="center"/>
      <protection/>
    </xf>
    <xf numFmtId="4" fontId="20" fillId="27" borderId="53" xfId="69" applyNumberFormat="1" applyFont="1" applyFill="1" applyBorder="1" applyAlignment="1" applyProtection="1">
      <alignment horizontal="right" vertical="center" wrapText="1"/>
      <protection locked="0"/>
    </xf>
    <xf numFmtId="4" fontId="20" fillId="27" borderId="16" xfId="67" applyNumberFormat="1" applyFont="1" applyFill="1" applyBorder="1" applyAlignment="1" applyProtection="1">
      <alignment horizontal="right" vertical="center"/>
      <protection locked="0"/>
    </xf>
    <xf numFmtId="4" fontId="20" fillId="27" borderId="126" xfId="69" applyNumberFormat="1" applyFont="1" applyFill="1" applyBorder="1" applyAlignment="1" applyProtection="1">
      <alignment horizontal="right" vertical="center" wrapText="1"/>
      <protection locked="0"/>
    </xf>
    <xf numFmtId="4" fontId="59" fillId="27" borderId="103" xfId="69" applyNumberFormat="1" applyFont="1" applyFill="1" applyBorder="1" applyAlignment="1" applyProtection="1">
      <alignment horizontal="right" vertical="center" wrapText="1"/>
      <protection locked="0"/>
    </xf>
    <xf numFmtId="4" fontId="20" fillId="27" borderId="103" xfId="69" applyNumberFormat="1" applyFont="1" applyFill="1" applyBorder="1" applyAlignment="1" applyProtection="1">
      <alignment horizontal="right" vertical="center"/>
      <protection locked="0"/>
    </xf>
    <xf numFmtId="4" fontId="20" fillId="36" borderId="29" xfId="69" applyNumberFormat="1" applyFont="1" applyFill="1" applyBorder="1" applyAlignment="1" applyProtection="1">
      <alignment vertical="center" wrapText="1"/>
      <protection/>
    </xf>
    <xf numFmtId="4" fontId="20" fillId="27" borderId="16" xfId="63" applyNumberFormat="1" applyFont="1" applyFill="1" applyBorder="1" applyAlignment="1" applyProtection="1">
      <alignment horizontal="right" vertical="center"/>
      <protection locked="0"/>
    </xf>
    <xf numFmtId="4" fontId="20" fillId="27" borderId="24" xfId="63" applyNumberFormat="1" applyFont="1" applyFill="1" applyBorder="1" applyAlignment="1" applyProtection="1">
      <alignment horizontal="right" vertical="center"/>
      <protection locked="0"/>
    </xf>
    <xf numFmtId="0" fontId="20" fillId="33" borderId="106" xfId="0" applyFont="1" applyFill="1" applyBorder="1" applyAlignment="1" applyProtection="1">
      <alignment vertical="center"/>
      <protection/>
    </xf>
    <xf numFmtId="0" fontId="20" fillId="33" borderId="45" xfId="0" applyFont="1" applyFill="1" applyBorder="1" applyAlignment="1" applyProtection="1">
      <alignment vertical="center"/>
      <protection/>
    </xf>
    <xf numFmtId="0" fontId="20" fillId="33" borderId="106" xfId="0" applyFont="1" applyFill="1" applyBorder="1" applyAlignment="1" applyProtection="1">
      <alignment vertical="center" wrapText="1"/>
      <protection/>
    </xf>
    <xf numFmtId="0" fontId="20" fillId="33" borderId="43" xfId="0" applyFont="1" applyFill="1" applyBorder="1" applyAlignment="1" applyProtection="1">
      <alignment vertical="center"/>
      <protection/>
    </xf>
    <xf numFmtId="0" fontId="20" fillId="33" borderId="66" xfId="0" applyFont="1" applyFill="1" applyBorder="1" applyAlignment="1" applyProtection="1">
      <alignment vertical="center" wrapText="1"/>
      <protection/>
    </xf>
    <xf numFmtId="0" fontId="20" fillId="33" borderId="36" xfId="0" applyFont="1" applyFill="1" applyBorder="1" applyAlignment="1" applyProtection="1">
      <alignment vertical="center"/>
      <protection/>
    </xf>
    <xf numFmtId="0" fontId="32" fillId="33" borderId="66" xfId="0" applyFont="1" applyFill="1" applyBorder="1" applyAlignment="1" applyProtection="1">
      <alignment vertical="center" wrapText="1"/>
      <protection/>
    </xf>
    <xf numFmtId="0" fontId="32" fillId="42" borderId="43" xfId="0" applyFont="1" applyFill="1" applyBorder="1" applyAlignment="1" applyProtection="1">
      <alignment horizontal="left" vertical="center"/>
      <protection/>
    </xf>
    <xf numFmtId="0" fontId="32" fillId="42" borderId="47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0" fontId="20" fillId="33" borderId="109" xfId="0" applyFont="1" applyFill="1" applyBorder="1" applyAlignment="1" applyProtection="1">
      <alignment horizontal="left" vertical="center"/>
      <protection/>
    </xf>
    <xf numFmtId="0" fontId="32" fillId="33" borderId="45" xfId="0" applyFont="1" applyFill="1" applyBorder="1" applyAlignment="1" applyProtection="1">
      <alignment horizontal="left" vertical="center"/>
      <protection/>
    </xf>
    <xf numFmtId="0" fontId="64" fillId="42" borderId="40" xfId="0" applyFont="1" applyFill="1" applyBorder="1" applyAlignment="1" applyProtection="1">
      <alignment horizontal="left" vertical="center"/>
      <protection/>
    </xf>
    <xf numFmtId="0" fontId="32" fillId="42" borderId="31" xfId="0" applyFont="1" applyFill="1" applyBorder="1" applyAlignment="1" applyProtection="1">
      <alignment horizontal="left" vertical="center"/>
      <protection/>
    </xf>
    <xf numFmtId="0" fontId="11" fillId="33" borderId="31" xfId="0" applyFont="1" applyFill="1" applyBorder="1" applyAlignment="1" applyProtection="1">
      <alignment vertical="center"/>
      <protection/>
    </xf>
    <xf numFmtId="0" fontId="11" fillId="33" borderId="32" xfId="0" applyFont="1" applyFill="1" applyBorder="1" applyAlignment="1" applyProtection="1">
      <alignment vertical="center"/>
      <protection/>
    </xf>
    <xf numFmtId="0" fontId="1" fillId="41" borderId="0" xfId="70" applyFont="1" applyFill="1" applyBorder="1" applyProtection="1">
      <alignment/>
      <protection/>
    </xf>
    <xf numFmtId="0" fontId="0" fillId="41" borderId="0" xfId="58" applyFont="1" applyFill="1" applyProtection="1">
      <alignment/>
      <protection/>
    </xf>
    <xf numFmtId="0" fontId="0" fillId="41" borderId="0" xfId="58" applyFont="1" applyFill="1" applyAlignment="1" applyProtection="1">
      <alignment horizontal="center" vertical="center"/>
      <protection/>
    </xf>
    <xf numFmtId="0" fontId="132" fillId="41" borderId="96" xfId="58" applyFont="1" applyFill="1" applyBorder="1" applyAlignment="1" applyProtection="1">
      <alignment horizontal="left" indent="1"/>
      <protection/>
    </xf>
    <xf numFmtId="0" fontId="132" fillId="41" borderId="96" xfId="58" applyFont="1" applyFill="1" applyBorder="1" applyAlignment="1" applyProtection="1">
      <alignment horizontal="left" vertical="center" indent="1"/>
      <protection/>
    </xf>
    <xf numFmtId="0" fontId="132" fillId="41" borderId="97" xfId="58" applyFont="1" applyFill="1" applyBorder="1" applyAlignment="1" applyProtection="1">
      <alignment horizontal="left" indent="1"/>
      <protection/>
    </xf>
    <xf numFmtId="0" fontId="132" fillId="41" borderId="127" xfId="58" applyFont="1" applyFill="1" applyBorder="1" applyAlignment="1" applyProtection="1">
      <alignment horizontal="left" indent="1"/>
      <protection/>
    </xf>
    <xf numFmtId="0" fontId="132" fillId="41" borderId="128" xfId="58" applyFont="1" applyFill="1" applyBorder="1" applyAlignment="1" applyProtection="1">
      <alignment horizontal="left" indent="1"/>
      <protection/>
    </xf>
    <xf numFmtId="0" fontId="132" fillId="41" borderId="129" xfId="58" applyFont="1" applyFill="1" applyBorder="1" applyAlignment="1" applyProtection="1">
      <alignment horizontal="left" vertical="center" indent="1"/>
      <protection/>
    </xf>
    <xf numFmtId="170" fontId="132" fillId="41" borderId="58" xfId="54" applyFont="1" applyFill="1" applyBorder="1" applyAlignment="1" applyProtection="1">
      <alignment horizontal="left" vertical="center" indent="1"/>
      <protection/>
    </xf>
    <xf numFmtId="0" fontId="43" fillId="34" borderId="40" xfId="58" applyFont="1" applyFill="1" applyBorder="1" applyAlignment="1" applyProtection="1">
      <alignment horizontal="left" vertical="center"/>
      <protection/>
    </xf>
    <xf numFmtId="4" fontId="0" fillId="34" borderId="130" xfId="58" applyNumberFormat="1" applyFont="1" applyFill="1" applyBorder="1" applyAlignment="1" applyProtection="1">
      <alignment horizontal="right" vertical="center"/>
      <protection/>
    </xf>
    <xf numFmtId="4" fontId="0" fillId="34" borderId="131" xfId="58" applyNumberFormat="1" applyFont="1" applyFill="1" applyBorder="1" applyAlignment="1" applyProtection="1">
      <alignment horizontal="right" vertical="center"/>
      <protection/>
    </xf>
    <xf numFmtId="0" fontId="132" fillId="41" borderId="97" xfId="58" applyFont="1" applyFill="1" applyBorder="1" applyAlignment="1" applyProtection="1">
      <alignment horizontal="left" vertical="center" indent="1"/>
      <protection/>
    </xf>
    <xf numFmtId="0" fontId="132" fillId="41" borderId="128" xfId="58" applyFont="1" applyFill="1" applyBorder="1" applyAlignment="1" applyProtection="1">
      <alignment horizontal="left" vertical="center" indent="1"/>
      <protection/>
    </xf>
    <xf numFmtId="0" fontId="0" fillId="42" borderId="0" xfId="58" applyFont="1" applyFill="1" applyAlignment="1" applyProtection="1">
      <alignment horizontal="center" wrapText="1"/>
      <protection/>
    </xf>
    <xf numFmtId="0" fontId="0" fillId="42" borderId="0" xfId="58" applyFont="1" applyFill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41" borderId="97" xfId="58" applyFont="1" applyFill="1" applyBorder="1" applyAlignment="1" applyProtection="1">
      <alignment horizontal="left" wrapText="1" indent="2"/>
      <protection/>
    </xf>
    <xf numFmtId="0" fontId="1" fillId="0" borderId="0" xfId="57">
      <alignment/>
      <protection/>
    </xf>
    <xf numFmtId="0" fontId="0" fillId="0" borderId="0" xfId="57" applyNumberFormat="1" applyFont="1" applyFill="1" applyProtection="1">
      <alignment/>
      <protection/>
    </xf>
    <xf numFmtId="0" fontId="0" fillId="41" borderId="0" xfId="57" applyFont="1" applyFill="1" applyProtection="1">
      <alignment/>
      <protection/>
    </xf>
    <xf numFmtId="0" fontId="0" fillId="41" borderId="0" xfId="57" applyFont="1" applyFill="1" applyProtection="1" quotePrefix="1">
      <alignment/>
      <protection/>
    </xf>
    <xf numFmtId="0" fontId="131" fillId="33" borderId="11" xfId="61" applyFont="1" applyFill="1" applyBorder="1" applyProtection="1">
      <alignment/>
      <protection locked="0"/>
    </xf>
    <xf numFmtId="0" fontId="1" fillId="0" borderId="0" xfId="57" applyAlignment="1">
      <alignment wrapText="1"/>
      <protection/>
    </xf>
    <xf numFmtId="4" fontId="20" fillId="27" borderId="24" xfId="64" applyNumberFormat="1" applyFont="1" applyFill="1" applyBorder="1" applyProtection="1">
      <alignment/>
      <protection locked="0"/>
    </xf>
    <xf numFmtId="4" fontId="59" fillId="27" borderId="113" xfId="64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Fill="1" applyBorder="1" applyAlignment="1">
      <alignment/>
    </xf>
    <xf numFmtId="0" fontId="89" fillId="33" borderId="0" xfId="67" applyFont="1" applyFill="1" applyBorder="1" applyAlignment="1" applyProtection="1">
      <alignment vertical="center" wrapText="1"/>
      <protection/>
    </xf>
    <xf numFmtId="0" fontId="89" fillId="33" borderId="10" xfId="67" applyFont="1" applyFill="1" applyBorder="1" applyAlignment="1" applyProtection="1">
      <alignment vertical="center" wrapText="1"/>
      <protection/>
    </xf>
    <xf numFmtId="4" fontId="59" fillId="27" borderId="59" xfId="67" applyNumberFormat="1" applyFont="1" applyFill="1" applyBorder="1" applyAlignment="1" applyProtection="1">
      <alignment vertical="center" wrapText="1"/>
      <protection locked="0"/>
    </xf>
    <xf numFmtId="0" fontId="82" fillId="33" borderId="0" xfId="0" applyFont="1" applyFill="1" applyBorder="1" applyAlignment="1" applyProtection="1">
      <alignment/>
      <protection/>
    </xf>
    <xf numFmtId="4" fontId="59" fillId="27" borderId="112" xfId="67" applyNumberFormat="1" applyFont="1" applyFill="1" applyBorder="1" applyAlignment="1" applyProtection="1">
      <alignment vertical="center" wrapText="1"/>
      <protection locked="0"/>
    </xf>
    <xf numFmtId="0" fontId="89" fillId="33" borderId="11" xfId="67" applyFont="1" applyFill="1" applyBorder="1" applyAlignment="1" applyProtection="1">
      <alignment vertical="center" wrapText="1"/>
      <protection/>
    </xf>
    <xf numFmtId="0" fontId="90" fillId="33" borderId="0" xfId="63" applyFont="1" applyFill="1" applyAlignment="1" applyProtection="1">
      <alignment horizontal="left"/>
      <protection/>
    </xf>
    <xf numFmtId="4" fontId="59" fillId="27" borderId="98" xfId="67" applyNumberFormat="1" applyFont="1" applyFill="1" applyBorder="1" applyAlignment="1" applyProtection="1">
      <alignment vertical="center" wrapText="1"/>
      <protection locked="0"/>
    </xf>
    <xf numFmtId="4" fontId="59" fillId="27" borderId="16" xfId="67" applyNumberFormat="1" applyFont="1" applyFill="1" applyBorder="1" applyAlignment="1" applyProtection="1">
      <alignment vertical="center" wrapText="1"/>
      <protection locked="0"/>
    </xf>
    <xf numFmtId="4" fontId="59" fillId="27" borderId="70" xfId="67" applyNumberFormat="1" applyFont="1" applyFill="1" applyBorder="1" applyAlignment="1" applyProtection="1">
      <alignment vertical="center" wrapText="1"/>
      <protection locked="0"/>
    </xf>
    <xf numFmtId="0" fontId="91" fillId="33" borderId="0" xfId="67" applyFont="1" applyFill="1" applyBorder="1" applyAlignment="1" applyProtection="1">
      <alignment horizontal="left"/>
      <protection/>
    </xf>
    <xf numFmtId="0" fontId="91" fillId="33" borderId="10" xfId="67" applyFont="1" applyFill="1" applyBorder="1" applyAlignment="1" applyProtection="1">
      <alignment horizontal="left"/>
      <protection/>
    </xf>
    <xf numFmtId="0" fontId="59" fillId="40" borderId="45" xfId="69" applyFont="1" applyFill="1" applyBorder="1" applyAlignment="1" applyProtection="1">
      <alignment horizontal="left" vertical="center" wrapText="1"/>
      <protection/>
    </xf>
    <xf numFmtId="0" fontId="90" fillId="40" borderId="11" xfId="67" applyFont="1" applyFill="1" applyBorder="1" applyAlignment="1" applyProtection="1">
      <alignment horizontal="center"/>
      <protection/>
    </xf>
    <xf numFmtId="0" fontId="90" fillId="40" borderId="11" xfId="67" applyFont="1" applyFill="1" applyBorder="1" applyAlignment="1" applyProtection="1">
      <alignment vertical="center" wrapText="1"/>
      <protection/>
    </xf>
    <xf numFmtId="0" fontId="59" fillId="40" borderId="45" xfId="66" applyFont="1" applyFill="1" applyBorder="1" applyAlignment="1" applyProtection="1">
      <alignment vertical="top" wrapText="1"/>
      <protection/>
    </xf>
    <xf numFmtId="0" fontId="59" fillId="40" borderId="45" xfId="69" applyFont="1" applyFill="1" applyBorder="1" applyAlignment="1" applyProtection="1">
      <alignment vertical="center"/>
      <protection/>
    </xf>
    <xf numFmtId="4" fontId="59" fillId="27" borderId="103" xfId="69" applyNumberFormat="1" applyFont="1" applyFill="1" applyBorder="1" applyAlignment="1" applyProtection="1">
      <alignment horizontal="right" vertical="center"/>
      <protection locked="0"/>
    </xf>
    <xf numFmtId="0" fontId="49" fillId="33" borderId="0" xfId="67" applyFont="1" applyFill="1" applyBorder="1" applyAlignment="1" applyProtection="1">
      <alignment horizontal="left" vertical="center"/>
      <protection/>
    </xf>
    <xf numFmtId="0" fontId="49" fillId="33" borderId="10" xfId="67" applyFont="1" applyFill="1" applyBorder="1" applyAlignment="1" applyProtection="1">
      <alignment horizontal="left" vertical="center"/>
      <protection/>
    </xf>
    <xf numFmtId="0" fontId="59" fillId="40" borderId="45" xfId="66" applyFont="1" applyFill="1" applyBorder="1" applyAlignment="1" applyProtection="1">
      <alignment horizontal="left"/>
      <protection/>
    </xf>
    <xf numFmtId="4" fontId="59" fillId="27" borderId="112" xfId="69" applyNumberFormat="1" applyFont="1" applyFill="1" applyBorder="1" applyAlignment="1" applyProtection="1">
      <alignment horizontal="right" vertical="center" wrapText="1"/>
      <protection locked="0"/>
    </xf>
    <xf numFmtId="0" fontId="58" fillId="40" borderId="11" xfId="67" applyFont="1" applyFill="1" applyBorder="1" applyAlignment="1" applyProtection="1">
      <alignment vertical="center" wrapText="1"/>
      <protection/>
    </xf>
    <xf numFmtId="0" fontId="59" fillId="40" borderId="47" xfId="66" applyFont="1" applyFill="1" applyBorder="1" applyAlignment="1" applyProtection="1">
      <alignment horizontal="left"/>
      <protection/>
    </xf>
    <xf numFmtId="4" fontId="59" fillId="27" borderId="54" xfId="69" applyNumberFormat="1" applyFont="1" applyFill="1" applyBorder="1" applyAlignment="1" applyProtection="1">
      <alignment horizontal="right" vertical="center"/>
      <protection locked="0"/>
    </xf>
    <xf numFmtId="4" fontId="59" fillId="27" borderId="54" xfId="69" applyNumberFormat="1" applyFont="1" applyFill="1" applyBorder="1" applyAlignment="1" applyProtection="1">
      <alignment horizontal="right" vertical="center" wrapText="1"/>
      <protection locked="0"/>
    </xf>
    <xf numFmtId="4" fontId="59" fillId="36" borderId="48" xfId="68" applyNumberFormat="1" applyFont="1" applyFill="1" applyBorder="1" applyAlignment="1" applyProtection="1">
      <alignment horizontal="right" vertical="center"/>
      <protection/>
    </xf>
    <xf numFmtId="4" fontId="59" fillId="27" borderId="104" xfId="69" applyNumberFormat="1" applyFont="1" applyFill="1" applyBorder="1" applyAlignment="1" applyProtection="1">
      <alignment horizontal="right" vertical="center" wrapText="1"/>
      <protection locked="0"/>
    </xf>
    <xf numFmtId="0" fontId="43" fillId="0" borderId="36" xfId="57" applyFont="1" applyFill="1" applyBorder="1" applyAlignment="1" applyProtection="1">
      <alignment horizontal="center"/>
      <protection/>
    </xf>
    <xf numFmtId="0" fontId="43" fillId="0" borderId="37" xfId="57" applyFont="1" applyFill="1" applyBorder="1" applyAlignment="1" applyProtection="1">
      <alignment horizontal="center"/>
      <protection/>
    </xf>
    <xf numFmtId="0" fontId="43" fillId="0" borderId="38" xfId="57" applyFont="1" applyFill="1" applyBorder="1" applyAlignment="1" applyProtection="1">
      <alignment horizontal="center"/>
      <protection/>
    </xf>
    <xf numFmtId="0" fontId="69" fillId="36" borderId="37" xfId="61" applyFont="1" applyFill="1" applyBorder="1" applyAlignment="1" applyProtection="1">
      <alignment horizontal="right" vertical="center"/>
      <protection/>
    </xf>
    <xf numFmtId="0" fontId="69" fillId="27" borderId="37" xfId="61" applyFont="1" applyFill="1" applyBorder="1" applyAlignment="1" applyProtection="1">
      <alignment horizontal="center" vertical="center"/>
      <protection locked="0"/>
    </xf>
    <xf numFmtId="0" fontId="69" fillId="27" borderId="38" xfId="61" applyFont="1" applyFill="1" applyBorder="1" applyAlignment="1" applyProtection="1">
      <alignment horizontal="center" vertical="center"/>
      <protection locked="0"/>
    </xf>
    <xf numFmtId="0" fontId="20" fillId="27" borderId="98" xfId="61" applyFont="1" applyFill="1" applyBorder="1" applyAlignment="1" applyProtection="1">
      <alignment horizontal="left"/>
      <protection locked="0"/>
    </xf>
    <xf numFmtId="0" fontId="20" fillId="27" borderId="70" xfId="61" applyFont="1" applyFill="1" applyBorder="1" applyAlignment="1" applyProtection="1">
      <alignment horizontal="left"/>
      <protection locked="0"/>
    </xf>
    <xf numFmtId="0" fontId="20" fillId="27" borderId="56" xfId="61" applyFont="1" applyFill="1" applyBorder="1" applyAlignment="1" applyProtection="1">
      <alignment horizontal="left"/>
      <protection locked="0"/>
    </xf>
    <xf numFmtId="0" fontId="32" fillId="33" borderId="0" xfId="61" applyFont="1" applyFill="1" applyBorder="1" applyAlignment="1" applyProtection="1">
      <alignment horizontal="center"/>
      <protection/>
    </xf>
    <xf numFmtId="0" fontId="32" fillId="33" borderId="17" xfId="61" applyFont="1" applyFill="1" applyBorder="1" applyAlignment="1" applyProtection="1">
      <alignment horizontal="center"/>
      <protection/>
    </xf>
    <xf numFmtId="0" fontId="20" fillId="27" borderId="12" xfId="61" applyFont="1" applyFill="1" applyBorder="1" applyAlignment="1" applyProtection="1">
      <alignment vertical="top" wrapText="1"/>
      <protection locked="0"/>
    </xf>
    <xf numFmtId="0" fontId="20" fillId="27" borderId="13" xfId="61" applyFont="1" applyFill="1" applyBorder="1" applyAlignment="1" applyProtection="1">
      <alignment vertical="top" wrapText="1"/>
      <protection locked="0"/>
    </xf>
    <xf numFmtId="0" fontId="20" fillId="27" borderId="14" xfId="61" applyFont="1" applyFill="1" applyBorder="1" applyAlignment="1" applyProtection="1">
      <alignment vertical="top" wrapText="1"/>
      <protection locked="0"/>
    </xf>
    <xf numFmtId="0" fontId="20" fillId="27" borderId="15" xfId="61" applyFont="1" applyFill="1" applyBorder="1" applyAlignment="1" applyProtection="1">
      <alignment vertical="top" wrapText="1"/>
      <protection locked="0"/>
    </xf>
    <xf numFmtId="0" fontId="20" fillId="27" borderId="0" xfId="61" applyFont="1" applyFill="1" applyBorder="1" applyAlignment="1" applyProtection="1">
      <alignment vertical="top" wrapText="1"/>
      <protection locked="0"/>
    </xf>
    <xf numFmtId="0" fontId="20" fillId="27" borderId="17" xfId="61" applyFont="1" applyFill="1" applyBorder="1" applyAlignment="1" applyProtection="1">
      <alignment vertical="top" wrapText="1"/>
      <protection locked="0"/>
    </xf>
    <xf numFmtId="0" fontId="20" fillId="27" borderId="18" xfId="61" applyFont="1" applyFill="1" applyBorder="1" applyAlignment="1" applyProtection="1">
      <alignment vertical="top" wrapText="1"/>
      <protection locked="0"/>
    </xf>
    <xf numFmtId="0" fontId="20" fillId="27" borderId="19" xfId="61" applyFont="1" applyFill="1" applyBorder="1" applyAlignment="1" applyProtection="1">
      <alignment vertical="top" wrapText="1"/>
      <protection locked="0"/>
    </xf>
    <xf numFmtId="0" fontId="20" fillId="27" borderId="20" xfId="61" applyFont="1" applyFill="1" applyBorder="1" applyAlignment="1" applyProtection="1">
      <alignment vertical="top" wrapText="1"/>
      <protection locked="0"/>
    </xf>
    <xf numFmtId="0" fontId="69" fillId="36" borderId="36" xfId="61" applyFont="1" applyFill="1" applyBorder="1" applyAlignment="1" applyProtection="1">
      <alignment horizontal="left" vertical="center"/>
      <protection/>
    </xf>
    <xf numFmtId="0" fontId="69" fillId="36" borderId="37" xfId="61" applyFont="1" applyFill="1" applyBorder="1" applyAlignment="1" applyProtection="1">
      <alignment horizontal="left" vertical="center"/>
      <protection/>
    </xf>
    <xf numFmtId="0" fontId="20" fillId="27" borderId="98" xfId="61" applyFont="1" applyFill="1" applyBorder="1" applyAlignment="1" applyProtection="1">
      <alignment horizontal="center"/>
      <protection locked="0"/>
    </xf>
    <xf numFmtId="0" fontId="20" fillId="27" borderId="56" xfId="61" applyFont="1" applyFill="1" applyBorder="1" applyAlignment="1" applyProtection="1">
      <alignment horizontal="center"/>
      <protection locked="0"/>
    </xf>
    <xf numFmtId="0" fontId="45" fillId="36" borderId="25" xfId="61" applyFont="1" applyFill="1" applyBorder="1" applyAlignment="1" applyProtection="1">
      <alignment horizontal="center" vertical="center" wrapText="1"/>
      <protection/>
    </xf>
    <xf numFmtId="0" fontId="45" fillId="36" borderId="26" xfId="61" applyFont="1" applyFill="1" applyBorder="1" applyAlignment="1" applyProtection="1">
      <alignment horizontal="center" vertical="center" wrapText="1"/>
      <protection/>
    </xf>
    <xf numFmtId="0" fontId="45" fillId="36" borderId="27" xfId="61" applyFont="1" applyFill="1" applyBorder="1" applyAlignment="1" applyProtection="1">
      <alignment horizontal="center" vertical="center" wrapText="1"/>
      <protection/>
    </xf>
    <xf numFmtId="0" fontId="45" fillId="36" borderId="21" xfId="61" applyFont="1" applyFill="1" applyBorder="1" applyAlignment="1" applyProtection="1">
      <alignment horizontal="center" vertical="center" wrapText="1"/>
      <protection/>
    </xf>
    <xf numFmtId="0" fontId="45" fillId="36" borderId="22" xfId="61" applyFont="1" applyFill="1" applyBorder="1" applyAlignment="1" applyProtection="1">
      <alignment horizontal="center" vertical="center" wrapText="1"/>
      <protection/>
    </xf>
    <xf numFmtId="0" fontId="45" fillId="36" borderId="23" xfId="61" applyFont="1" applyFill="1" applyBorder="1" applyAlignment="1" applyProtection="1">
      <alignment horizontal="center" vertical="center" wrapText="1"/>
      <protection/>
    </xf>
    <xf numFmtId="0" fontId="44" fillId="36" borderId="98" xfId="0" applyFont="1" applyFill="1" applyBorder="1" applyAlignment="1" applyProtection="1">
      <alignment horizontal="left"/>
      <protection/>
    </xf>
    <xf numFmtId="0" fontId="44" fillId="36" borderId="70" xfId="0" applyFont="1" applyFill="1" applyBorder="1" applyAlignment="1" applyProtection="1">
      <alignment horizontal="left"/>
      <protection/>
    </xf>
    <xf numFmtId="0" fontId="44" fillId="36" borderId="56" xfId="0" applyFont="1" applyFill="1" applyBorder="1" applyAlignment="1" applyProtection="1">
      <alignment horizontal="left"/>
      <protection/>
    </xf>
    <xf numFmtId="0" fontId="61" fillId="27" borderId="98" xfId="47" applyFont="1" applyFill="1" applyBorder="1" applyAlignment="1" applyProtection="1">
      <alignment horizontal="left"/>
      <protection locked="0"/>
    </xf>
    <xf numFmtId="0" fontId="61" fillId="27" borderId="70" xfId="47" applyFont="1" applyFill="1" applyBorder="1" applyAlignment="1" applyProtection="1">
      <alignment horizontal="left"/>
      <protection locked="0"/>
    </xf>
    <xf numFmtId="0" fontId="61" fillId="27" borderId="56" xfId="47" applyFont="1" applyFill="1" applyBorder="1" applyAlignment="1" applyProtection="1">
      <alignment horizontal="left"/>
      <protection locked="0"/>
    </xf>
    <xf numFmtId="49" fontId="20" fillId="27" borderId="98" xfId="61" applyNumberFormat="1" applyFont="1" applyFill="1" applyBorder="1" applyAlignment="1" applyProtection="1">
      <alignment horizontal="left"/>
      <protection locked="0"/>
    </xf>
    <xf numFmtId="49" fontId="20" fillId="27" borderId="56" xfId="61" applyNumberFormat="1" applyFont="1" applyFill="1" applyBorder="1" applyAlignment="1" applyProtection="1">
      <alignment horizontal="left"/>
      <protection locked="0"/>
    </xf>
    <xf numFmtId="0" fontId="32" fillId="33" borderId="0" xfId="61" applyFont="1" applyFill="1" applyBorder="1" applyAlignment="1" applyProtection="1">
      <alignment horizontal="left" vertical="center" wrapText="1"/>
      <protection/>
    </xf>
    <xf numFmtId="49" fontId="20" fillId="27" borderId="70" xfId="61" applyNumberFormat="1" applyFont="1" applyFill="1" applyBorder="1" applyAlignment="1" applyProtection="1">
      <alignment horizontal="left"/>
      <protection locked="0"/>
    </xf>
    <xf numFmtId="49" fontId="20" fillId="27" borderId="98" xfId="60" applyNumberFormat="1" applyFont="1" applyFill="1" applyBorder="1" applyAlignment="1" applyProtection="1">
      <alignment horizontal="left"/>
      <protection locked="0"/>
    </xf>
    <xf numFmtId="49" fontId="20" fillId="27" borderId="56" xfId="60" applyNumberFormat="1" applyFont="1" applyFill="1" applyBorder="1" applyAlignment="1" applyProtection="1">
      <alignment horizontal="left"/>
      <protection locked="0"/>
    </xf>
    <xf numFmtId="0" fontId="20" fillId="27" borderId="70" xfId="61" applyFont="1" applyFill="1" applyBorder="1" applyAlignment="1" applyProtection="1">
      <alignment horizontal="center"/>
      <protection locked="0"/>
    </xf>
    <xf numFmtId="49" fontId="20" fillId="33" borderId="0" xfId="73" applyNumberFormat="1" applyFont="1" applyFill="1" applyBorder="1" applyAlignment="1" applyProtection="1">
      <alignment horizontal="left" vertical="center"/>
      <protection/>
    </xf>
    <xf numFmtId="49" fontId="20" fillId="33" borderId="31" xfId="73" applyNumberFormat="1" applyFont="1" applyFill="1" applyBorder="1" applyAlignment="1" applyProtection="1">
      <alignment horizontal="left" vertical="center"/>
      <protection/>
    </xf>
    <xf numFmtId="0" fontId="32" fillId="37" borderId="132" xfId="73" applyFont="1" applyFill="1" applyBorder="1" applyAlignment="1" applyProtection="1">
      <alignment horizontal="center" vertical="center"/>
      <protection/>
    </xf>
    <xf numFmtId="0" fontId="32" fillId="37" borderId="133" xfId="73" applyFont="1" applyFill="1" applyBorder="1" applyAlignment="1" applyProtection="1">
      <alignment horizontal="center" vertical="center"/>
      <protection/>
    </xf>
    <xf numFmtId="0" fontId="32" fillId="37" borderId="95" xfId="73" applyFont="1" applyFill="1" applyBorder="1" applyAlignment="1" applyProtection="1">
      <alignment horizontal="center" vertical="center"/>
      <protection/>
    </xf>
    <xf numFmtId="0" fontId="70" fillId="33" borderId="26" xfId="73" applyFont="1" applyFill="1" applyBorder="1" applyAlignment="1" applyProtection="1">
      <alignment horizontal="center" vertical="center"/>
      <protection/>
    </xf>
    <xf numFmtId="0" fontId="32" fillId="37" borderId="134" xfId="73" applyFont="1" applyFill="1" applyBorder="1" applyAlignment="1" applyProtection="1">
      <alignment horizontal="center" vertical="center" wrapText="1"/>
      <protection/>
    </xf>
    <xf numFmtId="0" fontId="32" fillId="37" borderId="94" xfId="73" applyFont="1" applyFill="1" applyBorder="1" applyAlignment="1" applyProtection="1">
      <alignment horizontal="center" vertical="center" wrapText="1"/>
      <protection/>
    </xf>
    <xf numFmtId="0" fontId="32" fillId="37" borderId="76" xfId="73" applyFont="1" applyFill="1" applyBorder="1" applyAlignment="1" applyProtection="1">
      <alignment horizontal="center" vertical="center" wrapText="1"/>
      <protection/>
    </xf>
    <xf numFmtId="0" fontId="32" fillId="37" borderId="95" xfId="73" applyFont="1" applyFill="1" applyBorder="1" applyAlignment="1" applyProtection="1">
      <alignment horizontal="center" vertical="center" wrapText="1"/>
      <protection/>
    </xf>
    <xf numFmtId="0" fontId="32" fillId="37" borderId="57" xfId="73" applyFont="1" applyFill="1" applyBorder="1" applyAlignment="1" applyProtection="1">
      <alignment horizontal="center" vertical="center" wrapText="1"/>
      <protection/>
    </xf>
    <xf numFmtId="0" fontId="20" fillId="33" borderId="87" xfId="73" applyFont="1" applyFill="1" applyBorder="1" applyAlignment="1" applyProtection="1">
      <alignment horizontal="left" vertical="center"/>
      <protection/>
    </xf>
    <xf numFmtId="0" fontId="20" fillId="33" borderId="56" xfId="73" applyFont="1" applyFill="1" applyBorder="1" applyAlignment="1" applyProtection="1">
      <alignment horizontal="left" vertical="center"/>
      <protection/>
    </xf>
    <xf numFmtId="0" fontId="20" fillId="33" borderId="135" xfId="73" applyFont="1" applyFill="1" applyBorder="1" applyAlignment="1" applyProtection="1">
      <alignment horizontal="left" vertical="center"/>
      <protection/>
    </xf>
    <xf numFmtId="0" fontId="20" fillId="33" borderId="136" xfId="73" applyFont="1" applyFill="1" applyBorder="1" applyAlignment="1" applyProtection="1">
      <alignment horizontal="left" vertical="center"/>
      <protection/>
    </xf>
    <xf numFmtId="0" fontId="32" fillId="37" borderId="87" xfId="73" applyFont="1" applyFill="1" applyBorder="1" applyAlignment="1" applyProtection="1">
      <alignment horizontal="left" vertical="center"/>
      <protection/>
    </xf>
    <xf numFmtId="0" fontId="32" fillId="37" borderId="56" xfId="73" applyFont="1" applyFill="1" applyBorder="1" applyAlignment="1" applyProtection="1">
      <alignment horizontal="left" vertical="center"/>
      <protection/>
    </xf>
    <xf numFmtId="0" fontId="20" fillId="33" borderId="62" xfId="73" applyFont="1" applyFill="1" applyBorder="1" applyAlignment="1" applyProtection="1">
      <alignment horizontal="left" vertical="center"/>
      <protection/>
    </xf>
    <xf numFmtId="0" fontId="20" fillId="33" borderId="53" xfId="73" applyFont="1" applyFill="1" applyBorder="1" applyAlignment="1" applyProtection="1">
      <alignment horizontal="left" vertical="center"/>
      <protection/>
    </xf>
    <xf numFmtId="0" fontId="20" fillId="33" borderId="41" xfId="73" applyFont="1" applyFill="1" applyBorder="1" applyAlignment="1" applyProtection="1">
      <alignment horizontal="left" vertical="center"/>
      <protection/>
    </xf>
    <xf numFmtId="0" fontId="20" fillId="33" borderId="16" xfId="73" applyFont="1" applyFill="1" applyBorder="1" applyAlignment="1" applyProtection="1">
      <alignment horizontal="left" vertical="center"/>
      <protection/>
    </xf>
    <xf numFmtId="0" fontId="20" fillId="33" borderId="63" xfId="73" applyFont="1" applyFill="1" applyBorder="1" applyAlignment="1" applyProtection="1">
      <alignment horizontal="left" vertical="center"/>
      <protection/>
    </xf>
    <xf numFmtId="0" fontId="20" fillId="33" borderId="54" xfId="73" applyFont="1" applyFill="1" applyBorder="1" applyAlignment="1" applyProtection="1">
      <alignment horizontal="left" vertical="center"/>
      <protection/>
    </xf>
    <xf numFmtId="0" fontId="20" fillId="33" borderId="85" xfId="73" applyFont="1" applyFill="1" applyBorder="1" applyAlignment="1" applyProtection="1">
      <alignment horizontal="left" vertical="center"/>
      <protection/>
    </xf>
    <xf numFmtId="0" fontId="20" fillId="33" borderId="86" xfId="73" applyFont="1" applyFill="1" applyBorder="1" applyAlignment="1" applyProtection="1">
      <alignment horizontal="left" vertical="center"/>
      <protection/>
    </xf>
    <xf numFmtId="0" fontId="32" fillId="37" borderId="132" xfId="73" applyFont="1" applyFill="1" applyBorder="1" applyAlignment="1" applyProtection="1">
      <alignment horizontal="center" vertical="center" wrapText="1"/>
      <protection/>
    </xf>
    <xf numFmtId="0" fontId="32" fillId="37" borderId="58" xfId="73" applyFont="1" applyFill="1" applyBorder="1" applyAlignment="1" applyProtection="1">
      <alignment horizontal="center" vertical="center" wrapText="1"/>
      <protection/>
    </xf>
    <xf numFmtId="0" fontId="32" fillId="37" borderId="133" xfId="73" applyFont="1" applyFill="1" applyBorder="1" applyAlignment="1" applyProtection="1">
      <alignment horizontal="center" vertical="center" wrapText="1"/>
      <protection/>
    </xf>
    <xf numFmtId="0" fontId="32" fillId="37" borderId="59" xfId="73" applyFont="1" applyFill="1" applyBorder="1" applyAlignment="1" applyProtection="1">
      <alignment horizontal="center" vertical="center" wrapText="1"/>
      <protection/>
    </xf>
    <xf numFmtId="0" fontId="45" fillId="36" borderId="25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 vertical="center" wrapText="1"/>
      <protection/>
    </xf>
    <xf numFmtId="0" fontId="45" fillId="36" borderId="27" xfId="0" applyFont="1" applyFill="1" applyBorder="1" applyAlignment="1" applyProtection="1">
      <alignment horizontal="center" vertical="center" wrapText="1"/>
      <protection/>
    </xf>
    <xf numFmtId="0" fontId="45" fillId="36" borderId="10" xfId="0" applyFont="1" applyFill="1" applyBorder="1" applyAlignment="1" applyProtection="1">
      <alignment horizontal="center" vertical="center" wrapText="1"/>
      <protection/>
    </xf>
    <xf numFmtId="0" fontId="45" fillId="36" borderId="0" xfId="0" applyFont="1" applyFill="1" applyBorder="1" applyAlignment="1" applyProtection="1">
      <alignment horizontal="center" vertical="center" wrapText="1"/>
      <protection/>
    </xf>
    <xf numFmtId="0" fontId="45" fillId="36" borderId="11" xfId="0" applyFont="1" applyFill="1" applyBorder="1" applyAlignment="1" applyProtection="1">
      <alignment horizontal="center" vertical="center" wrapText="1"/>
      <protection/>
    </xf>
    <xf numFmtId="0" fontId="45" fillId="36" borderId="21" xfId="0" applyFont="1" applyFill="1" applyBorder="1" applyAlignment="1" applyProtection="1">
      <alignment horizontal="center" vertical="center" wrapText="1"/>
      <protection/>
    </xf>
    <xf numFmtId="0" fontId="45" fillId="36" borderId="22" xfId="0" applyFont="1" applyFill="1" applyBorder="1" applyAlignment="1" applyProtection="1">
      <alignment horizontal="center" vertical="center" wrapText="1"/>
      <protection/>
    </xf>
    <xf numFmtId="0" fontId="45" fillId="36" borderId="23" xfId="0" applyFont="1" applyFill="1" applyBorder="1" applyAlignment="1" applyProtection="1">
      <alignment horizontal="center" vertical="center" wrapText="1"/>
      <protection/>
    </xf>
    <xf numFmtId="0" fontId="69" fillId="37" borderId="36" xfId="73" applyFont="1" applyFill="1" applyBorder="1" applyAlignment="1" applyProtection="1">
      <alignment horizontal="left" vertical="center"/>
      <protection/>
    </xf>
    <xf numFmtId="0" fontId="69" fillId="37" borderId="37" xfId="73" applyFont="1" applyFill="1" applyBorder="1" applyAlignment="1" applyProtection="1">
      <alignment horizontal="left" vertical="center"/>
      <protection/>
    </xf>
    <xf numFmtId="0" fontId="69" fillId="37" borderId="38" xfId="73" applyFont="1" applyFill="1" applyBorder="1" applyAlignment="1" applyProtection="1">
      <alignment horizontal="left" vertical="center"/>
      <protection/>
    </xf>
    <xf numFmtId="0" fontId="43" fillId="36" borderId="25" xfId="0" applyFont="1" applyFill="1" applyBorder="1" applyAlignment="1" applyProtection="1">
      <alignment horizontal="center" vertical="center" wrapText="1"/>
      <protection/>
    </xf>
    <xf numFmtId="0" fontId="43" fillId="36" borderId="26" xfId="0" applyFont="1" applyFill="1" applyBorder="1" applyAlignment="1" applyProtection="1">
      <alignment horizontal="center" vertical="center" wrapText="1"/>
      <protection/>
    </xf>
    <xf numFmtId="0" fontId="43" fillId="36" borderId="27" xfId="0" applyFont="1" applyFill="1" applyBorder="1" applyAlignment="1" applyProtection="1">
      <alignment horizontal="center" vertical="center" wrapText="1"/>
      <protection/>
    </xf>
    <xf numFmtId="0" fontId="43" fillId="36" borderId="10" xfId="0" applyFont="1" applyFill="1" applyBorder="1" applyAlignment="1" applyProtection="1">
      <alignment horizontal="center" vertical="center" wrapText="1"/>
      <protection/>
    </xf>
    <xf numFmtId="0" fontId="43" fillId="36" borderId="0" xfId="0" applyFont="1" applyFill="1" applyBorder="1" applyAlignment="1" applyProtection="1">
      <alignment horizontal="center" vertical="center" wrapText="1"/>
      <protection/>
    </xf>
    <xf numFmtId="0" fontId="43" fillId="36" borderId="11" xfId="0" applyFont="1" applyFill="1" applyBorder="1" applyAlignment="1" applyProtection="1">
      <alignment horizontal="center" vertical="center" wrapText="1"/>
      <protection/>
    </xf>
    <xf numFmtId="0" fontId="43" fillId="36" borderId="21" xfId="0" applyFont="1" applyFill="1" applyBorder="1" applyAlignment="1" applyProtection="1">
      <alignment horizontal="center" vertical="center" wrapText="1"/>
      <protection/>
    </xf>
    <xf numFmtId="0" fontId="43" fillId="36" borderId="22" xfId="0" applyFont="1" applyFill="1" applyBorder="1" applyAlignment="1" applyProtection="1">
      <alignment horizontal="center" vertical="center" wrapText="1"/>
      <protection/>
    </xf>
    <xf numFmtId="0" fontId="43" fillId="36" borderId="23" xfId="0" applyFont="1" applyFill="1" applyBorder="1" applyAlignment="1" applyProtection="1">
      <alignment horizontal="center" vertical="center" wrapText="1"/>
      <protection/>
    </xf>
    <xf numFmtId="0" fontId="43" fillId="36" borderId="36" xfId="0" applyFont="1" applyFill="1" applyBorder="1" applyAlignment="1" applyProtection="1">
      <alignment horizontal="center" vertical="center" wrapText="1"/>
      <protection/>
    </xf>
    <xf numFmtId="0" fontId="43" fillId="36" borderId="37" xfId="0" applyFont="1" applyFill="1" applyBorder="1" applyAlignment="1" applyProtection="1">
      <alignment horizontal="center" vertical="center" wrapText="1"/>
      <protection/>
    </xf>
    <xf numFmtId="0" fontId="43" fillId="36" borderId="38" xfId="0" applyFont="1" applyFill="1" applyBorder="1" applyAlignment="1" applyProtection="1">
      <alignment horizontal="center" vertical="center" wrapText="1"/>
      <protection/>
    </xf>
    <xf numFmtId="0" fontId="32" fillId="36" borderId="55" xfId="65" applyFont="1" applyFill="1" applyBorder="1" applyAlignment="1" applyProtection="1">
      <alignment horizontal="left" vertical="center"/>
      <protection/>
    </xf>
    <xf numFmtId="0" fontId="32" fillId="36" borderId="73" xfId="65" applyFont="1" applyFill="1" applyBorder="1" applyAlignment="1" applyProtection="1">
      <alignment horizontal="left" vertical="center"/>
      <protection/>
    </xf>
    <xf numFmtId="0" fontId="32" fillId="36" borderId="61" xfId="65" applyFont="1" applyFill="1" applyBorder="1" applyAlignment="1" applyProtection="1">
      <alignment horizontal="left" vertical="center"/>
      <protection/>
    </xf>
    <xf numFmtId="0" fontId="43" fillId="37" borderId="133" xfId="0" applyFont="1" applyFill="1" applyBorder="1" applyAlignment="1" applyProtection="1">
      <alignment horizontal="center" vertical="center" wrapText="1"/>
      <protection/>
    </xf>
    <xf numFmtId="49" fontId="20" fillId="33" borderId="35" xfId="64" applyNumberFormat="1" applyFont="1" applyFill="1" applyBorder="1" applyAlignment="1" applyProtection="1">
      <alignment horizontal="center" vertical="center"/>
      <protection/>
    </xf>
    <xf numFmtId="49" fontId="20" fillId="33" borderId="0" xfId="64" applyNumberFormat="1" applyFont="1" applyFill="1" applyBorder="1" applyAlignment="1" applyProtection="1">
      <alignment horizontal="center" vertical="center"/>
      <protection/>
    </xf>
    <xf numFmtId="49" fontId="20" fillId="33" borderId="39" xfId="63" applyNumberFormat="1" applyFont="1" applyFill="1" applyBorder="1" applyAlignment="1" applyProtection="1">
      <alignment horizontal="center" vertical="center"/>
      <protection/>
    </xf>
    <xf numFmtId="49" fontId="20" fillId="33" borderId="33" xfId="63" applyNumberFormat="1" applyFont="1" applyFill="1" applyBorder="1" applyAlignment="1" applyProtection="1">
      <alignment horizontal="center" vertical="center"/>
      <protection/>
    </xf>
    <xf numFmtId="0" fontId="32" fillId="37" borderId="137" xfId="73" applyFont="1" applyFill="1" applyBorder="1" applyAlignment="1" applyProtection="1">
      <alignment horizontal="center" vertical="center" wrapText="1"/>
      <protection/>
    </xf>
    <xf numFmtId="0" fontId="32" fillId="37" borderId="138" xfId="73" applyFont="1" applyFill="1" applyBorder="1" applyAlignment="1" applyProtection="1">
      <alignment horizontal="center" vertical="center" wrapText="1"/>
      <protection/>
    </xf>
    <xf numFmtId="0" fontId="32" fillId="37" borderId="100" xfId="73" applyFont="1" applyFill="1" applyBorder="1" applyAlignment="1" applyProtection="1">
      <alignment horizontal="center" vertical="center" wrapText="1"/>
      <protection/>
    </xf>
    <xf numFmtId="0" fontId="32" fillId="37" borderId="130" xfId="73" applyFont="1" applyFill="1" applyBorder="1" applyAlignment="1" applyProtection="1">
      <alignment horizontal="center" vertical="center" wrapText="1"/>
      <protection/>
    </xf>
    <xf numFmtId="0" fontId="32" fillId="37" borderId="139" xfId="73" applyFont="1" applyFill="1" applyBorder="1" applyAlignment="1" applyProtection="1">
      <alignment horizontal="center" vertical="center" wrapText="1"/>
      <protection/>
    </xf>
    <xf numFmtId="0" fontId="32" fillId="37" borderId="131" xfId="73" applyFont="1" applyFill="1" applyBorder="1" applyAlignment="1" applyProtection="1">
      <alignment horizontal="center" vertical="center" wrapText="1"/>
      <protection/>
    </xf>
    <xf numFmtId="0" fontId="32" fillId="36" borderId="98" xfId="64" applyFont="1" applyFill="1" applyBorder="1" applyAlignment="1" applyProtection="1">
      <alignment horizontal="center" vertical="center" wrapText="1"/>
      <protection/>
    </xf>
    <xf numFmtId="0" fontId="32" fillId="36" borderId="70" xfId="64" applyFont="1" applyFill="1" applyBorder="1" applyAlignment="1" applyProtection="1">
      <alignment horizontal="center" vertical="center" wrapText="1"/>
      <protection/>
    </xf>
    <xf numFmtId="0" fontId="32" fillId="36" borderId="71" xfId="64" applyFont="1" applyFill="1" applyBorder="1" applyAlignment="1" applyProtection="1">
      <alignment horizontal="center" vertical="center" wrapText="1"/>
      <protection/>
    </xf>
    <xf numFmtId="49" fontId="20" fillId="40" borderId="35" xfId="64" applyNumberFormat="1" applyFont="1" applyFill="1" applyBorder="1" applyAlignment="1" applyProtection="1">
      <alignment horizontal="center" vertical="center"/>
      <protection/>
    </xf>
    <xf numFmtId="49" fontId="20" fillId="40" borderId="0" xfId="64" applyNumberFormat="1" applyFont="1" applyFill="1" applyBorder="1" applyAlignment="1" applyProtection="1">
      <alignment horizontal="center" vertical="center"/>
      <protection/>
    </xf>
    <xf numFmtId="49" fontId="20" fillId="40" borderId="39" xfId="63" applyNumberFormat="1" applyFont="1" applyFill="1" applyBorder="1" applyAlignment="1" applyProtection="1">
      <alignment horizontal="center" vertical="center"/>
      <protection/>
    </xf>
    <xf numFmtId="49" fontId="20" fillId="40" borderId="33" xfId="63" applyNumberFormat="1" applyFont="1" applyFill="1" applyBorder="1" applyAlignment="1" applyProtection="1">
      <alignment horizontal="center" vertical="center"/>
      <protection/>
    </xf>
    <xf numFmtId="0" fontId="32" fillId="36" borderId="55" xfId="67" applyFont="1" applyFill="1" applyBorder="1" applyAlignment="1" applyProtection="1">
      <alignment horizontal="left" vertical="center" wrapText="1"/>
      <protection/>
    </xf>
    <xf numFmtId="0" fontId="32" fillId="36" borderId="73" xfId="67" applyFont="1" applyFill="1" applyBorder="1" applyAlignment="1" applyProtection="1">
      <alignment horizontal="left" vertical="center" wrapText="1"/>
      <protection/>
    </xf>
    <xf numFmtId="0" fontId="32" fillId="36" borderId="61" xfId="67" applyFont="1" applyFill="1" applyBorder="1" applyAlignment="1" applyProtection="1">
      <alignment horizontal="left" vertical="center" wrapText="1"/>
      <protection/>
    </xf>
    <xf numFmtId="0" fontId="32" fillId="36" borderId="72" xfId="67" applyFont="1" applyFill="1" applyBorder="1" applyAlignment="1" applyProtection="1">
      <alignment horizontal="left" vertical="center" wrapText="1"/>
      <protection/>
    </xf>
    <xf numFmtId="0" fontId="32" fillId="36" borderId="28" xfId="67" applyFont="1" applyFill="1" applyBorder="1" applyAlignment="1" applyProtection="1">
      <alignment horizontal="left" vertical="center" wrapText="1"/>
      <protection/>
    </xf>
    <xf numFmtId="0" fontId="32" fillId="37" borderId="96" xfId="73" applyFont="1" applyFill="1" applyBorder="1" applyAlignment="1" applyProtection="1">
      <alignment horizontal="center" vertical="center" wrapText="1"/>
      <protection/>
    </xf>
    <xf numFmtId="0" fontId="32" fillId="37" borderId="101" xfId="73" applyFont="1" applyFill="1" applyBorder="1" applyAlignment="1" applyProtection="1">
      <alignment horizontal="center" vertical="center" wrapText="1"/>
      <protection/>
    </xf>
    <xf numFmtId="0" fontId="32" fillId="37" borderId="114" xfId="73" applyFont="1" applyFill="1" applyBorder="1" applyAlignment="1" applyProtection="1">
      <alignment horizontal="center" vertical="center" wrapText="1"/>
      <protection/>
    </xf>
    <xf numFmtId="0" fontId="15" fillId="33" borderId="0" xfId="69" applyFont="1" applyFill="1" applyBorder="1" applyAlignment="1" applyProtection="1">
      <alignment horizontal="center" vertical="center" wrapText="1"/>
      <protection/>
    </xf>
    <xf numFmtId="0" fontId="14" fillId="33" borderId="0" xfId="66" applyFont="1" applyFill="1" applyBorder="1" applyAlignment="1" applyProtection="1">
      <alignment horizontal="center" vertical="center"/>
      <protection/>
    </xf>
    <xf numFmtId="0" fontId="20" fillId="33" borderId="0" xfId="69" applyFont="1" applyFill="1" applyBorder="1" applyAlignment="1" applyProtection="1">
      <alignment horizontal="center"/>
      <protection/>
    </xf>
    <xf numFmtId="0" fontId="54" fillId="33" borderId="0" xfId="66" applyFont="1" applyFill="1" applyBorder="1" applyAlignment="1" applyProtection="1">
      <alignment horizontal="center"/>
      <protection/>
    </xf>
    <xf numFmtId="0" fontId="32" fillId="36" borderId="55" xfId="69" applyFont="1" applyFill="1" applyBorder="1" applyAlignment="1" applyProtection="1">
      <alignment horizontal="left" vertical="center" wrapText="1"/>
      <protection/>
    </xf>
    <xf numFmtId="0" fontId="32" fillId="36" borderId="73" xfId="69" applyFont="1" applyFill="1" applyBorder="1" applyAlignment="1" applyProtection="1">
      <alignment horizontal="left" vertical="center" wrapText="1"/>
      <protection/>
    </xf>
    <xf numFmtId="0" fontId="32" fillId="36" borderId="61" xfId="69" applyFont="1" applyFill="1" applyBorder="1" applyAlignment="1" applyProtection="1">
      <alignment horizontal="left" vertical="center" wrapText="1"/>
      <protection/>
    </xf>
    <xf numFmtId="4" fontId="32" fillId="36" borderId="98" xfId="66" applyNumberFormat="1" applyFont="1" applyFill="1" applyBorder="1" applyAlignment="1" applyProtection="1">
      <alignment horizontal="center" vertical="center"/>
      <protection/>
    </xf>
    <xf numFmtId="4" fontId="32" fillId="36" borderId="70" xfId="66" applyNumberFormat="1" applyFont="1" applyFill="1" applyBorder="1" applyAlignment="1" applyProtection="1">
      <alignment horizontal="center" vertical="center"/>
      <protection/>
    </xf>
    <xf numFmtId="4" fontId="32" fillId="36" borderId="71" xfId="66" applyNumberFormat="1" applyFont="1" applyFill="1" applyBorder="1" applyAlignment="1" applyProtection="1">
      <alignment horizontal="center" vertical="center"/>
      <protection/>
    </xf>
    <xf numFmtId="0" fontId="32" fillId="33" borderId="30" xfId="0" applyFont="1" applyFill="1" applyBorder="1" applyAlignment="1" applyProtection="1">
      <alignment horizontal="left" vertical="center"/>
      <protection/>
    </xf>
    <xf numFmtId="0" fontId="32" fillId="42" borderId="0" xfId="0" applyFont="1" applyFill="1" applyBorder="1" applyAlignment="1" applyProtection="1">
      <alignment horizontal="left" vertical="center"/>
      <protection/>
    </xf>
    <xf numFmtId="0" fontId="32" fillId="37" borderId="132" xfId="0" applyFont="1" applyFill="1" applyBorder="1" applyAlignment="1" applyProtection="1">
      <alignment horizontal="center" vertical="center" wrapText="1"/>
      <protection/>
    </xf>
    <xf numFmtId="0" fontId="32" fillId="37" borderId="41" xfId="0" applyFont="1" applyFill="1" applyBorder="1" applyAlignment="1" applyProtection="1">
      <alignment horizontal="center" vertical="center" wrapText="1"/>
      <protection/>
    </xf>
    <xf numFmtId="0" fontId="32" fillId="37" borderId="133" xfId="0" applyFont="1" applyFill="1" applyBorder="1" applyAlignment="1" applyProtection="1">
      <alignment horizontal="center" vertical="center" wrapText="1"/>
      <protection/>
    </xf>
    <xf numFmtId="0" fontId="32" fillId="37" borderId="16" xfId="0" applyFont="1" applyFill="1" applyBorder="1" applyAlignment="1" applyProtection="1">
      <alignment horizontal="center" vertical="center" wrapText="1"/>
      <protection/>
    </xf>
    <xf numFmtId="0" fontId="32" fillId="37" borderId="95" xfId="0" applyFont="1" applyFill="1" applyBorder="1" applyAlignment="1" applyProtection="1">
      <alignment horizontal="center" vertical="center" wrapText="1"/>
      <protection/>
    </xf>
    <xf numFmtId="0" fontId="32" fillId="37" borderId="24" xfId="0" applyFont="1" applyFill="1" applyBorder="1" applyAlignment="1" applyProtection="1">
      <alignment horizontal="center" vertical="center" wrapText="1"/>
      <protection/>
    </xf>
    <xf numFmtId="0" fontId="32" fillId="37" borderId="58" xfId="0" applyFont="1" applyFill="1" applyBorder="1" applyAlignment="1" applyProtection="1">
      <alignment horizontal="center" vertical="center" wrapText="1"/>
      <protection/>
    </xf>
    <xf numFmtId="0" fontId="32" fillId="37" borderId="59" xfId="0" applyFont="1" applyFill="1" applyBorder="1" applyAlignment="1" applyProtection="1">
      <alignment horizontal="center" vertical="center" wrapText="1"/>
      <protection/>
    </xf>
    <xf numFmtId="0" fontId="32" fillId="37" borderId="57" xfId="0" applyFont="1" applyFill="1" applyBorder="1" applyAlignment="1" applyProtection="1">
      <alignment horizontal="center" vertical="center" wrapText="1"/>
      <protection/>
    </xf>
    <xf numFmtId="0" fontId="60" fillId="36" borderId="55" xfId="72" applyFont="1" applyFill="1" applyBorder="1" applyAlignment="1" applyProtection="1">
      <alignment horizontal="left" vertical="center"/>
      <protection/>
    </xf>
    <xf numFmtId="0" fontId="60" fillId="36" borderId="73" xfId="72" applyFont="1" applyFill="1" applyBorder="1" applyAlignment="1" applyProtection="1">
      <alignment horizontal="left" vertical="center"/>
      <protection/>
    </xf>
    <xf numFmtId="0" fontId="32" fillId="36" borderId="82" xfId="72" applyFont="1" applyFill="1" applyBorder="1" applyAlignment="1" applyProtection="1">
      <alignment horizontal="left" vertical="center"/>
      <protection/>
    </xf>
    <xf numFmtId="0" fontId="32" fillId="36" borderId="90" xfId="72" applyFont="1" applyFill="1" applyBorder="1" applyAlignment="1" applyProtection="1">
      <alignment horizontal="left" vertical="center"/>
      <protection/>
    </xf>
    <xf numFmtId="0" fontId="32" fillId="37" borderId="46" xfId="71" applyFont="1" applyFill="1" applyBorder="1" applyAlignment="1" applyProtection="1">
      <alignment horizontal="center" vertical="center" wrapText="1"/>
      <protection/>
    </xf>
    <xf numFmtId="0" fontId="32" fillId="37" borderId="92" xfId="71" applyFont="1" applyFill="1" applyBorder="1" applyAlignment="1" applyProtection="1">
      <alignment horizontal="center" vertical="center" wrapText="1"/>
      <protection/>
    </xf>
    <xf numFmtId="0" fontId="32" fillId="37" borderId="45" xfId="71" applyFont="1" applyFill="1" applyBorder="1" applyAlignment="1" applyProtection="1">
      <alignment horizontal="center" vertical="center" wrapText="1"/>
      <protection/>
    </xf>
    <xf numFmtId="0" fontId="32" fillId="37" borderId="80" xfId="71" applyFont="1" applyFill="1" applyBorder="1" applyAlignment="1" applyProtection="1">
      <alignment horizontal="center" vertical="center" wrapText="1"/>
      <protection/>
    </xf>
    <xf numFmtId="0" fontId="43" fillId="37" borderId="34" xfId="71" applyFont="1" applyFill="1" applyBorder="1" applyAlignment="1" applyProtection="1">
      <alignment horizontal="left" vertical="center"/>
      <protection/>
    </xf>
    <xf numFmtId="0" fontId="43" fillId="37" borderId="35" xfId="71" applyFont="1" applyFill="1" applyBorder="1" applyAlignment="1" applyProtection="1">
      <alignment horizontal="left" vertical="center"/>
      <protection/>
    </xf>
    <xf numFmtId="0" fontId="43" fillId="37" borderId="39" xfId="71" applyFont="1" applyFill="1" applyBorder="1" applyAlignment="1" applyProtection="1">
      <alignment horizontal="left" vertical="center"/>
      <protection/>
    </xf>
    <xf numFmtId="0" fontId="43" fillId="37" borderId="140" xfId="71" applyFont="1" applyFill="1" applyBorder="1" applyAlignment="1" applyProtection="1">
      <alignment horizontal="left" vertical="center"/>
      <protection/>
    </xf>
    <xf numFmtId="0" fontId="43" fillId="37" borderId="22" xfId="71" applyFont="1" applyFill="1" applyBorder="1" applyAlignment="1" applyProtection="1">
      <alignment horizontal="left" vertical="center"/>
      <protection/>
    </xf>
    <xf numFmtId="0" fontId="43" fillId="37" borderId="141" xfId="71" applyFont="1" applyFill="1" applyBorder="1" applyAlignment="1" applyProtection="1">
      <alignment horizontal="left" vertical="center"/>
      <protection/>
    </xf>
    <xf numFmtId="0" fontId="32" fillId="37" borderId="110" xfId="71" applyFont="1" applyFill="1" applyBorder="1" applyAlignment="1" applyProtection="1">
      <alignment horizontal="center" vertical="center" wrapText="1"/>
      <protection/>
    </xf>
    <xf numFmtId="0" fontId="32" fillId="37" borderId="103" xfId="71" applyFont="1" applyFill="1" applyBorder="1" applyAlignment="1" applyProtection="1">
      <alignment horizontal="center" vertical="center" wrapText="1"/>
      <protection/>
    </xf>
    <xf numFmtId="0" fontId="32" fillId="37" borderId="142" xfId="71" applyFont="1" applyFill="1" applyBorder="1" applyAlignment="1" applyProtection="1">
      <alignment horizontal="center" vertical="center" wrapText="1"/>
      <protection/>
    </xf>
    <xf numFmtId="0" fontId="32" fillId="37" borderId="43" xfId="71" applyFont="1" applyFill="1" applyBorder="1" applyAlignment="1" applyProtection="1">
      <alignment horizontal="center" vertical="center" wrapText="1"/>
      <protection/>
    </xf>
    <xf numFmtId="0" fontId="32" fillId="37" borderId="44" xfId="71" applyFont="1" applyFill="1" applyBorder="1" applyAlignment="1" applyProtection="1">
      <alignment horizontal="center" vertical="center" wrapText="1"/>
      <protection/>
    </xf>
    <xf numFmtId="0" fontId="32" fillId="37" borderId="143" xfId="71" applyFont="1" applyFill="1" applyBorder="1" applyAlignment="1" applyProtection="1">
      <alignment horizontal="center" vertical="center" wrapText="1"/>
      <protection/>
    </xf>
    <xf numFmtId="0" fontId="32" fillId="37" borderId="144" xfId="71" applyFont="1" applyFill="1" applyBorder="1" applyAlignment="1" applyProtection="1">
      <alignment horizontal="center" vertical="center" wrapText="1"/>
      <protection/>
    </xf>
    <xf numFmtId="0" fontId="32" fillId="37" borderId="145" xfId="71" applyFont="1" applyFill="1" applyBorder="1" applyAlignment="1" applyProtection="1">
      <alignment horizontal="center" vertical="center" wrapText="1"/>
      <protection/>
    </xf>
    <xf numFmtId="0" fontId="32" fillId="37" borderId="146" xfId="71" applyFont="1" applyFill="1" applyBorder="1" applyAlignment="1" applyProtection="1">
      <alignment horizontal="center" vertical="center" wrapText="1"/>
      <protection/>
    </xf>
    <xf numFmtId="0" fontId="32" fillId="37" borderId="147" xfId="71" applyFont="1" applyFill="1" applyBorder="1" applyAlignment="1" applyProtection="1">
      <alignment horizontal="center" vertical="center" wrapText="1"/>
      <protection/>
    </xf>
    <xf numFmtId="0" fontId="32" fillId="37" borderId="133" xfId="70" applyFont="1" applyFill="1" applyBorder="1" applyAlignment="1" applyProtection="1">
      <alignment horizontal="center" vertical="center" wrapText="1"/>
      <protection/>
    </xf>
    <xf numFmtId="0" fontId="32" fillId="37" borderId="95" xfId="70" applyFont="1" applyFill="1" applyBorder="1" applyAlignment="1" applyProtection="1">
      <alignment horizontal="center" vertical="center" wrapText="1"/>
      <protection/>
    </xf>
    <xf numFmtId="0" fontId="43" fillId="37" borderId="34" xfId="71" applyFont="1" applyFill="1" applyBorder="1" applyAlignment="1" applyProtection="1">
      <alignment horizontal="center" vertical="center" wrapText="1"/>
      <protection/>
    </xf>
    <xf numFmtId="0" fontId="43" fillId="37" borderId="35" xfId="71" applyFont="1" applyFill="1" applyBorder="1" applyAlignment="1" applyProtection="1">
      <alignment horizontal="center" vertical="center"/>
      <protection/>
    </xf>
    <xf numFmtId="0" fontId="43" fillId="37" borderId="39" xfId="71" applyFont="1" applyFill="1" applyBorder="1" applyAlignment="1" applyProtection="1">
      <alignment horizontal="center" vertical="center"/>
      <protection/>
    </xf>
    <xf numFmtId="0" fontId="43" fillId="37" borderId="40" xfId="71" applyFont="1" applyFill="1" applyBorder="1" applyAlignment="1" applyProtection="1">
      <alignment horizontal="center" vertical="center"/>
      <protection/>
    </xf>
    <xf numFmtId="0" fontId="43" fillId="37" borderId="31" xfId="71" applyFont="1" applyFill="1" applyBorder="1" applyAlignment="1" applyProtection="1">
      <alignment horizontal="center" vertical="center"/>
      <protection/>
    </xf>
    <xf numFmtId="0" fontId="43" fillId="37" borderId="32" xfId="71" applyFont="1" applyFill="1" applyBorder="1" applyAlignment="1" applyProtection="1">
      <alignment horizontal="center" vertical="center"/>
      <protection/>
    </xf>
    <xf numFmtId="0" fontId="32" fillId="37" borderId="132" xfId="70" applyFont="1" applyFill="1" applyBorder="1" applyAlignment="1" applyProtection="1">
      <alignment horizontal="center" vertical="center"/>
      <protection/>
    </xf>
    <xf numFmtId="0" fontId="32" fillId="37" borderId="148" xfId="70" applyFont="1" applyFill="1" applyBorder="1" applyAlignment="1" applyProtection="1">
      <alignment horizontal="center" vertical="center"/>
      <protection/>
    </xf>
    <xf numFmtId="0" fontId="32" fillId="37" borderId="42" xfId="70" applyFont="1" applyFill="1" applyBorder="1" applyAlignment="1" applyProtection="1">
      <alignment horizontal="center" vertical="center" wrapText="1"/>
      <protection/>
    </xf>
    <xf numFmtId="0" fontId="78" fillId="41" borderId="0" xfId="58" applyFont="1" applyFill="1" applyBorder="1" applyAlignment="1" applyProtection="1">
      <alignment horizontal="left" wrapText="1"/>
      <protection/>
    </xf>
    <xf numFmtId="0" fontId="43" fillId="34" borderId="55" xfId="71" applyFont="1" applyFill="1" applyBorder="1" applyAlignment="1" applyProtection="1">
      <alignment horizontal="left" vertical="center"/>
      <protection/>
    </xf>
    <xf numFmtId="0" fontId="43" fillId="34" borderId="73" xfId="71" applyFont="1" applyFill="1" applyBorder="1" applyAlignment="1" applyProtection="1">
      <alignment horizontal="left" vertical="center"/>
      <protection/>
    </xf>
    <xf numFmtId="0" fontId="43" fillId="34" borderId="108" xfId="71" applyFont="1" applyFill="1" applyBorder="1" applyAlignment="1" applyProtection="1">
      <alignment horizontal="left" vertical="center"/>
      <protection/>
    </xf>
    <xf numFmtId="0" fontId="69" fillId="0" borderId="137" xfId="58" applyFont="1" applyFill="1" applyBorder="1" applyAlignment="1" applyProtection="1">
      <alignment horizontal="center" vertical="center"/>
      <protection/>
    </xf>
    <xf numFmtId="0" fontId="69" fillId="0" borderId="138" xfId="58" applyFont="1" applyFill="1" applyBorder="1" applyAlignment="1" applyProtection="1">
      <alignment horizontal="center" vertical="center"/>
      <protection/>
    </xf>
  </cellXfs>
  <cellStyles count="7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Milliers 2" xfId="51"/>
    <cellStyle name="Currency" xfId="52"/>
    <cellStyle name="Currency [0]" xfId="53"/>
    <cellStyle name="Monétaire 2" xfId="54"/>
    <cellStyle name="Monétaire 2 2" xfId="55"/>
    <cellStyle name="Neutre" xfId="56"/>
    <cellStyle name="Normal 2" xfId="57"/>
    <cellStyle name="Normal 3" xfId="58"/>
    <cellStyle name="Normal 3 2" xfId="59"/>
    <cellStyle name="Normal_Cadre_enquete_CA (2)" xfId="60"/>
    <cellStyle name="Normal_données" xfId="61"/>
    <cellStyle name="Normal_PAGE24" xfId="62"/>
    <cellStyle name="Normal_PAGE27" xfId="63"/>
    <cellStyle name="Normal_PAGE28" xfId="64"/>
    <cellStyle name="Normal_PAGE29" xfId="65"/>
    <cellStyle name="Normal_PAGE30" xfId="66"/>
    <cellStyle name="Normal_PAGE31" xfId="67"/>
    <cellStyle name="Normal_PAGE32" xfId="68"/>
    <cellStyle name="Normal_PAGE33" xfId="69"/>
    <cellStyle name="Normal_PAGE34-1" xfId="70"/>
    <cellStyle name="Normal_PAGE36" xfId="71"/>
    <cellStyle name="Normal_PAGE42-3" xfId="72"/>
    <cellStyle name="Normal_PAGE6-1" xfId="73"/>
    <cellStyle name="Normal_PAGE6-3" xfId="74"/>
    <cellStyle name="Percent" xfId="75"/>
    <cellStyle name="Satisfaisant" xfId="76"/>
    <cellStyle name="Sortie" xfId="77"/>
    <cellStyle name="Texte explicatif" xfId="78"/>
    <cellStyle name="Titre" xfId="79"/>
    <cellStyle name="Titre 1" xfId="80"/>
    <cellStyle name="Titre 2" xfId="81"/>
    <cellStyle name="Titre 3" xfId="82"/>
    <cellStyle name="Titre 4" xfId="83"/>
    <cellStyle name="Total" xfId="84"/>
    <cellStyle name="Vérification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2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3.8515625" style="0" customWidth="1"/>
  </cols>
  <sheetData>
    <row r="1" spans="1:2" ht="12">
      <c r="A1" s="1103" t="s">
        <v>819</v>
      </c>
      <c r="B1" s="1098">
        <f>VALUE(__BPPHIDEN___DATEARRI___ANN0)</f>
        <v>0</v>
      </c>
    </row>
    <row r="2" spans="1:2" ht="24.75">
      <c r="A2" s="1103" t="s">
        <v>602</v>
      </c>
      <c r="B2" s="1098">
        <f>VALUE(__BPPHAUTR___DATEGENE___ANN0)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2:M219"/>
  <sheetViews>
    <sheetView showRowColHeaders="0" zoomScalePageLayoutView="0" workbookViewId="0" topLeftCell="A1">
      <selection activeCell="F11" sqref="F11"/>
    </sheetView>
  </sheetViews>
  <sheetFormatPr defaultColWidth="11.421875" defaultRowHeight="12.75"/>
  <cols>
    <col min="1" max="1" width="2.00390625" style="341" customWidth="1"/>
    <col min="2" max="2" width="1.28515625" style="341" customWidth="1"/>
    <col min="3" max="3" width="7.140625" style="342" customWidth="1"/>
    <col min="4" max="4" width="0.71875" style="342" customWidth="1"/>
    <col min="5" max="5" width="71.57421875" style="429" customWidth="1"/>
    <col min="6" max="12" width="11.7109375" style="429" customWidth="1"/>
    <col min="13" max="13" width="2.00390625" style="429" customWidth="1"/>
    <col min="14" max="14" width="2.421875" style="429" customWidth="1"/>
    <col min="15" max="16384" width="11.421875" style="429" customWidth="1"/>
  </cols>
  <sheetData>
    <row r="1" ht="10.5" customHeight="1" thickBot="1"/>
    <row r="2" spans="2:13" ht="17.25" thickBot="1">
      <c r="B2" s="132" t="s">
        <v>190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</row>
    <row r="3" spans="1:10" s="432" customFormat="1" ht="12.75" customHeight="1" thickBot="1">
      <c r="A3" s="430"/>
      <c r="B3" s="352"/>
      <c r="C3" s="353"/>
      <c r="D3" s="353"/>
      <c r="E3" s="431"/>
      <c r="F3" s="431"/>
      <c r="G3" s="431"/>
      <c r="H3" s="431"/>
      <c r="I3" s="431"/>
      <c r="J3" s="431"/>
    </row>
    <row r="4" spans="1:13" s="432" customFormat="1" ht="39" customHeight="1" thickBot="1">
      <c r="A4" s="430"/>
      <c r="B4" s="1228" t="s">
        <v>129</v>
      </c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30"/>
    </row>
    <row r="5" spans="1:13" s="432" customFormat="1" ht="25.5" customHeight="1" thickBot="1">
      <c r="A5" s="430"/>
      <c r="B5" s="433"/>
      <c r="C5" s="434"/>
      <c r="D5" s="434"/>
      <c r="E5" s="435"/>
      <c r="F5" s="435"/>
      <c r="G5" s="435"/>
      <c r="H5" s="435"/>
      <c r="I5" s="435"/>
      <c r="J5" s="435"/>
      <c r="K5" s="436"/>
      <c r="L5" s="436"/>
      <c r="M5" s="437"/>
    </row>
    <row r="6" spans="1:13" s="432" customFormat="1" ht="20.25" customHeight="1" thickTop="1">
      <c r="A6" s="430"/>
      <c r="B6" s="438"/>
      <c r="C6" s="439"/>
      <c r="D6" s="439"/>
      <c r="E6" s="440"/>
      <c r="F6" s="1239" t="str">
        <f>"Réel
"&amp;CRBPPHIDEN___ANNEEREF___ANN0-2</f>
        <v>Réel
-2</v>
      </c>
      <c r="G6" s="1241" t="str">
        <f>"Budget exécutoire
"&amp;CRBPPHIDEN___ANNEEREF___ANN0-1</f>
        <v>Budget exécutoire
-1</v>
      </c>
      <c r="H6" s="1234" t="s">
        <v>188</v>
      </c>
      <c r="I6" s="1234"/>
      <c r="J6" s="1234"/>
      <c r="K6" s="1241" t="s">
        <v>191</v>
      </c>
      <c r="L6" s="1243" t="s">
        <v>187</v>
      </c>
      <c r="M6" s="441"/>
    </row>
    <row r="7" spans="1:13" s="432" customFormat="1" ht="33" customHeight="1" thickBot="1">
      <c r="A7" s="430"/>
      <c r="B7" s="438"/>
      <c r="C7" s="442" t="s">
        <v>132</v>
      </c>
      <c r="D7" s="442"/>
      <c r="E7" s="443"/>
      <c r="F7" s="1257"/>
      <c r="G7" s="1258"/>
      <c r="H7" s="907" t="s">
        <v>436</v>
      </c>
      <c r="I7" s="205" t="s">
        <v>184</v>
      </c>
      <c r="J7" s="205" t="s">
        <v>185</v>
      </c>
      <c r="K7" s="1258"/>
      <c r="L7" s="1259"/>
      <c r="M7" s="441"/>
    </row>
    <row r="8" spans="1:13" s="450" customFormat="1" ht="10.5" customHeight="1" thickTop="1">
      <c r="A8" s="444"/>
      <c r="B8" s="445"/>
      <c r="C8" s="446"/>
      <c r="D8" s="447"/>
      <c r="E8" s="448"/>
      <c r="F8" s="1248" t="s">
        <v>3</v>
      </c>
      <c r="G8" s="1248" t="s">
        <v>4</v>
      </c>
      <c r="H8" s="1248" t="s">
        <v>5</v>
      </c>
      <c r="I8" s="1248" t="s">
        <v>49</v>
      </c>
      <c r="J8" s="1248" t="s">
        <v>50</v>
      </c>
      <c r="K8" s="1248" t="s">
        <v>7</v>
      </c>
      <c r="L8" s="1250" t="s">
        <v>8</v>
      </c>
      <c r="M8" s="449"/>
    </row>
    <row r="9" spans="1:13" s="450" customFormat="1" ht="6" customHeight="1">
      <c r="A9" s="444"/>
      <c r="B9" s="445"/>
      <c r="C9" s="451"/>
      <c r="D9" s="452"/>
      <c r="E9" s="453"/>
      <c r="F9" s="1249"/>
      <c r="G9" s="1249"/>
      <c r="H9" s="1249"/>
      <c r="I9" s="1249"/>
      <c r="J9" s="1249"/>
      <c r="K9" s="1249"/>
      <c r="L9" s="1251"/>
      <c r="M9" s="449"/>
    </row>
    <row r="10" spans="1:13" s="459" customFormat="1" ht="9" customHeight="1" thickBot="1">
      <c r="A10" s="454"/>
      <c r="B10" s="455"/>
      <c r="C10" s="456"/>
      <c r="D10" s="457"/>
      <c r="E10" s="453"/>
      <c r="F10" s="1249"/>
      <c r="G10" s="1249"/>
      <c r="H10" s="1249"/>
      <c r="I10" s="1249"/>
      <c r="J10" s="1249"/>
      <c r="K10" s="1249"/>
      <c r="L10" s="1251"/>
      <c r="M10" s="458"/>
    </row>
    <row r="11" spans="1:13" s="459" customFormat="1" ht="12.75" customHeight="1" thickBot="1">
      <c r="A11" s="460"/>
      <c r="B11" s="461"/>
      <c r="C11" s="462">
        <v>76</v>
      </c>
      <c r="D11" s="463"/>
      <c r="E11" s="464" t="s">
        <v>469</v>
      </c>
      <c r="F11" s="952"/>
      <c r="G11" s="952"/>
      <c r="H11" s="952"/>
      <c r="I11" s="952"/>
      <c r="J11" s="465">
        <f>SUM(H11:I11)</f>
        <v>0</v>
      </c>
      <c r="K11" s="466"/>
      <c r="L11" s="960"/>
      <c r="M11" s="458"/>
    </row>
    <row r="12" spans="1:13" s="459" customFormat="1" ht="12.75" customHeight="1">
      <c r="A12" s="460"/>
      <c r="B12" s="461"/>
      <c r="C12" s="467"/>
      <c r="D12" s="468"/>
      <c r="E12" s="469"/>
      <c r="F12" s="470"/>
      <c r="G12" s="470"/>
      <c r="H12" s="470"/>
      <c r="I12" s="470"/>
      <c r="J12" s="470"/>
      <c r="K12" s="466"/>
      <c r="L12" s="471"/>
      <c r="M12" s="458"/>
    </row>
    <row r="13" spans="1:13" s="459" customFormat="1" ht="12.75" customHeight="1">
      <c r="A13" s="356"/>
      <c r="B13" s="472"/>
      <c r="C13" s="473" t="s">
        <v>101</v>
      </c>
      <c r="D13" s="474"/>
      <c r="E13" s="475"/>
      <c r="F13" s="476"/>
      <c r="G13" s="477"/>
      <c r="H13" s="477"/>
      <c r="I13" s="477"/>
      <c r="J13" s="477"/>
      <c r="K13" s="466"/>
      <c r="L13" s="478"/>
      <c r="M13" s="458"/>
    </row>
    <row r="14" spans="1:13" s="459" customFormat="1" ht="7.5" customHeight="1" thickBot="1">
      <c r="A14" s="356"/>
      <c r="B14" s="472"/>
      <c r="C14" s="479"/>
      <c r="D14" s="480"/>
      <c r="E14" s="475"/>
      <c r="F14" s="476"/>
      <c r="G14" s="477"/>
      <c r="H14" s="477"/>
      <c r="I14" s="477"/>
      <c r="J14" s="477"/>
      <c r="K14" s="466"/>
      <c r="L14" s="478"/>
      <c r="M14" s="458"/>
    </row>
    <row r="15" spans="1:13" s="488" customFormat="1" ht="12.75" customHeight="1">
      <c r="A15" s="481"/>
      <c r="B15" s="482"/>
      <c r="C15" s="483">
        <v>771</v>
      </c>
      <c r="D15" s="484"/>
      <c r="E15" s="485" t="s">
        <v>102</v>
      </c>
      <c r="F15" s="953"/>
      <c r="G15" s="953"/>
      <c r="H15" s="953"/>
      <c r="I15" s="953"/>
      <c r="J15" s="486">
        <f>SUM(H15:I15)</f>
        <v>0</v>
      </c>
      <c r="K15" s="466"/>
      <c r="L15" s="961"/>
      <c r="M15" s="487"/>
    </row>
    <row r="16" spans="1:13" s="488" customFormat="1" ht="12.75" customHeight="1">
      <c r="A16" s="489"/>
      <c r="B16" s="482"/>
      <c r="C16" s="483">
        <v>773</v>
      </c>
      <c r="D16" s="484"/>
      <c r="E16" s="490" t="s">
        <v>567</v>
      </c>
      <c r="F16" s="954"/>
      <c r="G16" s="954"/>
      <c r="H16" s="954"/>
      <c r="I16" s="954"/>
      <c r="J16" s="491">
        <f>SUM(H16:I16)</f>
        <v>0</v>
      </c>
      <c r="K16" s="466"/>
      <c r="L16" s="962"/>
      <c r="M16" s="487"/>
    </row>
    <row r="17" spans="1:13" s="372" customFormat="1" ht="12.75" customHeight="1">
      <c r="A17" s="489"/>
      <c r="B17" s="482"/>
      <c r="C17" s="483">
        <v>775</v>
      </c>
      <c r="D17" s="484"/>
      <c r="E17" s="490" t="s">
        <v>202</v>
      </c>
      <c r="F17" s="954"/>
      <c r="G17" s="954"/>
      <c r="H17" s="954"/>
      <c r="I17" s="955"/>
      <c r="J17" s="491">
        <f>SUM(H17:I17)</f>
        <v>0</v>
      </c>
      <c r="K17" s="466"/>
      <c r="L17" s="962"/>
      <c r="M17" s="492"/>
    </row>
    <row r="18" spans="1:13" s="372" customFormat="1" ht="12.75" customHeight="1">
      <c r="A18" s="489"/>
      <c r="B18" s="482"/>
      <c r="C18" s="483">
        <v>777</v>
      </c>
      <c r="D18" s="484"/>
      <c r="E18" s="493" t="s">
        <v>568</v>
      </c>
      <c r="F18" s="954"/>
      <c r="G18" s="954"/>
      <c r="H18" s="955"/>
      <c r="I18" s="955"/>
      <c r="J18" s="491">
        <f>SUM(H18:I18)</f>
        <v>0</v>
      </c>
      <c r="K18" s="466"/>
      <c r="L18" s="962"/>
      <c r="M18" s="492"/>
    </row>
    <row r="19" spans="1:13" s="372" customFormat="1" ht="12.75" customHeight="1" thickBot="1">
      <c r="A19" s="494"/>
      <c r="B19" s="495"/>
      <c r="C19" s="483">
        <v>778</v>
      </c>
      <c r="D19" s="484"/>
      <c r="E19" s="496" t="s">
        <v>103</v>
      </c>
      <c r="F19" s="956"/>
      <c r="G19" s="957"/>
      <c r="H19" s="957"/>
      <c r="I19" s="957"/>
      <c r="J19" s="497">
        <f>SUM(H19:I19)</f>
        <v>0</v>
      </c>
      <c r="K19" s="466"/>
      <c r="L19" s="963"/>
      <c r="M19" s="492"/>
    </row>
    <row r="20" spans="1:13" s="507" customFormat="1" ht="12.75" customHeight="1">
      <c r="A20" s="498"/>
      <c r="B20" s="499"/>
      <c r="C20" s="500"/>
      <c r="D20" s="501"/>
      <c r="E20" s="502"/>
      <c r="F20" s="503"/>
      <c r="G20" s="504"/>
      <c r="H20" s="504"/>
      <c r="I20" s="504"/>
      <c r="J20" s="504"/>
      <c r="K20" s="466"/>
      <c r="L20" s="505"/>
      <c r="M20" s="506"/>
    </row>
    <row r="21" spans="1:13" s="511" customFormat="1" ht="12.75" customHeight="1">
      <c r="A21" s="386"/>
      <c r="B21" s="508"/>
      <c r="C21" s="473" t="s">
        <v>104</v>
      </c>
      <c r="D21" s="474"/>
      <c r="E21" s="509"/>
      <c r="F21" s="476"/>
      <c r="G21" s="477"/>
      <c r="H21" s="477"/>
      <c r="I21" s="477"/>
      <c r="J21" s="477"/>
      <c r="K21" s="466"/>
      <c r="L21" s="478"/>
      <c r="M21" s="510"/>
    </row>
    <row r="22" spans="1:13" s="511" customFormat="1" ht="6.75" customHeight="1" thickBot="1">
      <c r="A22" s="386"/>
      <c r="B22" s="508"/>
      <c r="C22" s="479"/>
      <c r="D22" s="480"/>
      <c r="E22" s="509"/>
      <c r="F22" s="476"/>
      <c r="G22" s="477"/>
      <c r="H22" s="477"/>
      <c r="I22" s="477"/>
      <c r="J22" s="477"/>
      <c r="K22" s="466"/>
      <c r="L22" s="478"/>
      <c r="M22" s="510"/>
    </row>
    <row r="23" spans="1:13" s="511" customFormat="1" ht="30.75" customHeight="1">
      <c r="A23" s="386"/>
      <c r="B23" s="508"/>
      <c r="C23" s="483">
        <v>781</v>
      </c>
      <c r="D23" s="484"/>
      <c r="E23" s="1040" t="s">
        <v>470</v>
      </c>
      <c r="F23" s="953"/>
      <c r="G23" s="953"/>
      <c r="H23" s="953"/>
      <c r="I23" s="1054"/>
      <c r="J23" s="486">
        <f aca="true" t="shared" si="0" ref="J23:J37">SUM(H23:I23)</f>
        <v>0</v>
      </c>
      <c r="K23" s="466"/>
      <c r="L23" s="961"/>
      <c r="M23" s="510"/>
    </row>
    <row r="24" spans="1:13" s="511" customFormat="1" ht="12.75" customHeight="1">
      <c r="A24" s="386"/>
      <c r="B24" s="508"/>
      <c r="C24" s="483">
        <v>786</v>
      </c>
      <c r="D24" s="484"/>
      <c r="E24" s="490" t="s">
        <v>472</v>
      </c>
      <c r="F24" s="954"/>
      <c r="G24" s="954"/>
      <c r="H24" s="954"/>
      <c r="I24" s="955"/>
      <c r="J24" s="491">
        <f t="shared" si="0"/>
        <v>0</v>
      </c>
      <c r="K24" s="466"/>
      <c r="L24" s="1056"/>
      <c r="M24" s="510"/>
    </row>
    <row r="25" spans="1:13" s="511" customFormat="1" ht="12.75" customHeight="1">
      <c r="A25" s="386"/>
      <c r="B25" s="508"/>
      <c r="C25" s="483">
        <v>787</v>
      </c>
      <c r="D25" s="484"/>
      <c r="E25" s="490" t="s">
        <v>473</v>
      </c>
      <c r="F25" s="954"/>
      <c r="G25" s="954"/>
      <c r="H25" s="954"/>
      <c r="I25" s="955"/>
      <c r="J25" s="491">
        <f t="shared" si="0"/>
        <v>0</v>
      </c>
      <c r="K25" s="466"/>
      <c r="L25" s="1056"/>
      <c r="M25" s="510"/>
    </row>
    <row r="26" spans="1:13" s="511" customFormat="1" ht="12.75" customHeight="1">
      <c r="A26" s="1117"/>
      <c r="B26" s="1118"/>
      <c r="C26" s="512">
        <v>78725</v>
      </c>
      <c r="D26" s="513"/>
      <c r="E26" s="1123" t="s">
        <v>474</v>
      </c>
      <c r="F26" s="958"/>
      <c r="G26" s="959"/>
      <c r="H26" s="959"/>
      <c r="I26" s="959"/>
      <c r="J26" s="889">
        <f t="shared" si="0"/>
        <v>0</v>
      </c>
      <c r="K26" s="890"/>
      <c r="L26" s="1057"/>
      <c r="M26" s="1121"/>
    </row>
    <row r="27" spans="1:13" ht="18.75">
      <c r="A27" s="1117"/>
      <c r="B27" s="1118"/>
      <c r="C27" s="512">
        <v>78741</v>
      </c>
      <c r="D27" s="513"/>
      <c r="E27" s="1119" t="s">
        <v>845</v>
      </c>
      <c r="F27" s="958"/>
      <c r="G27" s="959"/>
      <c r="H27" s="959"/>
      <c r="I27" s="959"/>
      <c r="J27" s="889">
        <f>SUM(H27:I27)</f>
        <v>0</v>
      </c>
      <c r="K27" s="890"/>
      <c r="L27" s="1057"/>
      <c r="M27" s="1120"/>
    </row>
    <row r="28" spans="1:13" s="511" customFormat="1" ht="18.75">
      <c r="A28" s="1117"/>
      <c r="B28" s="1118"/>
      <c r="C28" s="512">
        <v>78742</v>
      </c>
      <c r="D28" s="513"/>
      <c r="E28" s="1119" t="s">
        <v>476</v>
      </c>
      <c r="F28" s="958"/>
      <c r="G28" s="959"/>
      <c r="H28" s="959"/>
      <c r="I28" s="959"/>
      <c r="J28" s="889">
        <f>SUM(H28:I28)</f>
        <v>0</v>
      </c>
      <c r="K28" s="890"/>
      <c r="L28" s="1057"/>
      <c r="M28" s="1121"/>
    </row>
    <row r="29" spans="1:13" ht="25.5">
      <c r="A29" s="1117"/>
      <c r="B29" s="1118"/>
      <c r="C29" s="512">
        <v>787461</v>
      </c>
      <c r="D29" s="513"/>
      <c r="E29" s="1122" t="s">
        <v>475</v>
      </c>
      <c r="F29" s="958"/>
      <c r="G29" s="959"/>
      <c r="H29" s="959"/>
      <c r="I29" s="959"/>
      <c r="J29" s="889">
        <f>SUM(H29:I29)</f>
        <v>0</v>
      </c>
      <c r="K29" s="890"/>
      <c r="L29" s="1057"/>
      <c r="M29" s="1120"/>
    </row>
    <row r="30" spans="1:13" ht="25.5">
      <c r="A30" s="1117"/>
      <c r="B30" s="1118"/>
      <c r="C30" s="512">
        <v>787462</v>
      </c>
      <c r="D30" s="513"/>
      <c r="E30" s="1119" t="s">
        <v>477</v>
      </c>
      <c r="F30" s="958"/>
      <c r="G30" s="959"/>
      <c r="H30" s="959"/>
      <c r="I30" s="959"/>
      <c r="J30" s="889">
        <f>SUM(H30:I30)</f>
        <v>0</v>
      </c>
      <c r="K30" s="890"/>
      <c r="L30" s="1057"/>
      <c r="M30" s="1120"/>
    </row>
    <row r="31" spans="1:13" ht="18.75">
      <c r="A31" s="1117"/>
      <c r="B31" s="1118"/>
      <c r="C31" s="512">
        <v>78748</v>
      </c>
      <c r="D31" s="513"/>
      <c r="E31" s="1119" t="s">
        <v>478</v>
      </c>
      <c r="F31" s="958"/>
      <c r="G31" s="959"/>
      <c r="H31" s="959"/>
      <c r="I31" s="959"/>
      <c r="J31" s="889">
        <f t="shared" si="0"/>
        <v>0</v>
      </c>
      <c r="K31" s="890"/>
      <c r="L31" s="1057"/>
      <c r="M31" s="1120"/>
    </row>
    <row r="32" spans="1:13" ht="18.75">
      <c r="A32" s="1117"/>
      <c r="B32" s="1118"/>
      <c r="C32" s="512">
        <v>7876</v>
      </c>
      <c r="D32" s="513"/>
      <c r="E32" s="1123" t="s">
        <v>821</v>
      </c>
      <c r="F32" s="958"/>
      <c r="G32" s="958"/>
      <c r="H32" s="958"/>
      <c r="I32" s="958"/>
      <c r="J32" s="889">
        <f t="shared" si="0"/>
        <v>0</v>
      </c>
      <c r="K32" s="890"/>
      <c r="L32" s="1124"/>
      <c r="M32" s="1120"/>
    </row>
    <row r="33" spans="1:13" ht="18.75">
      <c r="A33" s="386"/>
      <c r="B33" s="508"/>
      <c r="C33" s="483">
        <v>789</v>
      </c>
      <c r="D33" s="513"/>
      <c r="E33" s="490" t="s">
        <v>569</v>
      </c>
      <c r="F33" s="954"/>
      <c r="G33" s="954"/>
      <c r="H33" s="954"/>
      <c r="I33" s="954"/>
      <c r="J33" s="491">
        <f t="shared" si="0"/>
        <v>0</v>
      </c>
      <c r="K33" s="890"/>
      <c r="L33" s="1058"/>
      <c r="M33" s="894"/>
    </row>
    <row r="34" spans="1:13" ht="18.75">
      <c r="A34" s="386"/>
      <c r="B34" s="508"/>
      <c r="C34" s="483">
        <v>79</v>
      </c>
      <c r="D34" s="513"/>
      <c r="E34" s="1041" t="s">
        <v>471</v>
      </c>
      <c r="F34" s="954"/>
      <c r="G34" s="954"/>
      <c r="H34" s="954"/>
      <c r="I34" s="954"/>
      <c r="J34" s="491">
        <f t="shared" si="0"/>
        <v>0</v>
      </c>
      <c r="K34" s="890"/>
      <c r="L34" s="1058"/>
      <c r="M34" s="894"/>
    </row>
    <row r="35" spans="1:13" s="459" customFormat="1" ht="12.75" customHeight="1">
      <c r="A35" s="1125"/>
      <c r="B35" s="1126"/>
      <c r="C35" s="512">
        <v>791</v>
      </c>
      <c r="D35" s="513"/>
      <c r="E35" s="1127" t="s">
        <v>529</v>
      </c>
      <c r="F35" s="958"/>
      <c r="G35" s="959"/>
      <c r="H35" s="959"/>
      <c r="I35" s="959"/>
      <c r="J35" s="889">
        <f>SUM(H35:I35)</f>
        <v>0</v>
      </c>
      <c r="K35" s="890"/>
      <c r="L35" s="1128"/>
      <c r="M35" s="1129"/>
    </row>
    <row r="36" spans="1:13" s="459" customFormat="1" ht="12.75" customHeight="1">
      <c r="A36" s="1125"/>
      <c r="B36" s="1126"/>
      <c r="C36" s="512">
        <v>796</v>
      </c>
      <c r="D36" s="513"/>
      <c r="E36" s="1127" t="s">
        <v>479</v>
      </c>
      <c r="F36" s="958"/>
      <c r="G36" s="959"/>
      <c r="H36" s="959"/>
      <c r="I36" s="959"/>
      <c r="J36" s="889">
        <f t="shared" si="0"/>
        <v>0</v>
      </c>
      <c r="K36" s="890"/>
      <c r="L36" s="1128"/>
      <c r="M36" s="1129"/>
    </row>
    <row r="37" spans="1:13" s="459" customFormat="1" ht="12.75" customHeight="1" thickBot="1">
      <c r="A37" s="1125"/>
      <c r="B37" s="1126"/>
      <c r="C37" s="512">
        <v>797</v>
      </c>
      <c r="D37" s="513"/>
      <c r="E37" s="1130" t="s">
        <v>480</v>
      </c>
      <c r="F37" s="1131"/>
      <c r="G37" s="1132"/>
      <c r="H37" s="1132"/>
      <c r="I37" s="1132"/>
      <c r="J37" s="1133">
        <f t="shared" si="0"/>
        <v>0</v>
      </c>
      <c r="K37" s="890"/>
      <c r="L37" s="1134"/>
      <c r="M37" s="1129"/>
    </row>
    <row r="38" spans="1:13" s="517" customFormat="1" ht="12.75" customHeight="1" thickBot="1">
      <c r="A38" s="514"/>
      <c r="B38" s="515"/>
      <c r="C38" s="518"/>
      <c r="D38" s="519"/>
      <c r="E38" s="520"/>
      <c r="F38" s="521"/>
      <c r="G38" s="521"/>
      <c r="H38" s="521"/>
      <c r="I38" s="521"/>
      <c r="J38" s="521"/>
      <c r="K38" s="522"/>
      <c r="L38" s="523"/>
      <c r="M38" s="516"/>
    </row>
    <row r="39" spans="1:13" s="517" customFormat="1" ht="12.75" customHeight="1" thickBot="1" thickTop="1">
      <c r="A39" s="514"/>
      <c r="B39" s="515"/>
      <c r="C39" s="1264" t="s">
        <v>97</v>
      </c>
      <c r="D39" s="1265"/>
      <c r="E39" s="1266"/>
      <c r="F39" s="524">
        <f>F11+SUM(F15:F19)+SUM(F23:F25)+SUM(F33:F34)</f>
        <v>0</v>
      </c>
      <c r="G39" s="524">
        <f>G11+SUM(G15:G19)+SUM(G23:G25)+SUM(G33:G34)</f>
        <v>0</v>
      </c>
      <c r="H39" s="524">
        <f>H11+SUM(H15:H19)+SUM(H23:H25)+SUM(H33:H34)</f>
        <v>0</v>
      </c>
      <c r="I39" s="524">
        <f>I11+SUM(I15:I19)+SUM(I23:I25)+SUM(I33:I34)</f>
        <v>0</v>
      </c>
      <c r="J39" s="524">
        <f>J11+SUM(J15:J19)+SUM(J23:J25)+SUM(J33:J34)</f>
        <v>0</v>
      </c>
      <c r="K39" s="113"/>
      <c r="L39" s="525">
        <f>L11+SUM(L15:L19)+SUM(L23:L25)+SUM(L33:L34)</f>
        <v>0</v>
      </c>
      <c r="M39" s="516"/>
    </row>
    <row r="40" spans="1:13" s="517" customFormat="1" ht="12.75" customHeight="1" thickBot="1" thickTop="1">
      <c r="A40" s="514"/>
      <c r="B40" s="515"/>
      <c r="C40" s="512"/>
      <c r="D40" s="513"/>
      <c r="E40" s="484"/>
      <c r="F40" s="504"/>
      <c r="G40" s="504"/>
      <c r="H40" s="504"/>
      <c r="I40" s="504"/>
      <c r="J40" s="504"/>
      <c r="K40" s="504"/>
      <c r="L40" s="505"/>
      <c r="M40" s="516"/>
    </row>
    <row r="41" spans="1:13" s="517" customFormat="1" ht="12.75" customHeight="1" thickBot="1" thickTop="1">
      <c r="A41" s="514"/>
      <c r="B41" s="515"/>
      <c r="C41" s="1264" t="s">
        <v>133</v>
      </c>
      <c r="D41" s="1265"/>
      <c r="E41" s="1266"/>
      <c r="F41" s="524">
        <f>'SE Prod 1'!F23+'SE Prod 1'!F48+'SE Prod 2'!F39</f>
        <v>0</v>
      </c>
      <c r="G41" s="524">
        <f>'SE Prod 1'!G23+'SE Prod 1'!G48+'SE Prod 2'!G39</f>
        <v>0</v>
      </c>
      <c r="H41" s="524">
        <f>'SE Prod 1'!H23+'SE Prod 1'!H48+'SE Prod 2'!H39</f>
        <v>0</v>
      </c>
      <c r="I41" s="524">
        <f>'SE Prod 1'!I23+'SE Prod 1'!I48+'SE Prod 2'!I39</f>
        <v>0</v>
      </c>
      <c r="J41" s="524">
        <f>'SE Prod 1'!J23+'SE Prod 1'!J48+'SE Prod 2'!J39</f>
        <v>0</v>
      </c>
      <c r="K41" s="524">
        <f>'SE Prod 1'!K23+'SE Prod 1'!K48+'SE Prod 2'!K39</f>
        <v>0</v>
      </c>
      <c r="L41" s="525">
        <f>'SE Prod 1'!L23+'SE Prod 1'!L48+'SE Prod 2'!L39</f>
        <v>0</v>
      </c>
      <c r="M41" s="516"/>
    </row>
    <row r="42" spans="1:13" s="517" customFormat="1" ht="12.75" customHeight="1" thickTop="1">
      <c r="A42" s="514"/>
      <c r="B42" s="515"/>
      <c r="C42" s="526"/>
      <c r="D42" s="527"/>
      <c r="E42" s="527"/>
      <c r="F42" s="504"/>
      <c r="G42" s="504"/>
      <c r="H42" s="504"/>
      <c r="I42" s="504"/>
      <c r="J42" s="504"/>
      <c r="K42" s="504"/>
      <c r="L42" s="505"/>
      <c r="M42" s="516"/>
    </row>
    <row r="43" spans="1:13" s="533" customFormat="1" ht="12.75" customHeight="1">
      <c r="A43" s="514"/>
      <c r="B43" s="515"/>
      <c r="C43" s="526"/>
      <c r="D43" s="527"/>
      <c r="E43" s="527"/>
      <c r="F43" s="528" t="str">
        <f>"RAN "&amp;CRBPPHIDEN___ANNEEREF___ANN0-2</f>
        <v>RAN -2</v>
      </c>
      <c r="G43" s="529" t="str">
        <f>"RAN "&amp;CRBPPHIDEN___ANNEEREF___ANN0-1</f>
        <v>RAN -1</v>
      </c>
      <c r="H43" s="530"/>
      <c r="I43" s="531"/>
      <c r="J43" s="1267" t="str">
        <f>"Report à nouveau "&amp;CRBPPHIDEN___ANNEEREF___ANN0</f>
        <v>Report à nouveau </v>
      </c>
      <c r="K43" s="1268"/>
      <c r="L43" s="1269"/>
      <c r="M43" s="532"/>
    </row>
    <row r="44" spans="1:13" s="533" customFormat="1" ht="12.75" customHeight="1">
      <c r="A44" s="514"/>
      <c r="B44" s="515"/>
      <c r="C44" s="1042" t="s">
        <v>98</v>
      </c>
      <c r="D44" s="534"/>
      <c r="E44" s="535" t="s">
        <v>105</v>
      </c>
      <c r="F44" s="1055"/>
      <c r="G44" s="1055"/>
      <c r="H44" s="536"/>
      <c r="I44" s="536"/>
      <c r="J44" s="1060"/>
      <c r="K44" s="833"/>
      <c r="L44" s="1061"/>
      <c r="M44" s="532"/>
    </row>
    <row r="45" spans="1:13" s="533" customFormat="1" ht="12.75" customHeight="1">
      <c r="A45" s="514"/>
      <c r="B45" s="515"/>
      <c r="C45" s="1042" t="s">
        <v>450</v>
      </c>
      <c r="D45" s="534"/>
      <c r="E45" s="535" t="s">
        <v>451</v>
      </c>
      <c r="F45" s="1055"/>
      <c r="G45" s="1055"/>
      <c r="H45" s="536"/>
      <c r="I45" s="536"/>
      <c r="J45" s="1060"/>
      <c r="K45" s="833"/>
      <c r="L45" s="1061"/>
      <c r="M45" s="532"/>
    </row>
    <row r="46" spans="1:13" s="533" customFormat="1" ht="12.75" customHeight="1" thickBot="1">
      <c r="A46" s="514"/>
      <c r="B46" s="515"/>
      <c r="C46" s="537"/>
      <c r="D46" s="538"/>
      <c r="E46" s="539"/>
      <c r="F46" s="540"/>
      <c r="G46" s="540"/>
      <c r="H46" s="541"/>
      <c r="I46" s="541"/>
      <c r="J46" s="541"/>
      <c r="K46" s="541"/>
      <c r="L46" s="542"/>
      <c r="M46" s="532"/>
    </row>
    <row r="47" spans="1:13" s="533" customFormat="1" ht="12.75" customHeight="1" thickBot="1" thickTop="1">
      <c r="A47" s="468"/>
      <c r="B47" s="515"/>
      <c r="C47" s="1264" t="s">
        <v>106</v>
      </c>
      <c r="D47" s="1265"/>
      <c r="E47" s="1266"/>
      <c r="F47" s="543">
        <f>F41+F44+F45</f>
        <v>0</v>
      </c>
      <c r="G47" s="543">
        <f aca="true" t="shared" si="1" ref="G47:L47">G41+G44+G45</f>
        <v>0</v>
      </c>
      <c r="H47" s="543">
        <f>H41</f>
        <v>0</v>
      </c>
      <c r="I47" s="543">
        <f>I41</f>
        <v>0</v>
      </c>
      <c r="J47" s="543">
        <f t="shared" si="1"/>
        <v>0</v>
      </c>
      <c r="K47" s="543">
        <f>K41+K44+K45</f>
        <v>0</v>
      </c>
      <c r="L47" s="1059">
        <f t="shared" si="1"/>
        <v>0</v>
      </c>
      <c r="M47" s="532"/>
    </row>
    <row r="48" spans="1:13" s="533" customFormat="1" ht="12.75" customHeight="1" thickBot="1" thickTop="1">
      <c r="A48" s="514"/>
      <c r="B48" s="544"/>
      <c r="C48" s="545"/>
      <c r="D48" s="545"/>
      <c r="E48" s="546"/>
      <c r="F48" s="547"/>
      <c r="G48" s="547"/>
      <c r="H48" s="547"/>
      <c r="I48" s="548"/>
      <c r="J48" s="549"/>
      <c r="K48" s="550"/>
      <c r="L48" s="550"/>
      <c r="M48" s="551"/>
    </row>
    <row r="49" spans="1:10" s="533" customFormat="1" ht="12.75" customHeight="1">
      <c r="A49" s="514"/>
      <c r="B49" s="552"/>
      <c r="C49" s="469"/>
      <c r="D49" s="469"/>
      <c r="E49" s="553"/>
      <c r="F49" s="554"/>
      <c r="G49" s="554"/>
      <c r="H49" s="554"/>
      <c r="I49" s="3"/>
      <c r="J49" s="555"/>
    </row>
    <row r="50" spans="1:10" s="533" customFormat="1" ht="12.75" customHeight="1">
      <c r="A50" s="514"/>
      <c r="B50" s="552"/>
      <c r="C50" s="556"/>
      <c r="D50" s="556"/>
      <c r="E50" s="553"/>
      <c r="F50" s="554"/>
      <c r="G50" s="554"/>
      <c r="H50" s="554"/>
      <c r="I50" s="3"/>
      <c r="J50" s="555"/>
    </row>
    <row r="51" spans="1:10" s="533" customFormat="1" ht="12.75" customHeight="1">
      <c r="A51" s="514"/>
      <c r="B51" s="9"/>
      <c r="C51" s="423"/>
      <c r="D51" s="423"/>
      <c r="E51" s="423"/>
      <c r="F51" s="424"/>
      <c r="G51" s="425"/>
      <c r="H51" s="425"/>
      <c r="I51" s="3"/>
      <c r="J51" s="555"/>
    </row>
    <row r="52" spans="1:10" s="533" customFormat="1" ht="12.75" customHeight="1">
      <c r="A52" s="514"/>
      <c r="B52" s="552"/>
      <c r="C52" s="469"/>
      <c r="D52" s="469"/>
      <c r="E52" s="553"/>
      <c r="F52" s="554"/>
      <c r="G52" s="554"/>
      <c r="H52" s="554"/>
      <c r="I52" s="3"/>
      <c r="J52" s="555"/>
    </row>
    <row r="53" spans="1:10" s="533" customFormat="1" ht="12.75" customHeight="1">
      <c r="A53" s="514"/>
      <c r="B53" s="552"/>
      <c r="C53" s="469"/>
      <c r="D53" s="469"/>
      <c r="E53" s="553"/>
      <c r="F53" s="554"/>
      <c r="G53" s="554"/>
      <c r="H53" s="554"/>
      <c r="I53" s="3"/>
      <c r="J53" s="555"/>
    </row>
    <row r="54" spans="1:10" s="533" customFormat="1" ht="12.75" customHeight="1">
      <c r="A54" s="514"/>
      <c r="B54" s="552"/>
      <c r="C54" s="469"/>
      <c r="D54" s="469"/>
      <c r="E54" s="553"/>
      <c r="F54" s="554"/>
      <c r="G54" s="554"/>
      <c r="H54" s="554"/>
      <c r="I54" s="3"/>
      <c r="J54" s="555"/>
    </row>
    <row r="55" spans="1:10" s="533" customFormat="1" ht="12.75" customHeight="1">
      <c r="A55" s="514"/>
      <c r="B55" s="552"/>
      <c r="C55" s="469"/>
      <c r="D55" s="469"/>
      <c r="E55" s="553"/>
      <c r="F55" s="554"/>
      <c r="G55" s="554"/>
      <c r="H55" s="554"/>
      <c r="I55" s="3"/>
      <c r="J55" s="555"/>
    </row>
    <row r="56" spans="1:10" s="533" customFormat="1" ht="12.75" customHeight="1">
      <c r="A56" s="514"/>
      <c r="B56" s="552"/>
      <c r="C56" s="469"/>
      <c r="D56" s="469"/>
      <c r="E56" s="553"/>
      <c r="F56" s="554"/>
      <c r="G56" s="554"/>
      <c r="H56" s="554"/>
      <c r="I56" s="3"/>
      <c r="J56" s="555"/>
    </row>
    <row r="57" spans="1:9" s="559" customFormat="1" ht="12.75" customHeight="1">
      <c r="A57" s="557"/>
      <c r="B57" s="552"/>
      <c r="C57" s="558"/>
      <c r="D57" s="558"/>
      <c r="E57" s="413"/>
      <c r="F57" s="413"/>
      <c r="G57" s="413"/>
      <c r="H57" s="413"/>
      <c r="I57" s="413"/>
    </row>
    <row r="58" spans="1:4" s="507" customFormat="1" ht="12.75" customHeight="1">
      <c r="A58" s="498"/>
      <c r="B58" s="560"/>
      <c r="C58" s="561"/>
      <c r="D58" s="561"/>
    </row>
    <row r="59" spans="1:4" s="507" customFormat="1" ht="12.75" customHeight="1">
      <c r="A59" s="498"/>
      <c r="B59" s="560"/>
      <c r="C59" s="562"/>
      <c r="D59" s="562"/>
    </row>
    <row r="60" spans="1:4" s="507" customFormat="1" ht="12.75" customHeight="1">
      <c r="A60" s="498"/>
      <c r="B60" s="560"/>
      <c r="C60" s="562"/>
      <c r="D60" s="562"/>
    </row>
    <row r="61" spans="1:4" s="507" customFormat="1" ht="12.75" customHeight="1">
      <c r="A61" s="498"/>
      <c r="B61" s="560"/>
      <c r="C61" s="562"/>
      <c r="D61" s="562"/>
    </row>
    <row r="62" spans="1:4" s="507" customFormat="1" ht="12.75" customHeight="1">
      <c r="A62" s="498"/>
      <c r="B62" s="560"/>
      <c r="C62" s="562"/>
      <c r="D62" s="562"/>
    </row>
    <row r="63" spans="1:4" ht="12.75" customHeight="1">
      <c r="A63" s="386"/>
      <c r="B63" s="386"/>
      <c r="C63" s="387"/>
      <c r="D63" s="387"/>
    </row>
    <row r="64" spans="1:10" ht="12.75" customHeight="1">
      <c r="A64" s="386"/>
      <c r="B64" s="386"/>
      <c r="C64" s="429"/>
      <c r="D64" s="429"/>
      <c r="E64" s="74"/>
      <c r="F64" s="563"/>
      <c r="G64" s="74"/>
      <c r="H64" s="563"/>
      <c r="I64" s="563"/>
      <c r="J64" s="563"/>
    </row>
    <row r="65" spans="1:10" ht="12.75" customHeight="1">
      <c r="A65" s="386"/>
      <c r="B65" s="386"/>
      <c r="C65" s="564"/>
      <c r="D65" s="564"/>
      <c r="E65" s="74"/>
      <c r="F65" s="74"/>
      <c r="G65" s="74"/>
      <c r="H65" s="74"/>
      <c r="I65" s="563"/>
      <c r="J65" s="563"/>
    </row>
    <row r="66" spans="1:10" ht="12.75" customHeight="1">
      <c r="A66" s="386"/>
      <c r="B66" s="386"/>
      <c r="C66" s="565"/>
      <c r="D66" s="565"/>
      <c r="E66" s="566"/>
      <c r="F66" s="566"/>
      <c r="G66" s="566"/>
      <c r="H66" s="566"/>
      <c r="I66" s="566"/>
      <c r="J66" s="567"/>
    </row>
    <row r="67" spans="1:10" ht="12.75" customHeight="1">
      <c r="A67" s="386"/>
      <c r="B67" s="386"/>
      <c r="C67" s="387"/>
      <c r="D67" s="387"/>
      <c r="E67" s="566"/>
      <c r="F67" s="566"/>
      <c r="G67" s="566"/>
      <c r="H67" s="566"/>
      <c r="I67" s="566"/>
      <c r="J67" s="567"/>
    </row>
    <row r="68" spans="1:10" ht="12.75" customHeight="1">
      <c r="A68" s="386"/>
      <c r="B68" s="386"/>
      <c r="C68" s="3"/>
      <c r="D68" s="3"/>
      <c r="E68" s="566"/>
      <c r="F68" s="566"/>
      <c r="G68" s="566"/>
      <c r="H68" s="566"/>
      <c r="I68" s="566"/>
      <c r="J68" s="567"/>
    </row>
    <row r="69" spans="1:10" s="559" customFormat="1" ht="12.75" customHeight="1">
      <c r="A69" s="468"/>
      <c r="B69" s="552"/>
      <c r="C69" s="469"/>
      <c r="D69" s="469"/>
      <c r="E69" s="413"/>
      <c r="F69" s="413"/>
      <c r="G69" s="413"/>
      <c r="H69" s="413"/>
      <c r="I69" s="3"/>
      <c r="J69" s="413"/>
    </row>
    <row r="70" spans="1:10" s="570" customFormat="1" ht="12.75" customHeight="1">
      <c r="A70" s="480"/>
      <c r="B70" s="568"/>
      <c r="C70" s="475"/>
      <c r="D70" s="475"/>
      <c r="E70" s="569"/>
      <c r="I70" s="3"/>
      <c r="J70" s="571"/>
    </row>
    <row r="71" spans="1:10" s="574" customFormat="1" ht="12.75" customHeight="1">
      <c r="A71" s="527"/>
      <c r="B71" s="572"/>
      <c r="C71" s="573"/>
      <c r="D71" s="573"/>
      <c r="E71" s="568"/>
      <c r="I71" s="3"/>
      <c r="J71" s="575"/>
    </row>
    <row r="72" spans="1:10" s="574" customFormat="1" ht="12.75" customHeight="1">
      <c r="A72" s="527"/>
      <c r="B72" s="572"/>
      <c r="C72" s="573"/>
      <c r="D72" s="573"/>
      <c r="E72" s="568"/>
      <c r="I72" s="3"/>
      <c r="J72" s="575"/>
    </row>
    <row r="73" spans="1:10" s="576" customFormat="1" ht="12.75" customHeight="1">
      <c r="A73" s="527"/>
      <c r="B73" s="572"/>
      <c r="C73" s="573"/>
      <c r="D73" s="573"/>
      <c r="E73" s="568"/>
      <c r="I73" s="3"/>
      <c r="J73" s="577"/>
    </row>
    <row r="74" spans="1:10" s="576" customFormat="1" ht="12.75" customHeight="1">
      <c r="A74" s="527"/>
      <c r="B74" s="572"/>
      <c r="C74" s="578"/>
      <c r="D74" s="578"/>
      <c r="E74" s="568"/>
      <c r="I74" s="3"/>
      <c r="J74" s="577"/>
    </row>
    <row r="75" spans="1:10" s="574" customFormat="1" ht="12.75" customHeight="1">
      <c r="A75" s="527"/>
      <c r="B75" s="572"/>
      <c r="C75" s="573"/>
      <c r="D75" s="573"/>
      <c r="E75" s="568"/>
      <c r="I75" s="3"/>
      <c r="J75" s="575"/>
    </row>
    <row r="76" spans="1:10" s="574" customFormat="1" ht="12.75" customHeight="1">
      <c r="A76" s="501"/>
      <c r="B76" s="502"/>
      <c r="C76" s="579"/>
      <c r="D76" s="579"/>
      <c r="E76" s="568"/>
      <c r="I76" s="3"/>
      <c r="J76" s="575"/>
    </row>
    <row r="77" spans="1:10" s="570" customFormat="1" ht="12.75" customHeight="1">
      <c r="A77" s="480"/>
      <c r="B77" s="509"/>
      <c r="C77" s="580"/>
      <c r="D77" s="580"/>
      <c r="E77" s="569"/>
      <c r="I77" s="3"/>
      <c r="J77" s="571"/>
    </row>
    <row r="78" spans="1:10" s="574" customFormat="1" ht="12.75" customHeight="1">
      <c r="A78" s="527"/>
      <c r="B78" s="572"/>
      <c r="C78" s="573"/>
      <c r="D78" s="573"/>
      <c r="E78" s="568"/>
      <c r="I78" s="3"/>
      <c r="J78" s="575"/>
    </row>
    <row r="79" spans="1:10" s="574" customFormat="1" ht="12.75" customHeight="1">
      <c r="A79" s="527"/>
      <c r="B79" s="572"/>
      <c r="C79" s="581"/>
      <c r="D79" s="581"/>
      <c r="E79" s="1262"/>
      <c r="F79" s="1260"/>
      <c r="G79" s="1260"/>
      <c r="H79" s="1260"/>
      <c r="I79" s="3"/>
      <c r="J79" s="1260"/>
    </row>
    <row r="80" spans="1:10" s="574" customFormat="1" ht="12.75" customHeight="1">
      <c r="A80" s="527"/>
      <c r="B80" s="1263"/>
      <c r="C80" s="1263"/>
      <c r="D80" s="583"/>
      <c r="E80" s="1262"/>
      <c r="F80" s="1260"/>
      <c r="G80" s="1260"/>
      <c r="H80" s="1260"/>
      <c r="I80" s="3"/>
      <c r="J80" s="1260"/>
    </row>
    <row r="81" spans="1:10" s="574" customFormat="1" ht="12.75" customHeight="1">
      <c r="A81" s="527"/>
      <c r="B81" s="583"/>
      <c r="C81" s="583"/>
      <c r="D81" s="583"/>
      <c r="E81" s="1262"/>
      <c r="F81" s="1260"/>
      <c r="G81" s="1260"/>
      <c r="H81" s="1260"/>
      <c r="I81" s="3"/>
      <c r="J81" s="1260"/>
    </row>
    <row r="82" spans="1:10" s="574" customFormat="1" ht="12.75" customHeight="1">
      <c r="A82" s="527"/>
      <c r="B82" s="583"/>
      <c r="C82" s="583"/>
      <c r="D82" s="583"/>
      <c r="E82" s="1262"/>
      <c r="F82" s="1260"/>
      <c r="G82" s="1260"/>
      <c r="H82" s="1260"/>
      <c r="I82" s="3"/>
      <c r="J82" s="1260"/>
    </row>
    <row r="83" spans="1:10" s="574" customFormat="1" ht="12.75" customHeight="1">
      <c r="A83" s="527"/>
      <c r="B83" s="583"/>
      <c r="C83" s="584"/>
      <c r="D83" s="584"/>
      <c r="E83" s="582"/>
      <c r="F83" s="575"/>
      <c r="G83" s="575"/>
      <c r="H83" s="575"/>
      <c r="I83" s="3"/>
      <c r="J83" s="575"/>
    </row>
    <row r="84" spans="1:10" s="586" customFormat="1" ht="12.75" customHeight="1">
      <c r="A84" s="527"/>
      <c r="B84" s="585"/>
      <c r="C84" s="578"/>
      <c r="D84" s="578"/>
      <c r="I84" s="3"/>
      <c r="J84" s="587"/>
    </row>
    <row r="85" spans="1:10" s="586" customFormat="1" ht="12.75" customHeight="1">
      <c r="A85" s="501"/>
      <c r="B85" s="588"/>
      <c r="C85" s="589"/>
      <c r="D85" s="589"/>
      <c r="I85" s="3"/>
      <c r="J85" s="587"/>
    </row>
    <row r="86" spans="1:10" s="592" customFormat="1" ht="12.75" customHeight="1">
      <c r="A86" s="590"/>
      <c r="B86" s="591"/>
      <c r="C86" s="576"/>
      <c r="D86" s="576"/>
      <c r="I86" s="593"/>
      <c r="J86" s="593"/>
    </row>
    <row r="87" spans="1:10" s="595" customFormat="1" ht="12.75" customHeight="1">
      <c r="A87" s="501"/>
      <c r="B87" s="588"/>
      <c r="C87" s="594"/>
      <c r="D87" s="594"/>
      <c r="I87" s="596"/>
      <c r="J87" s="596"/>
    </row>
    <row r="88" spans="1:10" s="598" customFormat="1" ht="12.75" customHeight="1">
      <c r="A88" s="590"/>
      <c r="B88" s="591"/>
      <c r="C88" s="597"/>
      <c r="D88" s="597"/>
      <c r="I88" s="599"/>
      <c r="J88" s="599"/>
    </row>
    <row r="89" spans="1:10" s="595" customFormat="1" ht="18">
      <c r="A89" s="527"/>
      <c r="B89" s="527"/>
      <c r="C89" s="578"/>
      <c r="D89" s="578"/>
      <c r="E89" s="578"/>
      <c r="F89" s="578"/>
      <c r="G89" s="578"/>
      <c r="H89" s="578"/>
      <c r="I89" s="600"/>
      <c r="J89" s="578"/>
    </row>
    <row r="90" spans="1:10" s="598" customFormat="1" ht="49.5" customHeight="1">
      <c r="A90" s="527"/>
      <c r="B90" s="527"/>
      <c r="C90" s="601"/>
      <c r="D90" s="601"/>
      <c r="E90" s="578"/>
      <c r="F90" s="602"/>
      <c r="G90" s="1261"/>
      <c r="H90" s="1261"/>
      <c r="I90" s="1261"/>
      <c r="J90" s="1261"/>
    </row>
    <row r="91" spans="1:10" ht="18">
      <c r="A91" s="538"/>
      <c r="B91" s="539"/>
      <c r="C91" s="603"/>
      <c r="D91" s="603"/>
      <c r="E91" s="604"/>
      <c r="F91" s="307"/>
      <c r="G91" s="307"/>
      <c r="H91" s="307"/>
      <c r="I91" s="307"/>
      <c r="J91" s="307"/>
    </row>
    <row r="92" spans="1:10" s="598" customFormat="1" ht="49.5" customHeight="1">
      <c r="A92" s="590"/>
      <c r="B92" s="591"/>
      <c r="C92" s="597"/>
      <c r="D92" s="597"/>
      <c r="F92" s="602"/>
      <c r="G92" s="602"/>
      <c r="H92" s="602"/>
      <c r="I92" s="602"/>
      <c r="J92" s="602"/>
    </row>
    <row r="93" spans="1:10" ht="17.25">
      <c r="A93" s="539"/>
      <c r="B93" s="539"/>
      <c r="C93" s="605"/>
      <c r="D93" s="605"/>
      <c r="E93" s="604"/>
      <c r="F93" s="604"/>
      <c r="G93" s="604"/>
      <c r="H93" s="604"/>
      <c r="I93" s="604"/>
      <c r="J93" s="604"/>
    </row>
    <row r="94" spans="1:10" ht="17.25">
      <c r="A94" s="539"/>
      <c r="B94" s="539"/>
      <c r="C94" s="605"/>
      <c r="D94" s="605"/>
      <c r="E94" s="604"/>
      <c r="F94" s="604"/>
      <c r="G94" s="604"/>
      <c r="H94" s="604"/>
      <c r="I94" s="604"/>
      <c r="J94" s="604"/>
    </row>
    <row r="95" spans="1:10" ht="17.25">
      <c r="A95" s="539"/>
      <c r="B95" s="539"/>
      <c r="C95" s="605"/>
      <c r="D95" s="605"/>
      <c r="E95" s="604"/>
      <c r="F95" s="604"/>
      <c r="G95" s="604"/>
      <c r="H95" s="604"/>
      <c r="I95" s="604"/>
      <c r="J95" s="604"/>
    </row>
    <row r="96" spans="1:10" ht="17.25">
      <c r="A96" s="539"/>
      <c r="B96" s="539"/>
      <c r="C96" s="605"/>
      <c r="D96" s="605"/>
      <c r="E96" s="604"/>
      <c r="F96" s="604"/>
      <c r="G96" s="604"/>
      <c r="H96" s="604"/>
      <c r="I96" s="604"/>
      <c r="J96" s="604"/>
    </row>
    <row r="97" spans="1:10" ht="17.25">
      <c r="A97" s="539"/>
      <c r="B97" s="539"/>
      <c r="C97" s="605"/>
      <c r="D97" s="605"/>
      <c r="E97" s="604"/>
      <c r="F97" s="604"/>
      <c r="G97" s="604"/>
      <c r="H97" s="604"/>
      <c r="I97" s="604"/>
      <c r="J97" s="604"/>
    </row>
    <row r="98" spans="1:10" ht="17.25">
      <c r="A98" s="539"/>
      <c r="B98" s="539"/>
      <c r="C98" s="605"/>
      <c r="D98" s="605"/>
      <c r="E98" s="604"/>
      <c r="F98" s="604"/>
      <c r="G98" s="604"/>
      <c r="H98" s="604"/>
      <c r="I98" s="604"/>
      <c r="J98" s="604"/>
    </row>
    <row r="99" spans="1:10" ht="17.25">
      <c r="A99" s="539"/>
      <c r="B99" s="539"/>
      <c r="C99" s="605"/>
      <c r="D99" s="605"/>
      <c r="E99" s="604"/>
      <c r="F99" s="604"/>
      <c r="G99" s="604"/>
      <c r="H99" s="604"/>
      <c r="I99" s="604"/>
      <c r="J99" s="604"/>
    </row>
    <row r="100" spans="1:10" ht="17.25">
      <c r="A100" s="539"/>
      <c r="B100" s="539"/>
      <c r="C100" s="605"/>
      <c r="D100" s="605"/>
      <c r="E100" s="604"/>
      <c r="F100" s="604"/>
      <c r="G100" s="604"/>
      <c r="H100" s="604"/>
      <c r="I100" s="604"/>
      <c r="J100" s="604"/>
    </row>
    <row r="101" spans="1:10" ht="17.25">
      <c r="A101" s="539"/>
      <c r="B101" s="539"/>
      <c r="C101" s="605"/>
      <c r="D101" s="605"/>
      <c r="E101" s="604"/>
      <c r="F101" s="604"/>
      <c r="G101" s="604"/>
      <c r="H101" s="604"/>
      <c r="I101" s="604"/>
      <c r="J101" s="604"/>
    </row>
    <row r="102" spans="1:10" ht="17.25">
      <c r="A102" s="539"/>
      <c r="B102" s="539"/>
      <c r="C102" s="605"/>
      <c r="D102" s="605"/>
      <c r="E102" s="604"/>
      <c r="F102" s="604"/>
      <c r="G102" s="604"/>
      <c r="H102" s="604"/>
      <c r="I102" s="604"/>
      <c r="J102" s="604"/>
    </row>
    <row r="103" spans="1:10" ht="17.25">
      <c r="A103" s="539"/>
      <c r="B103" s="539"/>
      <c r="C103" s="605"/>
      <c r="D103" s="605"/>
      <c r="E103" s="604"/>
      <c r="F103" s="604"/>
      <c r="G103" s="604"/>
      <c r="H103" s="604"/>
      <c r="I103" s="604"/>
      <c r="J103" s="604"/>
    </row>
    <row r="104" spans="1:10" ht="17.25">
      <c r="A104" s="539"/>
      <c r="B104" s="539"/>
      <c r="C104" s="605"/>
      <c r="D104" s="605"/>
      <c r="E104" s="604"/>
      <c r="F104" s="604"/>
      <c r="G104" s="604"/>
      <c r="H104" s="604"/>
      <c r="I104" s="604"/>
      <c r="J104" s="604"/>
    </row>
    <row r="105" spans="1:10" ht="17.25">
      <c r="A105" s="539"/>
      <c r="B105" s="539"/>
      <c r="C105" s="605"/>
      <c r="D105" s="605"/>
      <c r="E105" s="604"/>
      <c r="F105" s="604"/>
      <c r="G105" s="604"/>
      <c r="H105" s="604"/>
      <c r="I105" s="604"/>
      <c r="J105" s="604"/>
    </row>
    <row r="106" spans="1:10" ht="17.25">
      <c r="A106" s="539"/>
      <c r="B106" s="539"/>
      <c r="C106" s="605"/>
      <c r="D106" s="605"/>
      <c r="E106" s="604"/>
      <c r="F106" s="604"/>
      <c r="G106" s="604"/>
      <c r="H106" s="604"/>
      <c r="I106" s="604"/>
      <c r="J106" s="604"/>
    </row>
    <row r="107" spans="1:10" ht="17.25">
      <c r="A107" s="539"/>
      <c r="B107" s="539"/>
      <c r="C107" s="605"/>
      <c r="D107" s="605"/>
      <c r="E107" s="604"/>
      <c r="F107" s="604"/>
      <c r="G107" s="604"/>
      <c r="H107" s="604"/>
      <c r="I107" s="604"/>
      <c r="J107" s="604"/>
    </row>
    <row r="108" spans="1:10" ht="17.25">
      <c r="A108" s="539"/>
      <c r="B108" s="539"/>
      <c r="C108" s="605"/>
      <c r="D108" s="605"/>
      <c r="E108" s="604"/>
      <c r="F108" s="604"/>
      <c r="G108" s="604"/>
      <c r="H108" s="604"/>
      <c r="I108" s="604"/>
      <c r="J108" s="604"/>
    </row>
    <row r="109" spans="1:10" ht="17.25">
      <c r="A109" s="539"/>
      <c r="B109" s="539"/>
      <c r="C109" s="605"/>
      <c r="D109" s="605"/>
      <c r="E109" s="604"/>
      <c r="F109" s="604"/>
      <c r="G109" s="604"/>
      <c r="H109" s="604"/>
      <c r="I109" s="604"/>
      <c r="J109" s="604"/>
    </row>
    <row r="110" spans="1:10" ht="17.25">
      <c r="A110" s="539"/>
      <c r="B110" s="539"/>
      <c r="C110" s="605"/>
      <c r="D110" s="605"/>
      <c r="E110" s="604"/>
      <c r="F110" s="604"/>
      <c r="G110" s="604"/>
      <c r="H110" s="604"/>
      <c r="I110" s="604"/>
      <c r="J110" s="604"/>
    </row>
    <row r="111" spans="1:10" ht="17.25">
      <c r="A111" s="539"/>
      <c r="B111" s="539"/>
      <c r="C111" s="605"/>
      <c r="D111" s="605"/>
      <c r="E111" s="604"/>
      <c r="F111" s="604"/>
      <c r="G111" s="604"/>
      <c r="H111" s="604"/>
      <c r="I111" s="604"/>
      <c r="J111" s="604"/>
    </row>
    <row r="112" spans="1:10" ht="17.25">
      <c r="A112" s="539"/>
      <c r="B112" s="539"/>
      <c r="C112" s="605"/>
      <c r="D112" s="605"/>
      <c r="E112" s="604"/>
      <c r="F112" s="604"/>
      <c r="G112" s="604"/>
      <c r="H112" s="604"/>
      <c r="I112" s="604"/>
      <c r="J112" s="604"/>
    </row>
    <row r="113" spans="1:10" ht="17.25">
      <c r="A113" s="539"/>
      <c r="B113" s="539"/>
      <c r="C113" s="605"/>
      <c r="D113" s="605"/>
      <c r="E113" s="604"/>
      <c r="F113" s="604"/>
      <c r="G113" s="604"/>
      <c r="H113" s="604"/>
      <c r="I113" s="604"/>
      <c r="J113" s="604"/>
    </row>
    <row r="114" spans="1:10" ht="17.25">
      <c r="A114" s="539"/>
      <c r="B114" s="539"/>
      <c r="C114" s="605"/>
      <c r="D114" s="605"/>
      <c r="E114" s="604"/>
      <c r="F114" s="604"/>
      <c r="G114" s="604"/>
      <c r="H114" s="604"/>
      <c r="I114" s="604"/>
      <c r="J114" s="604"/>
    </row>
    <row r="115" spans="1:10" ht="17.25">
      <c r="A115" s="539"/>
      <c r="B115" s="539"/>
      <c r="C115" s="605"/>
      <c r="D115" s="605"/>
      <c r="E115" s="604"/>
      <c r="F115" s="604"/>
      <c r="G115" s="604"/>
      <c r="H115" s="604"/>
      <c r="I115" s="604"/>
      <c r="J115" s="604"/>
    </row>
    <row r="116" spans="1:10" ht="17.25">
      <c r="A116" s="539"/>
      <c r="B116" s="539"/>
      <c r="C116" s="605"/>
      <c r="D116" s="605"/>
      <c r="E116" s="604"/>
      <c r="F116" s="604"/>
      <c r="G116" s="604"/>
      <c r="H116" s="604"/>
      <c r="I116" s="604"/>
      <c r="J116" s="604"/>
    </row>
    <row r="117" spans="1:10" ht="17.25">
      <c r="A117" s="539"/>
      <c r="B117" s="539"/>
      <c r="C117" s="605"/>
      <c r="D117" s="605"/>
      <c r="E117" s="604"/>
      <c r="F117" s="604"/>
      <c r="G117" s="604"/>
      <c r="H117" s="604"/>
      <c r="I117" s="604"/>
      <c r="J117" s="604"/>
    </row>
    <row r="118" spans="1:10" ht="17.25">
      <c r="A118" s="539"/>
      <c r="B118" s="539"/>
      <c r="C118" s="605"/>
      <c r="D118" s="605"/>
      <c r="E118" s="604"/>
      <c r="F118" s="604"/>
      <c r="G118" s="604"/>
      <c r="H118" s="604"/>
      <c r="I118" s="604"/>
      <c r="J118" s="604"/>
    </row>
    <row r="119" spans="1:10" ht="17.25">
      <c r="A119" s="539"/>
      <c r="B119" s="539"/>
      <c r="C119" s="605"/>
      <c r="D119" s="605"/>
      <c r="E119" s="604"/>
      <c r="F119" s="604"/>
      <c r="G119" s="604"/>
      <c r="H119" s="604"/>
      <c r="I119" s="604"/>
      <c r="J119" s="604"/>
    </row>
    <row r="120" spans="1:10" ht="17.25">
      <c r="A120" s="539"/>
      <c r="B120" s="539"/>
      <c r="C120" s="605"/>
      <c r="D120" s="605"/>
      <c r="E120" s="604"/>
      <c r="F120" s="604"/>
      <c r="G120" s="604"/>
      <c r="H120" s="604"/>
      <c r="I120" s="604"/>
      <c r="J120" s="604"/>
    </row>
    <row r="121" spans="1:10" ht="17.25">
      <c r="A121" s="539"/>
      <c r="B121" s="539"/>
      <c r="C121" s="605"/>
      <c r="D121" s="605"/>
      <c r="E121" s="604"/>
      <c r="F121" s="604"/>
      <c r="G121" s="604"/>
      <c r="H121" s="604"/>
      <c r="I121" s="604"/>
      <c r="J121" s="604"/>
    </row>
    <row r="122" spans="1:10" ht="17.25">
      <c r="A122" s="539"/>
      <c r="B122" s="539"/>
      <c r="C122" s="605"/>
      <c r="D122" s="605"/>
      <c r="E122" s="604"/>
      <c r="F122" s="604"/>
      <c r="G122" s="604"/>
      <c r="H122" s="604"/>
      <c r="I122" s="604"/>
      <c r="J122" s="604"/>
    </row>
    <row r="123" spans="1:10" ht="17.25">
      <c r="A123" s="539"/>
      <c r="B123" s="539"/>
      <c r="C123" s="605"/>
      <c r="D123" s="605"/>
      <c r="E123" s="604"/>
      <c r="F123" s="604"/>
      <c r="G123" s="604"/>
      <c r="H123" s="604"/>
      <c r="I123" s="604"/>
      <c r="J123" s="604"/>
    </row>
    <row r="124" spans="1:10" ht="17.25">
      <c r="A124" s="539"/>
      <c r="B124" s="539"/>
      <c r="C124" s="605"/>
      <c r="D124" s="605"/>
      <c r="E124" s="604"/>
      <c r="F124" s="604"/>
      <c r="G124" s="604"/>
      <c r="H124" s="604"/>
      <c r="I124" s="604"/>
      <c r="J124" s="604"/>
    </row>
    <row r="125" spans="1:10" ht="17.25">
      <c r="A125" s="539"/>
      <c r="B125" s="539"/>
      <c r="C125" s="605"/>
      <c r="D125" s="605"/>
      <c r="E125" s="604"/>
      <c r="F125" s="604"/>
      <c r="G125" s="604"/>
      <c r="H125" s="604"/>
      <c r="I125" s="604"/>
      <c r="J125" s="604"/>
    </row>
    <row r="126" spans="1:10" ht="17.25">
      <c r="A126" s="539"/>
      <c r="B126" s="539"/>
      <c r="C126" s="605"/>
      <c r="D126" s="605"/>
      <c r="E126" s="604"/>
      <c r="F126" s="604"/>
      <c r="G126" s="604"/>
      <c r="H126" s="604"/>
      <c r="I126" s="604"/>
      <c r="J126" s="604"/>
    </row>
    <row r="127" spans="1:10" ht="17.25">
      <c r="A127" s="539"/>
      <c r="B127" s="539"/>
      <c r="C127" s="605"/>
      <c r="D127" s="605"/>
      <c r="E127" s="604"/>
      <c r="F127" s="604"/>
      <c r="G127" s="604"/>
      <c r="H127" s="604"/>
      <c r="I127" s="604"/>
      <c r="J127" s="604"/>
    </row>
    <row r="128" spans="1:10" ht="17.25">
      <c r="A128" s="539"/>
      <c r="B128" s="539"/>
      <c r="C128" s="605"/>
      <c r="D128" s="605"/>
      <c r="E128" s="604"/>
      <c r="F128" s="604"/>
      <c r="G128" s="604"/>
      <c r="H128" s="604"/>
      <c r="I128" s="604"/>
      <c r="J128" s="604"/>
    </row>
    <row r="129" spans="1:10" ht="17.25">
      <c r="A129" s="539"/>
      <c r="B129" s="539"/>
      <c r="C129" s="605"/>
      <c r="D129" s="605"/>
      <c r="E129" s="604"/>
      <c r="F129" s="604"/>
      <c r="G129" s="604"/>
      <c r="H129" s="604"/>
      <c r="I129" s="604"/>
      <c r="J129" s="604"/>
    </row>
    <row r="130" spans="1:10" ht="17.25">
      <c r="A130" s="539"/>
      <c r="B130" s="539"/>
      <c r="C130" s="605"/>
      <c r="D130" s="605"/>
      <c r="E130" s="604"/>
      <c r="F130" s="604"/>
      <c r="G130" s="604"/>
      <c r="H130" s="604"/>
      <c r="I130" s="604"/>
      <c r="J130" s="604"/>
    </row>
    <row r="131" spans="1:10" ht="17.25">
      <c r="A131" s="539"/>
      <c r="B131" s="539"/>
      <c r="C131" s="605"/>
      <c r="D131" s="605"/>
      <c r="E131" s="604"/>
      <c r="F131" s="604"/>
      <c r="G131" s="604"/>
      <c r="H131" s="604"/>
      <c r="I131" s="604"/>
      <c r="J131" s="604"/>
    </row>
    <row r="132" spans="1:10" ht="17.25">
      <c r="A132" s="539"/>
      <c r="B132" s="539"/>
      <c r="C132" s="605"/>
      <c r="D132" s="605"/>
      <c r="E132" s="604"/>
      <c r="F132" s="604"/>
      <c r="G132" s="604"/>
      <c r="H132" s="604"/>
      <c r="I132" s="604"/>
      <c r="J132" s="604"/>
    </row>
    <row r="133" spans="1:10" ht="17.25">
      <c r="A133" s="539"/>
      <c r="B133" s="539"/>
      <c r="C133" s="605"/>
      <c r="D133" s="605"/>
      <c r="E133" s="604"/>
      <c r="F133" s="604"/>
      <c r="G133" s="604"/>
      <c r="H133" s="604"/>
      <c r="I133" s="604"/>
      <c r="J133" s="604"/>
    </row>
    <row r="134" spans="1:10" ht="17.25">
      <c r="A134" s="539"/>
      <c r="B134" s="539"/>
      <c r="C134" s="605"/>
      <c r="D134" s="605"/>
      <c r="E134" s="604"/>
      <c r="F134" s="604"/>
      <c r="G134" s="604"/>
      <c r="H134" s="604"/>
      <c r="I134" s="604"/>
      <c r="J134" s="604"/>
    </row>
    <row r="135" spans="1:10" ht="25.5">
      <c r="A135" s="606"/>
      <c r="B135" s="606"/>
      <c r="C135" s="607"/>
      <c r="D135" s="607"/>
      <c r="E135" s="608"/>
      <c r="F135" s="608"/>
      <c r="G135" s="608"/>
      <c r="H135" s="608"/>
      <c r="I135" s="608"/>
      <c r="J135" s="608"/>
    </row>
    <row r="136" spans="1:10" ht="25.5">
      <c r="A136" s="606"/>
      <c r="B136" s="606"/>
      <c r="C136" s="607"/>
      <c r="D136" s="607"/>
      <c r="E136" s="608"/>
      <c r="F136" s="608"/>
      <c r="G136" s="608"/>
      <c r="H136" s="608"/>
      <c r="I136" s="608"/>
      <c r="J136" s="608"/>
    </row>
    <row r="137" spans="1:10" ht="25.5">
      <c r="A137" s="606"/>
      <c r="B137" s="606"/>
      <c r="C137" s="607"/>
      <c r="D137" s="607"/>
      <c r="E137" s="608"/>
      <c r="F137" s="608"/>
      <c r="G137" s="608"/>
      <c r="H137" s="608"/>
      <c r="I137" s="608"/>
      <c r="J137" s="608"/>
    </row>
    <row r="138" spans="1:10" ht="25.5">
      <c r="A138" s="606"/>
      <c r="B138" s="606"/>
      <c r="C138" s="607"/>
      <c r="D138" s="607"/>
      <c r="E138" s="608"/>
      <c r="F138" s="608"/>
      <c r="G138" s="608"/>
      <c r="H138" s="608"/>
      <c r="I138" s="608"/>
      <c r="J138" s="608"/>
    </row>
    <row r="139" spans="1:10" ht="25.5">
      <c r="A139" s="606"/>
      <c r="B139" s="606"/>
      <c r="C139" s="607"/>
      <c r="D139" s="607"/>
      <c r="E139" s="608"/>
      <c r="F139" s="608"/>
      <c r="G139" s="608"/>
      <c r="H139" s="608"/>
      <c r="I139" s="608"/>
      <c r="J139" s="608"/>
    </row>
    <row r="140" spans="1:10" ht="25.5">
      <c r="A140" s="606"/>
      <c r="B140" s="606"/>
      <c r="C140" s="607"/>
      <c r="D140" s="607"/>
      <c r="E140" s="608"/>
      <c r="F140" s="608"/>
      <c r="G140" s="608"/>
      <c r="H140" s="608"/>
      <c r="I140" s="608"/>
      <c r="J140" s="608"/>
    </row>
    <row r="141" spans="1:10" ht="25.5">
      <c r="A141" s="606"/>
      <c r="B141" s="606"/>
      <c r="C141" s="607"/>
      <c r="D141" s="607"/>
      <c r="E141" s="608"/>
      <c r="F141" s="608"/>
      <c r="G141" s="608"/>
      <c r="H141" s="608"/>
      <c r="I141" s="608"/>
      <c r="J141" s="608"/>
    </row>
    <row r="142" spans="1:10" ht="25.5">
      <c r="A142" s="606"/>
      <c r="B142" s="606"/>
      <c r="C142" s="607"/>
      <c r="D142" s="607"/>
      <c r="E142" s="608"/>
      <c r="F142" s="608"/>
      <c r="G142" s="608"/>
      <c r="H142" s="608"/>
      <c r="I142" s="608"/>
      <c r="J142" s="608"/>
    </row>
    <row r="143" spans="1:10" ht="25.5">
      <c r="A143" s="606"/>
      <c r="B143" s="606"/>
      <c r="C143" s="607"/>
      <c r="D143" s="607"/>
      <c r="E143" s="608"/>
      <c r="F143" s="608"/>
      <c r="G143" s="608"/>
      <c r="H143" s="608"/>
      <c r="I143" s="608"/>
      <c r="J143" s="608"/>
    </row>
    <row r="144" spans="1:10" ht="25.5">
      <c r="A144" s="606"/>
      <c r="B144" s="606"/>
      <c r="C144" s="607"/>
      <c r="D144" s="607"/>
      <c r="E144" s="608"/>
      <c r="F144" s="608"/>
      <c r="G144" s="608"/>
      <c r="H144" s="608"/>
      <c r="I144" s="608"/>
      <c r="J144" s="608"/>
    </row>
    <row r="145" spans="1:10" ht="25.5">
      <c r="A145" s="606"/>
      <c r="B145" s="606"/>
      <c r="C145" s="607"/>
      <c r="D145" s="607"/>
      <c r="E145" s="608"/>
      <c r="F145" s="608"/>
      <c r="G145" s="608"/>
      <c r="H145" s="608"/>
      <c r="I145" s="608"/>
      <c r="J145" s="608"/>
    </row>
    <row r="146" spans="1:10" ht="25.5">
      <c r="A146" s="606"/>
      <c r="B146" s="606"/>
      <c r="C146" s="607"/>
      <c r="D146" s="607"/>
      <c r="E146" s="608"/>
      <c r="F146" s="608"/>
      <c r="G146" s="608"/>
      <c r="H146" s="608"/>
      <c r="I146" s="608"/>
      <c r="J146" s="608"/>
    </row>
    <row r="147" spans="1:10" ht="25.5">
      <c r="A147" s="606"/>
      <c r="B147" s="606"/>
      <c r="C147" s="607"/>
      <c r="D147" s="607"/>
      <c r="E147" s="608"/>
      <c r="F147" s="608"/>
      <c r="G147" s="608"/>
      <c r="H147" s="608"/>
      <c r="I147" s="608"/>
      <c r="J147" s="608"/>
    </row>
    <row r="148" spans="1:10" ht="25.5">
      <c r="A148" s="606"/>
      <c r="B148" s="606"/>
      <c r="C148" s="607"/>
      <c r="D148" s="607"/>
      <c r="E148" s="608"/>
      <c r="F148" s="608"/>
      <c r="G148" s="608"/>
      <c r="H148" s="608"/>
      <c r="I148" s="608"/>
      <c r="J148" s="608"/>
    </row>
    <row r="149" spans="1:10" ht="25.5">
      <c r="A149" s="606"/>
      <c r="B149" s="606"/>
      <c r="C149" s="607"/>
      <c r="D149" s="607"/>
      <c r="E149" s="608"/>
      <c r="F149" s="608"/>
      <c r="G149" s="608"/>
      <c r="H149" s="608"/>
      <c r="I149" s="608"/>
      <c r="J149" s="608"/>
    </row>
    <row r="150" spans="1:10" ht="25.5">
      <c r="A150" s="606"/>
      <c r="B150" s="606"/>
      <c r="C150" s="607"/>
      <c r="D150" s="607"/>
      <c r="E150" s="608"/>
      <c r="F150" s="608"/>
      <c r="G150" s="608"/>
      <c r="H150" s="608"/>
      <c r="I150" s="608"/>
      <c r="J150" s="608"/>
    </row>
    <row r="151" spans="1:10" ht="25.5">
      <c r="A151" s="606"/>
      <c r="B151" s="606"/>
      <c r="C151" s="607"/>
      <c r="D151" s="607"/>
      <c r="E151" s="608"/>
      <c r="F151" s="608"/>
      <c r="G151" s="608"/>
      <c r="H151" s="608"/>
      <c r="I151" s="608"/>
      <c r="J151" s="608"/>
    </row>
    <row r="152" spans="1:10" ht="25.5">
      <c r="A152" s="606"/>
      <c r="B152" s="606"/>
      <c r="C152" s="607"/>
      <c r="D152" s="607"/>
      <c r="E152" s="608"/>
      <c r="F152" s="608"/>
      <c r="G152" s="608"/>
      <c r="H152" s="608"/>
      <c r="I152" s="608"/>
      <c r="J152" s="608"/>
    </row>
    <row r="153" spans="1:10" ht="25.5">
      <c r="A153" s="606"/>
      <c r="B153" s="606"/>
      <c r="C153" s="607"/>
      <c r="D153" s="607"/>
      <c r="E153" s="608"/>
      <c r="F153" s="608"/>
      <c r="G153" s="608"/>
      <c r="H153" s="608"/>
      <c r="I153" s="608"/>
      <c r="J153" s="608"/>
    </row>
    <row r="154" spans="1:10" ht="25.5">
      <c r="A154" s="606"/>
      <c r="B154" s="606"/>
      <c r="C154" s="607"/>
      <c r="D154" s="607"/>
      <c r="E154" s="608"/>
      <c r="F154" s="608"/>
      <c r="G154" s="608"/>
      <c r="H154" s="608"/>
      <c r="I154" s="608"/>
      <c r="J154" s="608"/>
    </row>
    <row r="155" spans="1:10" ht="25.5">
      <c r="A155" s="606"/>
      <c r="B155" s="606"/>
      <c r="C155" s="607"/>
      <c r="D155" s="607"/>
      <c r="E155" s="608"/>
      <c r="F155" s="608"/>
      <c r="G155" s="608"/>
      <c r="H155" s="608"/>
      <c r="I155" s="608"/>
      <c r="J155" s="608"/>
    </row>
    <row r="156" spans="1:10" ht="25.5">
      <c r="A156" s="606"/>
      <c r="B156" s="606"/>
      <c r="C156" s="607"/>
      <c r="D156" s="607"/>
      <c r="E156" s="608"/>
      <c r="F156" s="608"/>
      <c r="G156" s="608"/>
      <c r="H156" s="608"/>
      <c r="I156" s="608"/>
      <c r="J156" s="608"/>
    </row>
    <row r="157" spans="1:10" ht="25.5">
      <c r="A157" s="606"/>
      <c r="B157" s="606"/>
      <c r="C157" s="607"/>
      <c r="D157" s="607"/>
      <c r="E157" s="608"/>
      <c r="F157" s="608"/>
      <c r="G157" s="608"/>
      <c r="H157" s="608"/>
      <c r="I157" s="608"/>
      <c r="J157" s="608"/>
    </row>
    <row r="158" spans="1:10" ht="25.5">
      <c r="A158" s="606"/>
      <c r="B158" s="606"/>
      <c r="C158" s="607"/>
      <c r="D158" s="607"/>
      <c r="E158" s="608"/>
      <c r="F158" s="608"/>
      <c r="G158" s="608"/>
      <c r="H158" s="608"/>
      <c r="I158" s="608"/>
      <c r="J158" s="608"/>
    </row>
    <row r="159" spans="1:10" ht="25.5">
      <c r="A159" s="606"/>
      <c r="B159" s="606"/>
      <c r="C159" s="607"/>
      <c r="D159" s="607"/>
      <c r="E159" s="608"/>
      <c r="F159" s="608"/>
      <c r="G159" s="608"/>
      <c r="H159" s="608"/>
      <c r="I159" s="608"/>
      <c r="J159" s="608"/>
    </row>
    <row r="160" spans="1:10" ht="25.5">
      <c r="A160" s="606"/>
      <c r="B160" s="606"/>
      <c r="C160" s="607"/>
      <c r="D160" s="607"/>
      <c r="E160" s="608"/>
      <c r="F160" s="608"/>
      <c r="G160" s="608"/>
      <c r="H160" s="608"/>
      <c r="I160" s="608"/>
      <c r="J160" s="608"/>
    </row>
    <row r="161" spans="1:10" ht="25.5">
      <c r="A161" s="606"/>
      <c r="B161" s="606"/>
      <c r="C161" s="607"/>
      <c r="D161" s="607"/>
      <c r="E161" s="608"/>
      <c r="F161" s="608"/>
      <c r="G161" s="608"/>
      <c r="H161" s="608"/>
      <c r="I161" s="608"/>
      <c r="J161" s="608"/>
    </row>
    <row r="162" spans="1:10" ht="25.5">
      <c r="A162" s="606"/>
      <c r="B162" s="606"/>
      <c r="C162" s="607"/>
      <c r="D162" s="607"/>
      <c r="E162" s="608"/>
      <c r="F162" s="608"/>
      <c r="G162" s="608"/>
      <c r="H162" s="608"/>
      <c r="I162" s="608"/>
      <c r="J162" s="608"/>
    </row>
    <row r="163" spans="1:10" ht="25.5">
      <c r="A163" s="606"/>
      <c r="B163" s="606"/>
      <c r="C163" s="607"/>
      <c r="D163" s="607"/>
      <c r="E163" s="608"/>
      <c r="F163" s="608"/>
      <c r="G163" s="608"/>
      <c r="H163" s="608"/>
      <c r="I163" s="608"/>
      <c r="J163" s="608"/>
    </row>
    <row r="164" spans="1:10" ht="25.5">
      <c r="A164" s="606"/>
      <c r="B164" s="606"/>
      <c r="C164" s="607"/>
      <c r="D164" s="607"/>
      <c r="E164" s="608"/>
      <c r="F164" s="608"/>
      <c r="G164" s="608"/>
      <c r="H164" s="608"/>
      <c r="I164" s="608"/>
      <c r="J164" s="608"/>
    </row>
    <row r="165" spans="1:10" ht="25.5">
      <c r="A165" s="606"/>
      <c r="B165" s="606"/>
      <c r="C165" s="607"/>
      <c r="D165" s="607"/>
      <c r="E165" s="608"/>
      <c r="F165" s="608"/>
      <c r="G165" s="608"/>
      <c r="H165" s="608"/>
      <c r="I165" s="608"/>
      <c r="J165" s="608"/>
    </row>
    <row r="166" spans="1:10" ht="25.5">
      <c r="A166" s="606"/>
      <c r="B166" s="606"/>
      <c r="C166" s="607"/>
      <c r="D166" s="607"/>
      <c r="E166" s="608"/>
      <c r="F166" s="608"/>
      <c r="G166" s="608"/>
      <c r="H166" s="608"/>
      <c r="I166" s="608"/>
      <c r="J166" s="608"/>
    </row>
    <row r="167" spans="1:10" ht="25.5">
      <c r="A167" s="606"/>
      <c r="B167" s="606"/>
      <c r="C167" s="607"/>
      <c r="D167" s="607"/>
      <c r="E167" s="608"/>
      <c r="F167" s="608"/>
      <c r="G167" s="608"/>
      <c r="H167" s="608"/>
      <c r="I167" s="608"/>
      <c r="J167" s="608"/>
    </row>
    <row r="168" spans="1:10" ht="25.5">
      <c r="A168" s="606"/>
      <c r="B168" s="606"/>
      <c r="C168" s="607"/>
      <c r="D168" s="607"/>
      <c r="E168" s="608"/>
      <c r="F168" s="608"/>
      <c r="G168" s="608"/>
      <c r="H168" s="608"/>
      <c r="I168" s="608"/>
      <c r="J168" s="608"/>
    </row>
    <row r="169" spans="1:10" ht="25.5">
      <c r="A169" s="606"/>
      <c r="B169" s="606"/>
      <c r="C169" s="607"/>
      <c r="D169" s="607"/>
      <c r="E169" s="608"/>
      <c r="F169" s="608"/>
      <c r="G169" s="608"/>
      <c r="H169" s="608"/>
      <c r="I169" s="608"/>
      <c r="J169" s="608"/>
    </row>
    <row r="170" spans="1:10" ht="25.5">
      <c r="A170" s="606"/>
      <c r="B170" s="606"/>
      <c r="C170" s="607"/>
      <c r="D170" s="607"/>
      <c r="E170" s="608"/>
      <c r="F170" s="608"/>
      <c r="G170" s="608"/>
      <c r="H170" s="608"/>
      <c r="I170" s="608"/>
      <c r="J170" s="608"/>
    </row>
    <row r="171" spans="1:10" ht="25.5">
      <c r="A171" s="606"/>
      <c r="B171" s="606"/>
      <c r="C171" s="607"/>
      <c r="D171" s="607"/>
      <c r="E171" s="608"/>
      <c r="F171" s="608"/>
      <c r="G171" s="608"/>
      <c r="H171" s="608"/>
      <c r="I171" s="608"/>
      <c r="J171" s="608"/>
    </row>
    <row r="172" spans="1:10" ht="25.5">
      <c r="A172" s="606"/>
      <c r="B172" s="606"/>
      <c r="C172" s="607"/>
      <c r="D172" s="607"/>
      <c r="E172" s="608"/>
      <c r="F172" s="608"/>
      <c r="G172" s="608"/>
      <c r="H172" s="608"/>
      <c r="I172" s="608"/>
      <c r="J172" s="608"/>
    </row>
    <row r="173" spans="1:10" ht="25.5">
      <c r="A173" s="606"/>
      <c r="B173" s="606"/>
      <c r="C173" s="607"/>
      <c r="D173" s="607"/>
      <c r="E173" s="608"/>
      <c r="F173" s="608"/>
      <c r="G173" s="608"/>
      <c r="H173" s="608"/>
      <c r="I173" s="608"/>
      <c r="J173" s="608"/>
    </row>
    <row r="174" spans="1:10" ht="25.5">
      <c r="A174" s="606"/>
      <c r="B174" s="606"/>
      <c r="C174" s="607"/>
      <c r="D174" s="607"/>
      <c r="E174" s="608"/>
      <c r="F174" s="608"/>
      <c r="G174" s="608"/>
      <c r="H174" s="608"/>
      <c r="I174" s="608"/>
      <c r="J174" s="608"/>
    </row>
    <row r="175" spans="1:10" ht="25.5">
      <c r="A175" s="606"/>
      <c r="B175" s="606"/>
      <c r="C175" s="607"/>
      <c r="D175" s="607"/>
      <c r="E175" s="608"/>
      <c r="F175" s="608"/>
      <c r="G175" s="608"/>
      <c r="H175" s="608"/>
      <c r="I175" s="608"/>
      <c r="J175" s="608"/>
    </row>
    <row r="176" spans="1:10" ht="25.5">
      <c r="A176" s="606"/>
      <c r="B176" s="606"/>
      <c r="C176" s="607"/>
      <c r="D176" s="607"/>
      <c r="E176" s="608"/>
      <c r="F176" s="608"/>
      <c r="G176" s="608"/>
      <c r="H176" s="608"/>
      <c r="I176" s="608"/>
      <c r="J176" s="608"/>
    </row>
    <row r="177" spans="1:10" ht="25.5">
      <c r="A177" s="606"/>
      <c r="B177" s="606"/>
      <c r="C177" s="607"/>
      <c r="D177" s="607"/>
      <c r="E177" s="608"/>
      <c r="F177" s="608"/>
      <c r="G177" s="608"/>
      <c r="H177" s="608"/>
      <c r="I177" s="608"/>
      <c r="J177" s="608"/>
    </row>
    <row r="178" spans="1:10" ht="25.5">
      <c r="A178" s="606"/>
      <c r="B178" s="606"/>
      <c r="C178" s="607"/>
      <c r="D178" s="607"/>
      <c r="E178" s="608"/>
      <c r="F178" s="608"/>
      <c r="G178" s="608"/>
      <c r="H178" s="608"/>
      <c r="I178" s="608"/>
      <c r="J178" s="608"/>
    </row>
    <row r="179" spans="1:10" ht="25.5">
      <c r="A179" s="606"/>
      <c r="B179" s="606"/>
      <c r="C179" s="607"/>
      <c r="D179" s="607"/>
      <c r="E179" s="608"/>
      <c r="F179" s="608"/>
      <c r="G179" s="608"/>
      <c r="H179" s="608"/>
      <c r="I179" s="608"/>
      <c r="J179" s="608"/>
    </row>
    <row r="180" spans="1:10" ht="25.5">
      <c r="A180" s="606"/>
      <c r="B180" s="606"/>
      <c r="C180" s="607"/>
      <c r="D180" s="607"/>
      <c r="E180" s="608"/>
      <c r="F180" s="608"/>
      <c r="G180" s="608"/>
      <c r="H180" s="608"/>
      <c r="I180" s="608"/>
      <c r="J180" s="608"/>
    </row>
    <row r="181" spans="1:10" ht="25.5">
      <c r="A181" s="606"/>
      <c r="B181" s="606"/>
      <c r="C181" s="607"/>
      <c r="D181" s="607"/>
      <c r="E181" s="608"/>
      <c r="F181" s="608"/>
      <c r="G181" s="608"/>
      <c r="H181" s="608"/>
      <c r="I181" s="608"/>
      <c r="J181" s="608"/>
    </row>
    <row r="182" spans="1:10" ht="25.5">
      <c r="A182" s="606"/>
      <c r="B182" s="606"/>
      <c r="C182" s="607"/>
      <c r="D182" s="607"/>
      <c r="E182" s="608"/>
      <c r="F182" s="608"/>
      <c r="G182" s="608"/>
      <c r="H182" s="608"/>
      <c r="I182" s="608"/>
      <c r="J182" s="608"/>
    </row>
    <row r="183" spans="1:10" ht="25.5">
      <c r="A183" s="606"/>
      <c r="B183" s="606"/>
      <c r="C183" s="607"/>
      <c r="D183" s="607"/>
      <c r="E183" s="608"/>
      <c r="F183" s="608"/>
      <c r="G183" s="608"/>
      <c r="H183" s="608"/>
      <c r="I183" s="608"/>
      <c r="J183" s="608"/>
    </row>
    <row r="184" spans="1:10" ht="25.5">
      <c r="A184" s="606"/>
      <c r="B184" s="606"/>
      <c r="C184" s="607"/>
      <c r="D184" s="607"/>
      <c r="E184" s="608"/>
      <c r="F184" s="608"/>
      <c r="G184" s="608"/>
      <c r="H184" s="608"/>
      <c r="I184" s="608"/>
      <c r="J184" s="608"/>
    </row>
    <row r="185" spans="1:10" ht="25.5">
      <c r="A185" s="606"/>
      <c r="B185" s="606"/>
      <c r="C185" s="607"/>
      <c r="D185" s="607"/>
      <c r="E185" s="608"/>
      <c r="F185" s="608"/>
      <c r="G185" s="608"/>
      <c r="H185" s="608"/>
      <c r="I185" s="608"/>
      <c r="J185" s="608"/>
    </row>
    <row r="186" spans="1:10" ht="25.5">
      <c r="A186" s="606"/>
      <c r="B186" s="606"/>
      <c r="C186" s="607"/>
      <c r="D186" s="607"/>
      <c r="E186" s="608"/>
      <c r="F186" s="608"/>
      <c r="G186" s="608"/>
      <c r="H186" s="608"/>
      <c r="I186" s="608"/>
      <c r="J186" s="608"/>
    </row>
    <row r="187" spans="1:10" ht="25.5">
      <c r="A187" s="606"/>
      <c r="B187" s="606"/>
      <c r="C187" s="607"/>
      <c r="D187" s="607"/>
      <c r="E187" s="608"/>
      <c r="F187" s="608"/>
      <c r="G187" s="608"/>
      <c r="H187" s="608"/>
      <c r="I187" s="608"/>
      <c r="J187" s="608"/>
    </row>
    <row r="188" spans="1:10" ht="25.5">
      <c r="A188" s="606"/>
      <c r="B188" s="606"/>
      <c r="C188" s="607"/>
      <c r="D188" s="607"/>
      <c r="E188" s="608"/>
      <c r="F188" s="608"/>
      <c r="G188" s="608"/>
      <c r="H188" s="608"/>
      <c r="I188" s="608"/>
      <c r="J188" s="608"/>
    </row>
    <row r="189" spans="1:10" ht="25.5">
      <c r="A189" s="606"/>
      <c r="B189" s="606"/>
      <c r="C189" s="607"/>
      <c r="D189" s="607"/>
      <c r="E189" s="608"/>
      <c r="F189" s="608"/>
      <c r="G189" s="608"/>
      <c r="H189" s="608"/>
      <c r="I189" s="608"/>
      <c r="J189" s="608"/>
    </row>
    <row r="190" spans="1:10" ht="25.5">
      <c r="A190" s="606"/>
      <c r="B190" s="606"/>
      <c r="C190" s="607"/>
      <c r="D190" s="607"/>
      <c r="E190" s="608"/>
      <c r="F190" s="608"/>
      <c r="G190" s="608"/>
      <c r="H190" s="608"/>
      <c r="I190" s="608"/>
      <c r="J190" s="608"/>
    </row>
    <row r="191" spans="1:10" ht="25.5">
      <c r="A191" s="606"/>
      <c r="B191" s="606"/>
      <c r="C191" s="607"/>
      <c r="D191" s="607"/>
      <c r="E191" s="608"/>
      <c r="F191" s="608"/>
      <c r="G191" s="608"/>
      <c r="H191" s="608"/>
      <c r="I191" s="608"/>
      <c r="J191" s="608"/>
    </row>
    <row r="192" spans="1:10" ht="25.5">
      <c r="A192" s="606"/>
      <c r="B192" s="606"/>
      <c r="C192" s="607"/>
      <c r="D192" s="607"/>
      <c r="E192" s="608"/>
      <c r="F192" s="608"/>
      <c r="G192" s="608"/>
      <c r="H192" s="608"/>
      <c r="I192" s="608"/>
      <c r="J192" s="608"/>
    </row>
    <row r="193" spans="1:10" ht="25.5">
      <c r="A193" s="606"/>
      <c r="B193" s="606"/>
      <c r="C193" s="607"/>
      <c r="D193" s="607"/>
      <c r="E193" s="608"/>
      <c r="F193" s="608"/>
      <c r="G193" s="608"/>
      <c r="H193" s="608"/>
      <c r="I193" s="608"/>
      <c r="J193" s="608"/>
    </row>
    <row r="194" spans="1:10" ht="25.5">
      <c r="A194" s="606"/>
      <c r="B194" s="606"/>
      <c r="C194" s="607"/>
      <c r="D194" s="607"/>
      <c r="E194" s="608"/>
      <c r="F194" s="608"/>
      <c r="G194" s="608"/>
      <c r="H194" s="608"/>
      <c r="I194" s="608"/>
      <c r="J194" s="608"/>
    </row>
    <row r="195" spans="1:10" ht="25.5">
      <c r="A195" s="606"/>
      <c r="B195" s="606"/>
      <c r="C195" s="607"/>
      <c r="D195" s="607"/>
      <c r="E195" s="608"/>
      <c r="F195" s="608"/>
      <c r="G195" s="608"/>
      <c r="H195" s="608"/>
      <c r="I195" s="608"/>
      <c r="J195" s="608"/>
    </row>
    <row r="196" spans="1:10" ht="25.5">
      <c r="A196" s="606"/>
      <c r="B196" s="606"/>
      <c r="C196" s="607"/>
      <c r="D196" s="607"/>
      <c r="E196" s="608"/>
      <c r="F196" s="608"/>
      <c r="G196" s="608"/>
      <c r="H196" s="608"/>
      <c r="I196" s="608"/>
      <c r="J196" s="608"/>
    </row>
    <row r="197" spans="1:10" ht="25.5">
      <c r="A197" s="606"/>
      <c r="B197" s="606"/>
      <c r="C197" s="607"/>
      <c r="D197" s="607"/>
      <c r="E197" s="608"/>
      <c r="F197" s="608"/>
      <c r="G197" s="608"/>
      <c r="H197" s="608"/>
      <c r="I197" s="608"/>
      <c r="J197" s="608"/>
    </row>
    <row r="198" spans="1:10" ht="25.5">
      <c r="A198" s="606"/>
      <c r="B198" s="606"/>
      <c r="C198" s="607"/>
      <c r="D198" s="607"/>
      <c r="E198" s="608"/>
      <c r="F198" s="608"/>
      <c r="G198" s="608"/>
      <c r="H198" s="608"/>
      <c r="I198" s="608"/>
      <c r="J198" s="608"/>
    </row>
    <row r="199" spans="1:10" ht="25.5">
      <c r="A199" s="606"/>
      <c r="B199" s="606"/>
      <c r="C199" s="607"/>
      <c r="D199" s="607"/>
      <c r="E199" s="608"/>
      <c r="F199" s="608"/>
      <c r="G199" s="608"/>
      <c r="H199" s="608"/>
      <c r="I199" s="608"/>
      <c r="J199" s="608"/>
    </row>
    <row r="200" spans="1:10" ht="25.5">
      <c r="A200" s="606"/>
      <c r="B200" s="606"/>
      <c r="C200" s="607"/>
      <c r="D200" s="607"/>
      <c r="E200" s="608"/>
      <c r="F200" s="608"/>
      <c r="G200" s="608"/>
      <c r="H200" s="608"/>
      <c r="I200" s="608"/>
      <c r="J200" s="608"/>
    </row>
    <row r="201" spans="1:10" ht="25.5">
      <c r="A201" s="606"/>
      <c r="B201" s="606"/>
      <c r="C201" s="607"/>
      <c r="D201" s="607"/>
      <c r="E201" s="608"/>
      <c r="F201" s="608"/>
      <c r="G201" s="608"/>
      <c r="H201" s="608"/>
      <c r="I201" s="608"/>
      <c r="J201" s="608"/>
    </row>
    <row r="202" spans="1:10" ht="25.5">
      <c r="A202" s="606"/>
      <c r="B202" s="606"/>
      <c r="C202" s="607"/>
      <c r="D202" s="607"/>
      <c r="E202" s="608"/>
      <c r="F202" s="608"/>
      <c r="G202" s="608"/>
      <c r="H202" s="608"/>
      <c r="I202" s="608"/>
      <c r="J202" s="608"/>
    </row>
    <row r="203" spans="1:10" ht="25.5">
      <c r="A203" s="606"/>
      <c r="B203" s="606"/>
      <c r="C203" s="607"/>
      <c r="D203" s="607"/>
      <c r="E203" s="608"/>
      <c r="F203" s="608"/>
      <c r="G203" s="608"/>
      <c r="H203" s="608"/>
      <c r="I203" s="608"/>
      <c r="J203" s="608"/>
    </row>
    <row r="204" spans="1:10" ht="25.5">
      <c r="A204" s="606"/>
      <c r="B204" s="606"/>
      <c r="C204" s="607"/>
      <c r="D204" s="607"/>
      <c r="E204" s="608"/>
      <c r="F204" s="608"/>
      <c r="G204" s="608"/>
      <c r="H204" s="608"/>
      <c r="I204" s="608"/>
      <c r="J204" s="608"/>
    </row>
    <row r="205" spans="1:10" ht="25.5">
      <c r="A205" s="606"/>
      <c r="B205" s="606"/>
      <c r="C205" s="607"/>
      <c r="D205" s="607"/>
      <c r="E205" s="608"/>
      <c r="F205" s="608"/>
      <c r="G205" s="608"/>
      <c r="H205" s="608"/>
      <c r="I205" s="608"/>
      <c r="J205" s="608"/>
    </row>
    <row r="206" spans="1:10" ht="25.5">
      <c r="A206" s="606"/>
      <c r="B206" s="606"/>
      <c r="C206" s="607"/>
      <c r="D206" s="607"/>
      <c r="E206" s="608"/>
      <c r="F206" s="608"/>
      <c r="G206" s="608"/>
      <c r="H206" s="608"/>
      <c r="I206" s="608"/>
      <c r="J206" s="608"/>
    </row>
    <row r="207" spans="1:10" ht="25.5">
      <c r="A207" s="606"/>
      <c r="B207" s="606"/>
      <c r="C207" s="607"/>
      <c r="D207" s="607"/>
      <c r="E207" s="608"/>
      <c r="F207" s="608"/>
      <c r="G207" s="608"/>
      <c r="H207" s="608"/>
      <c r="I207" s="608"/>
      <c r="J207" s="608"/>
    </row>
    <row r="208" spans="1:10" ht="25.5">
      <c r="A208" s="606"/>
      <c r="B208" s="606"/>
      <c r="C208" s="607"/>
      <c r="D208" s="607"/>
      <c r="E208" s="608"/>
      <c r="F208" s="608"/>
      <c r="G208" s="608"/>
      <c r="H208" s="608"/>
      <c r="I208" s="608"/>
      <c r="J208" s="608"/>
    </row>
    <row r="209" spans="1:10" ht="25.5">
      <c r="A209" s="606"/>
      <c r="B209" s="606"/>
      <c r="C209" s="607"/>
      <c r="D209" s="607"/>
      <c r="E209" s="608"/>
      <c r="F209" s="608"/>
      <c r="G209" s="608"/>
      <c r="H209" s="608"/>
      <c r="I209" s="608"/>
      <c r="J209" s="608"/>
    </row>
    <row r="210" spans="1:10" ht="25.5">
      <c r="A210" s="606"/>
      <c r="B210" s="606"/>
      <c r="C210" s="607"/>
      <c r="D210" s="607"/>
      <c r="E210" s="608"/>
      <c r="F210" s="608"/>
      <c r="G210" s="608"/>
      <c r="H210" s="608"/>
      <c r="I210" s="608"/>
      <c r="J210" s="608"/>
    </row>
    <row r="211" spans="1:10" ht="25.5">
      <c r="A211" s="606"/>
      <c r="B211" s="606"/>
      <c r="C211" s="607"/>
      <c r="D211" s="607"/>
      <c r="E211" s="608"/>
      <c r="F211" s="608"/>
      <c r="G211" s="608"/>
      <c r="H211" s="608"/>
      <c r="I211" s="608"/>
      <c r="J211" s="608"/>
    </row>
    <row r="212" spans="1:10" ht="25.5">
      <c r="A212" s="606"/>
      <c r="B212" s="606"/>
      <c r="C212" s="607"/>
      <c r="D212" s="607"/>
      <c r="E212" s="608"/>
      <c r="F212" s="608"/>
      <c r="G212" s="608"/>
      <c r="H212" s="608"/>
      <c r="I212" s="608"/>
      <c r="J212" s="608"/>
    </row>
    <row r="213" spans="1:10" ht="25.5">
      <c r="A213" s="606"/>
      <c r="B213" s="606"/>
      <c r="C213" s="607"/>
      <c r="D213" s="607"/>
      <c r="E213" s="608"/>
      <c r="F213" s="608"/>
      <c r="G213" s="608"/>
      <c r="H213" s="608"/>
      <c r="I213" s="608"/>
      <c r="J213" s="608"/>
    </row>
    <row r="214" spans="1:10" ht="25.5">
      <c r="A214" s="606"/>
      <c r="B214" s="606"/>
      <c r="C214" s="607"/>
      <c r="D214" s="607"/>
      <c r="E214" s="608"/>
      <c r="F214" s="608"/>
      <c r="G214" s="608"/>
      <c r="H214" s="608"/>
      <c r="I214" s="608"/>
      <c r="J214" s="608"/>
    </row>
    <row r="215" spans="1:10" ht="25.5">
      <c r="A215" s="606"/>
      <c r="B215" s="606"/>
      <c r="C215" s="607"/>
      <c r="D215" s="607"/>
      <c r="E215" s="608"/>
      <c r="F215" s="608"/>
      <c r="G215" s="608"/>
      <c r="H215" s="608"/>
      <c r="I215" s="608"/>
      <c r="J215" s="608"/>
    </row>
    <row r="216" spans="1:10" ht="25.5">
      <c r="A216" s="606"/>
      <c r="B216" s="606"/>
      <c r="C216" s="607"/>
      <c r="D216" s="607"/>
      <c r="E216" s="608"/>
      <c r="F216" s="608"/>
      <c r="G216" s="608"/>
      <c r="H216" s="608"/>
      <c r="I216" s="608"/>
      <c r="J216" s="608"/>
    </row>
    <row r="217" spans="1:10" ht="25.5">
      <c r="A217" s="606"/>
      <c r="B217" s="606"/>
      <c r="C217" s="607"/>
      <c r="D217" s="607"/>
      <c r="E217" s="608"/>
      <c r="F217" s="608"/>
      <c r="G217" s="608"/>
      <c r="H217" s="608"/>
      <c r="I217" s="608"/>
      <c r="J217" s="608"/>
    </row>
    <row r="218" spans="1:10" ht="25.5">
      <c r="A218" s="606"/>
      <c r="B218" s="606"/>
      <c r="C218" s="607"/>
      <c r="D218" s="607"/>
      <c r="E218" s="608"/>
      <c r="F218" s="608"/>
      <c r="G218" s="608"/>
      <c r="H218" s="608"/>
      <c r="I218" s="608"/>
      <c r="J218" s="608"/>
    </row>
    <row r="219" spans="1:10" ht="25.5">
      <c r="A219" s="606"/>
      <c r="B219" s="606"/>
      <c r="C219" s="607"/>
      <c r="D219" s="607"/>
      <c r="E219" s="608"/>
      <c r="F219" s="608"/>
      <c r="G219" s="608"/>
      <c r="H219" s="608"/>
      <c r="I219" s="608"/>
      <c r="J219" s="608"/>
    </row>
  </sheetData>
  <sheetProtection sheet="1" objects="1" scenarios="1" selectLockedCells="1"/>
  <mergeCells count="29">
    <mergeCell ref="B4:M4"/>
    <mergeCell ref="C39:E39"/>
    <mergeCell ref="K8:K10"/>
    <mergeCell ref="C47:E47"/>
    <mergeCell ref="I8:I10"/>
    <mergeCell ref="H6:J6"/>
    <mergeCell ref="J43:L43"/>
    <mergeCell ref="K6:K7"/>
    <mergeCell ref="L8:L10"/>
    <mergeCell ref="J8:J10"/>
    <mergeCell ref="L6:L7"/>
    <mergeCell ref="B80:C80"/>
    <mergeCell ref="F79:F80"/>
    <mergeCell ref="G79:G80"/>
    <mergeCell ref="H79:H80"/>
    <mergeCell ref="F6:F7"/>
    <mergeCell ref="G6:G7"/>
    <mergeCell ref="H8:H10"/>
    <mergeCell ref="C41:E41"/>
    <mergeCell ref="F8:F10"/>
    <mergeCell ref="G8:G10"/>
    <mergeCell ref="H81:H82"/>
    <mergeCell ref="J81:J82"/>
    <mergeCell ref="G90:J90"/>
    <mergeCell ref="E79:E80"/>
    <mergeCell ref="J79:J80"/>
    <mergeCell ref="E81:E82"/>
    <mergeCell ref="F81:F82"/>
    <mergeCell ref="G81:G82"/>
  </mergeCells>
  <printOptions/>
  <pageMargins left="0.7" right="0.7" top="0.75" bottom="0.75" header="0.3" footer="0.3"/>
  <pageSetup fitToHeight="1" fitToWidth="1" orientation="landscape" paperSize="9" scale="64" r:id="rId1"/>
  <headerFooter alignWithMargins="0">
    <oddFooter xml:space="preserve">&amp;RPage : &amp;P </oddFooter>
  </headerFooter>
  <ignoredErrors>
    <ignoredError sqref="C44:C45" numberStoredAsText="1"/>
    <ignoredError sqref="H4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B2:H50"/>
  <sheetViews>
    <sheetView showRowColHeaders="0" tabSelected="1" zoomScalePageLayoutView="0" workbookViewId="0" topLeftCell="A1">
      <selection activeCell="E9" sqref="E9"/>
    </sheetView>
  </sheetViews>
  <sheetFormatPr defaultColWidth="11.421875" defaultRowHeight="12.75"/>
  <cols>
    <col min="1" max="1" width="2.7109375" style="4" customWidth="1"/>
    <col min="2" max="2" width="1.57421875" style="4" customWidth="1"/>
    <col min="3" max="3" width="5.00390625" style="4" customWidth="1"/>
    <col min="4" max="4" width="58.8515625" style="4" customWidth="1"/>
    <col min="5" max="7" width="11.7109375" style="4" customWidth="1"/>
    <col min="8" max="8" width="2.00390625" style="4" customWidth="1"/>
    <col min="9" max="9" width="3.8515625" style="4" customWidth="1"/>
    <col min="10" max="16384" width="11.421875" style="4" customWidth="1"/>
  </cols>
  <sheetData>
    <row r="1" ht="8.25" customHeight="1" thickBot="1"/>
    <row r="2" spans="2:8" ht="51.75" customHeight="1" thickBot="1">
      <c r="B2" s="1228" t="s">
        <v>128</v>
      </c>
      <c r="C2" s="1229"/>
      <c r="D2" s="1229"/>
      <c r="E2" s="1229"/>
      <c r="F2" s="1229"/>
      <c r="G2" s="1229"/>
      <c r="H2" s="1230"/>
    </row>
    <row r="3" spans="2:8" ht="6" customHeight="1">
      <c r="B3" s="609"/>
      <c r="C3" s="610"/>
      <c r="D3" s="610"/>
      <c r="E3" s="610"/>
      <c r="F3" s="610"/>
      <c r="G3" s="610"/>
      <c r="H3" s="611"/>
    </row>
    <row r="4" spans="2:8" ht="13.5" thickBot="1">
      <c r="B4" s="612"/>
      <c r="C4" s="6" t="s">
        <v>134</v>
      </c>
      <c r="D4" s="3"/>
      <c r="E4" s="3"/>
      <c r="F4" s="3"/>
      <c r="G4" s="3"/>
      <c r="H4" s="613"/>
    </row>
    <row r="5" spans="2:8" ht="20.25" customHeight="1" thickTop="1">
      <c r="B5" s="612"/>
      <c r="D5" s="3"/>
      <c r="E5" s="1272" t="str">
        <f>"Réel 
"&amp;CRBPPHIDEN___ANNEEREF___ANN0-2</f>
        <v>Réel 
-2</v>
      </c>
      <c r="F5" s="1274" t="str">
        <f>"Budget exécutoire 
"&amp;CRBPPHIDEN___ANNEEREF___ANN0-1</f>
        <v>Budget exécutoire 
-1</v>
      </c>
      <c r="G5" s="1276" t="str">
        <f>"Budget prévisionnel
"&amp;CRBPPHIDEN___ANNEEREF___ANN0</f>
        <v>Budget prévisionnel
</v>
      </c>
      <c r="H5" s="613"/>
    </row>
    <row r="6" spans="2:8" ht="6" customHeight="1">
      <c r="B6" s="612"/>
      <c r="C6" s="3"/>
      <c r="D6" s="3"/>
      <c r="E6" s="1273"/>
      <c r="F6" s="1275"/>
      <c r="G6" s="1277"/>
      <c r="H6" s="613"/>
    </row>
    <row r="7" spans="2:8" ht="12.75" thickBot="1">
      <c r="B7" s="612"/>
      <c r="D7" s="3"/>
      <c r="E7" s="1273"/>
      <c r="F7" s="1275"/>
      <c r="G7" s="1277"/>
      <c r="H7" s="613"/>
    </row>
    <row r="8" spans="2:8" ht="18.75" customHeight="1" thickBot="1" thickTop="1">
      <c r="B8" s="612"/>
      <c r="C8" s="614" t="s">
        <v>25</v>
      </c>
      <c r="D8" s="615"/>
      <c r="E8" s="616"/>
      <c r="F8" s="616"/>
      <c r="G8" s="617"/>
      <c r="H8" s="613"/>
    </row>
    <row r="9" spans="2:8" ht="12.75" customHeight="1">
      <c r="B9" s="612"/>
      <c r="C9" s="618">
        <v>10</v>
      </c>
      <c r="D9" s="1062" t="s">
        <v>481</v>
      </c>
      <c r="E9" s="964"/>
      <c r="F9" s="964"/>
      <c r="G9" s="965"/>
      <c r="H9" s="613"/>
    </row>
    <row r="10" spans="2:8" ht="12.75" customHeight="1">
      <c r="B10" s="612"/>
      <c r="C10" s="651">
        <v>1161</v>
      </c>
      <c r="D10" s="1063" t="s">
        <v>482</v>
      </c>
      <c r="E10" s="966"/>
      <c r="F10" s="966"/>
      <c r="G10" s="967"/>
      <c r="H10" s="613"/>
    </row>
    <row r="11" spans="2:8" ht="12.75" customHeight="1" thickBot="1">
      <c r="B11" s="612"/>
      <c r="C11" s="651">
        <v>13</v>
      </c>
      <c r="D11" s="619" t="s">
        <v>483</v>
      </c>
      <c r="E11" s="968"/>
      <c r="F11" s="968"/>
      <c r="G11" s="969"/>
      <c r="H11" s="613"/>
    </row>
    <row r="12" spans="2:8" ht="13.5" thickBot="1">
      <c r="B12" s="612"/>
      <c r="C12" s="620" t="s">
        <v>26</v>
      </c>
      <c r="D12" s="621"/>
      <c r="E12" s="622"/>
      <c r="F12" s="622"/>
      <c r="G12" s="623"/>
      <c r="H12" s="613"/>
    </row>
    <row r="13" spans="2:8" ht="39">
      <c r="B13" s="612"/>
      <c r="C13" s="618">
        <v>14</v>
      </c>
      <c r="D13" s="1064" t="s">
        <v>484</v>
      </c>
      <c r="E13" s="964"/>
      <c r="F13" s="964"/>
      <c r="G13" s="965"/>
      <c r="H13" s="613"/>
    </row>
    <row r="14" spans="2:8" ht="12.75" customHeight="1" thickBot="1">
      <c r="B14" s="612"/>
      <c r="C14" s="618">
        <v>15</v>
      </c>
      <c r="D14" s="897" t="s">
        <v>485</v>
      </c>
      <c r="E14" s="968"/>
      <c r="F14" s="968"/>
      <c r="G14" s="969"/>
      <c r="H14" s="613"/>
    </row>
    <row r="15" spans="2:8" ht="13.5" thickBot="1">
      <c r="B15" s="612"/>
      <c r="C15" s="620" t="s">
        <v>27</v>
      </c>
      <c r="D15" s="635"/>
      <c r="E15" s="626"/>
      <c r="F15" s="626"/>
      <c r="G15" s="627"/>
      <c r="H15" s="613"/>
    </row>
    <row r="16" spans="2:8" ht="12.75" customHeight="1">
      <c r="B16" s="612"/>
      <c r="C16" s="618">
        <v>16</v>
      </c>
      <c r="D16" s="1065" t="s">
        <v>486</v>
      </c>
      <c r="E16" s="964"/>
      <c r="F16" s="964"/>
      <c r="G16" s="965"/>
      <c r="H16" s="613"/>
    </row>
    <row r="17" spans="2:8" ht="12.75" customHeight="1" thickBot="1">
      <c r="B17" s="612"/>
      <c r="C17" s="625">
        <v>17</v>
      </c>
      <c r="D17" s="897" t="s">
        <v>111</v>
      </c>
      <c r="E17" s="968"/>
      <c r="F17" s="968"/>
      <c r="G17" s="969"/>
      <c r="H17" s="613"/>
    </row>
    <row r="18" spans="2:8" ht="13.5" thickBot="1">
      <c r="B18" s="612"/>
      <c r="C18" s="620" t="s">
        <v>28</v>
      </c>
      <c r="D18" s="626"/>
      <c r="E18" s="626"/>
      <c r="F18" s="626"/>
      <c r="G18" s="627"/>
      <c r="H18" s="613"/>
    </row>
    <row r="19" spans="2:8" ht="12.75" customHeight="1" thickBot="1">
      <c r="B19" s="612"/>
      <c r="C19" s="618">
        <v>18</v>
      </c>
      <c r="D19" s="1066" t="s">
        <v>492</v>
      </c>
      <c r="E19" s="970"/>
      <c r="F19" s="970"/>
      <c r="G19" s="971"/>
      <c r="H19" s="613"/>
    </row>
    <row r="20" spans="2:8" ht="13.5" thickBot="1">
      <c r="B20" s="612"/>
      <c r="C20" s="620" t="s">
        <v>29</v>
      </c>
      <c r="D20" s="621"/>
      <c r="E20" s="622"/>
      <c r="F20" s="622"/>
      <c r="G20" s="623"/>
      <c r="H20" s="613"/>
    </row>
    <row r="21" spans="2:8" ht="12.75" customHeight="1">
      <c r="B21" s="612"/>
      <c r="C21" s="618">
        <v>20</v>
      </c>
      <c r="D21" s="1065" t="s">
        <v>487</v>
      </c>
      <c r="E21" s="964"/>
      <c r="F21" s="964"/>
      <c r="G21" s="965"/>
      <c r="H21" s="613"/>
    </row>
    <row r="22" spans="2:8" ht="12.75" customHeight="1">
      <c r="B22" s="612"/>
      <c r="C22" s="618">
        <v>21</v>
      </c>
      <c r="D22" s="1063" t="s">
        <v>488</v>
      </c>
      <c r="E22" s="972"/>
      <c r="F22" s="972"/>
      <c r="G22" s="973"/>
      <c r="H22" s="613"/>
    </row>
    <row r="23" spans="2:8" ht="12.75" customHeight="1">
      <c r="B23" s="612"/>
      <c r="C23" s="618">
        <v>22</v>
      </c>
      <c r="D23" s="1063" t="s">
        <v>489</v>
      </c>
      <c r="E23" s="972"/>
      <c r="F23" s="972"/>
      <c r="G23" s="973"/>
      <c r="H23" s="613"/>
    </row>
    <row r="24" spans="2:8" ht="12.75" customHeight="1">
      <c r="B24" s="612"/>
      <c r="C24" s="618">
        <v>23</v>
      </c>
      <c r="D24" s="1063" t="s">
        <v>490</v>
      </c>
      <c r="E24" s="972"/>
      <c r="F24" s="972"/>
      <c r="G24" s="973"/>
      <c r="H24" s="613"/>
    </row>
    <row r="25" spans="2:8" ht="12.75" customHeight="1">
      <c r="B25" s="612"/>
      <c r="C25" s="618">
        <v>24</v>
      </c>
      <c r="D25" s="628" t="s">
        <v>491</v>
      </c>
      <c r="E25" s="972"/>
      <c r="F25" s="972"/>
      <c r="G25" s="973"/>
      <c r="H25" s="613"/>
    </row>
    <row r="26" spans="2:8" ht="12.75" customHeight="1">
      <c r="B26" s="612"/>
      <c r="C26" s="618">
        <v>26</v>
      </c>
      <c r="D26" s="628" t="s">
        <v>30</v>
      </c>
      <c r="E26" s="972"/>
      <c r="F26" s="972"/>
      <c r="G26" s="973"/>
      <c r="H26" s="613"/>
    </row>
    <row r="27" spans="2:8" ht="12.75" customHeight="1" thickBot="1">
      <c r="B27" s="612"/>
      <c r="C27" s="618">
        <v>27</v>
      </c>
      <c r="D27" s="897" t="s">
        <v>31</v>
      </c>
      <c r="E27" s="968"/>
      <c r="F27" s="968"/>
      <c r="G27" s="969"/>
      <c r="H27" s="613"/>
    </row>
    <row r="28" spans="2:8" ht="13.5" thickBot="1">
      <c r="B28" s="612"/>
      <c r="C28" s="1270" t="s">
        <v>22</v>
      </c>
      <c r="D28" s="1271"/>
      <c r="E28" s="622"/>
      <c r="F28" s="622"/>
      <c r="G28" s="623"/>
      <c r="H28" s="613"/>
    </row>
    <row r="29" spans="2:8" ht="12.75" customHeight="1" thickBot="1">
      <c r="B29" s="612"/>
      <c r="C29" s="618">
        <v>28</v>
      </c>
      <c r="D29" s="624" t="s">
        <v>494</v>
      </c>
      <c r="E29" s="970"/>
      <c r="F29" s="970"/>
      <c r="G29" s="971"/>
      <c r="H29" s="613"/>
    </row>
    <row r="30" spans="2:8" ht="12.75" customHeight="1" thickBot="1">
      <c r="B30" s="612"/>
      <c r="C30" s="618"/>
      <c r="D30" s="626"/>
      <c r="E30" s="626"/>
      <c r="F30" s="626"/>
      <c r="G30" s="627"/>
      <c r="H30" s="613"/>
    </row>
    <row r="31" spans="2:8" ht="12.75" customHeight="1" thickBot="1">
      <c r="B31" s="612"/>
      <c r="C31" s="618">
        <v>29</v>
      </c>
      <c r="D31" s="624" t="s">
        <v>495</v>
      </c>
      <c r="E31" s="970"/>
      <c r="F31" s="970"/>
      <c r="G31" s="971"/>
      <c r="H31" s="613"/>
    </row>
    <row r="32" spans="2:8" ht="12.75" customHeight="1" thickBot="1">
      <c r="B32" s="612"/>
      <c r="C32" s="618"/>
      <c r="D32" s="626"/>
      <c r="E32" s="626"/>
      <c r="F32" s="626"/>
      <c r="G32" s="627"/>
      <c r="H32" s="613"/>
    </row>
    <row r="33" spans="2:8" ht="12.75" customHeight="1" thickBot="1">
      <c r="B33" s="612"/>
      <c r="C33" s="618">
        <v>39</v>
      </c>
      <c r="D33" s="624" t="s">
        <v>496</v>
      </c>
      <c r="E33" s="970"/>
      <c r="F33" s="970"/>
      <c r="G33" s="971"/>
      <c r="H33" s="613"/>
    </row>
    <row r="34" spans="2:8" ht="12.75" customHeight="1" thickBot="1">
      <c r="B34" s="612"/>
      <c r="C34" s="629"/>
      <c r="D34" s="5"/>
      <c r="E34" s="630"/>
      <c r="F34" s="630"/>
      <c r="G34" s="631"/>
      <c r="H34" s="613"/>
    </row>
    <row r="35" spans="2:8" ht="12.75" customHeight="1" thickBot="1">
      <c r="B35" s="612"/>
      <c r="C35" s="618">
        <v>481</v>
      </c>
      <c r="D35" s="624" t="s">
        <v>570</v>
      </c>
      <c r="E35" s="970"/>
      <c r="F35" s="970"/>
      <c r="G35" s="971"/>
      <c r="H35" s="613"/>
    </row>
    <row r="36" spans="2:8" ht="12.75" customHeight="1" thickBot="1">
      <c r="B36" s="612"/>
      <c r="C36" s="618"/>
      <c r="D36" s="626"/>
      <c r="E36" s="626"/>
      <c r="F36" s="626"/>
      <c r="G36" s="627"/>
      <c r="H36" s="613"/>
    </row>
    <row r="37" spans="2:8" ht="12.75" customHeight="1" thickBot="1">
      <c r="B37" s="612"/>
      <c r="C37" s="618">
        <v>49</v>
      </c>
      <c r="D37" s="1067" t="s">
        <v>497</v>
      </c>
      <c r="E37" s="970"/>
      <c r="F37" s="974"/>
      <c r="G37" s="975"/>
      <c r="H37" s="613"/>
    </row>
    <row r="38" spans="2:8" ht="12.75" customHeight="1" thickBot="1">
      <c r="B38" s="612"/>
      <c r="C38" s="618"/>
      <c r="D38" s="626"/>
      <c r="E38" s="626"/>
      <c r="F38" s="626"/>
      <c r="G38" s="627"/>
      <c r="H38" s="613"/>
    </row>
    <row r="39" spans="2:8" ht="12.75" customHeight="1" thickBot="1">
      <c r="B39" s="612"/>
      <c r="C39" s="618">
        <v>59</v>
      </c>
      <c r="D39" s="1067" t="s">
        <v>498</v>
      </c>
      <c r="E39" s="970"/>
      <c r="F39" s="974"/>
      <c r="G39" s="975"/>
      <c r="H39" s="613"/>
    </row>
    <row r="40" spans="2:8" ht="12.75" customHeight="1" thickBot="1">
      <c r="B40" s="612"/>
      <c r="C40" s="618"/>
      <c r="D40" s="905"/>
      <c r="E40" s="903"/>
      <c r="F40" s="903"/>
      <c r="G40" s="904"/>
      <c r="H40" s="613"/>
    </row>
    <row r="41" spans="2:8" ht="12.75" customHeight="1" thickBot="1">
      <c r="B41" s="612"/>
      <c r="C41" s="632" t="s">
        <v>112</v>
      </c>
      <c r="D41" s="895" t="s">
        <v>315</v>
      </c>
      <c r="E41" s="976"/>
      <c r="F41" s="976"/>
      <c r="G41" s="977"/>
      <c r="H41" s="613"/>
    </row>
    <row r="42" spans="2:8" ht="12.75" customHeight="1" thickBot="1">
      <c r="B42" s="612"/>
      <c r="C42" s="632" t="s">
        <v>493</v>
      </c>
      <c r="D42" s="1068" t="s">
        <v>482</v>
      </c>
      <c r="E42" s="970"/>
      <c r="F42" s="970"/>
      <c r="G42" s="971"/>
      <c r="H42" s="613"/>
    </row>
    <row r="43" spans="2:8" ht="12.75" customHeight="1" thickBot="1">
      <c r="B43" s="634"/>
      <c r="C43" s="632" t="s">
        <v>113</v>
      </c>
      <c r="D43" s="896" t="s">
        <v>114</v>
      </c>
      <c r="E43" s="978"/>
      <c r="F43" s="978"/>
      <c r="G43" s="979"/>
      <c r="H43" s="613"/>
    </row>
    <row r="44" spans="2:8" ht="12.75" customHeight="1" thickBot="1">
      <c r="B44" s="612"/>
      <c r="C44" s="632"/>
      <c r="D44" s="633"/>
      <c r="E44" s="635"/>
      <c r="F44" s="635"/>
      <c r="G44" s="636"/>
      <c r="H44" s="613"/>
    </row>
    <row r="45" spans="2:8" ht="13.5" thickBot="1" thickTop="1">
      <c r="B45" s="612"/>
      <c r="C45" s="637" t="s">
        <v>24</v>
      </c>
      <c r="D45" s="637"/>
      <c r="E45" s="543">
        <f>SUM(E9:E43)</f>
        <v>0</v>
      </c>
      <c r="F45" s="543">
        <f>SUM(F9:F43)</f>
        <v>0</v>
      </c>
      <c r="G45" s="543">
        <f>SUM(G9:G43)</f>
        <v>0</v>
      </c>
      <c r="H45" s="613"/>
    </row>
    <row r="46" spans="2:8" ht="13.5" thickBot="1" thickTop="1">
      <c r="B46" s="638"/>
      <c r="C46" s="548"/>
      <c r="D46" s="548"/>
      <c r="E46" s="548"/>
      <c r="F46" s="548"/>
      <c r="G46" s="548"/>
      <c r="H46" s="639"/>
    </row>
    <row r="48" ht="6" customHeight="1"/>
    <row r="49" spans="2:7" ht="17.25">
      <c r="B49" s="640"/>
      <c r="C49" s="641"/>
      <c r="D49" s="641"/>
      <c r="E49" s="642"/>
      <c r="F49" s="643"/>
      <c r="G49" s="643"/>
    </row>
    <row r="50" spans="2:7" ht="17.25">
      <c r="B50" s="644"/>
      <c r="C50" s="641"/>
      <c r="D50" s="641"/>
      <c r="E50" s="642"/>
      <c r="F50" s="643"/>
      <c r="G50" s="643"/>
    </row>
  </sheetData>
  <sheetProtection sheet="1" objects="1" scenarios="1" selectLockedCells="1"/>
  <mergeCells count="5">
    <mergeCell ref="C28:D28"/>
    <mergeCell ref="B2:H2"/>
    <mergeCell ref="E5:E7"/>
    <mergeCell ref="F5:F7"/>
    <mergeCell ref="G5:G7"/>
  </mergeCells>
  <printOptions/>
  <pageMargins left="0.7" right="0.7" top="0.75" bottom="0.75" header="0.3" footer="0.3"/>
  <pageSetup fitToHeight="1" fitToWidth="1" horizontalDpi="600" verticalDpi="600" orientation="portrait" paperSize="9" scale="80" r:id="rId1"/>
  <headerFooter alignWithMargins="0">
    <oddFooter xml:space="preserve">&amp;RPage : &amp;P </oddFooter>
  </headerFooter>
  <ignoredErrors>
    <ignoredError sqref="C41:C4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B2:H44"/>
  <sheetViews>
    <sheetView showRowColHeaders="0" zoomScalePageLayoutView="0" workbookViewId="0" topLeftCell="A1">
      <selection activeCell="E9" sqref="E9"/>
    </sheetView>
  </sheetViews>
  <sheetFormatPr defaultColWidth="11.421875" defaultRowHeight="12.75"/>
  <cols>
    <col min="1" max="1" width="2.7109375" style="4" customWidth="1"/>
    <col min="2" max="2" width="1.421875" style="4" customWidth="1"/>
    <col min="3" max="3" width="5.140625" style="4" customWidth="1"/>
    <col min="4" max="4" width="58.8515625" style="4" customWidth="1"/>
    <col min="5" max="7" width="11.7109375" style="4" customWidth="1"/>
    <col min="8" max="8" width="2.00390625" style="4" customWidth="1"/>
    <col min="9" max="9" width="2.7109375" style="4" customWidth="1"/>
    <col min="10" max="16384" width="11.421875" style="4" customWidth="1"/>
  </cols>
  <sheetData>
    <row r="1" ht="12.75" thickBot="1"/>
    <row r="2" spans="2:8" ht="43.5" customHeight="1" thickBot="1">
      <c r="B2" s="1228" t="s">
        <v>128</v>
      </c>
      <c r="C2" s="1229"/>
      <c r="D2" s="1229"/>
      <c r="E2" s="1229"/>
      <c r="F2" s="1229"/>
      <c r="G2" s="1229"/>
      <c r="H2" s="1230"/>
    </row>
    <row r="3" spans="2:8" ht="8.25" customHeight="1">
      <c r="B3" s="609"/>
      <c r="C3" s="610"/>
      <c r="D3" s="610"/>
      <c r="E3" s="610"/>
      <c r="F3" s="610"/>
      <c r="G3" s="610"/>
      <c r="H3" s="611"/>
    </row>
    <row r="4" spans="2:8" ht="13.5" thickBot="1">
      <c r="B4" s="612"/>
      <c r="C4" s="6" t="s">
        <v>571</v>
      </c>
      <c r="D4" s="114"/>
      <c r="E4" s="3"/>
      <c r="F4" s="3"/>
      <c r="G4" s="3"/>
      <c r="H4" s="613"/>
    </row>
    <row r="5" spans="2:8" ht="21.75" customHeight="1" thickTop="1">
      <c r="B5" s="612"/>
      <c r="C5" s="1071"/>
      <c r="D5" s="114"/>
      <c r="E5" s="1272" t="str">
        <f>"Réel 
"&amp;CRBPPHIDEN___ANNEEREF___ANN0-2</f>
        <v>Réel 
-2</v>
      </c>
      <c r="F5" s="1274" t="str">
        <f>"Budget exécutoire 
"&amp;CRBPPHIDEN___ANNEEREF___ANN0-1</f>
        <v>Budget exécutoire 
-1</v>
      </c>
      <c r="G5" s="1276" t="str">
        <f>"Budget prévisionnel
"&amp;CRBPPHIDEN___ANNEEREF___ANN0</f>
        <v>Budget prévisionnel
</v>
      </c>
      <c r="H5" s="613"/>
    </row>
    <row r="6" spans="2:8" ht="6" customHeight="1">
      <c r="B6" s="612"/>
      <c r="C6" s="114"/>
      <c r="D6" s="114"/>
      <c r="E6" s="1273"/>
      <c r="F6" s="1275"/>
      <c r="G6" s="1277"/>
      <c r="H6" s="613"/>
    </row>
    <row r="7" spans="2:8" ht="12.75" thickBot="1">
      <c r="B7" s="612"/>
      <c r="C7" s="114"/>
      <c r="D7" s="114"/>
      <c r="E7" s="1278"/>
      <c r="F7" s="1279"/>
      <c r="G7" s="1280"/>
      <c r="H7" s="613"/>
    </row>
    <row r="8" spans="2:8" ht="13.5" thickBot="1" thickTop="1">
      <c r="B8" s="612"/>
      <c r="C8" s="614" t="s">
        <v>32</v>
      </c>
      <c r="D8" s="645"/>
      <c r="E8" s="646"/>
      <c r="F8" s="646"/>
      <c r="G8" s="647"/>
      <c r="H8" s="613"/>
    </row>
    <row r="9" spans="2:8" ht="12.75">
      <c r="B9" s="612"/>
      <c r="C9" s="618">
        <v>10</v>
      </c>
      <c r="D9" s="648" t="str">
        <f>'SI Emplois'!D9</f>
        <v>Fonds associatifs, apports, dotations et réserves </v>
      </c>
      <c r="E9" s="964"/>
      <c r="F9" s="964"/>
      <c r="G9" s="965"/>
      <c r="H9" s="613"/>
    </row>
    <row r="10" spans="2:8" ht="12.75">
      <c r="B10" s="612"/>
      <c r="C10" s="651">
        <v>1161</v>
      </c>
      <c r="D10" s="1072" t="s">
        <v>451</v>
      </c>
      <c r="E10" s="966"/>
      <c r="F10" s="966"/>
      <c r="G10" s="967"/>
      <c r="H10" s="613"/>
    </row>
    <row r="11" spans="2:8" ht="13.5" thickBot="1">
      <c r="B11" s="612"/>
      <c r="C11" s="618">
        <v>13</v>
      </c>
      <c r="D11" s="649" t="s">
        <v>483</v>
      </c>
      <c r="E11" s="968"/>
      <c r="F11" s="968"/>
      <c r="G11" s="969"/>
      <c r="H11" s="613"/>
    </row>
    <row r="12" spans="2:8" ht="17.25" customHeight="1" thickBot="1">
      <c r="B12" s="612"/>
      <c r="C12" s="620" t="s">
        <v>33</v>
      </c>
      <c r="D12" s="650"/>
      <c r="E12" s="626"/>
      <c r="F12" s="626"/>
      <c r="G12" s="627"/>
      <c r="H12" s="613"/>
    </row>
    <row r="13" spans="2:8" ht="39">
      <c r="B13" s="612"/>
      <c r="C13" s="618">
        <v>14</v>
      </c>
      <c r="D13" s="898" t="str">
        <f>'SI Emplois'!D13</f>
        <v>Provisions réglementées (sauf compte 1412 : provisions réglementées destinées à renforcer la couverture du BFR - dotation par financement de l'autorité de tarification)</v>
      </c>
      <c r="E13" s="964"/>
      <c r="F13" s="964"/>
      <c r="G13" s="965"/>
      <c r="H13" s="613"/>
    </row>
    <row r="14" spans="2:8" ht="13.5" thickBot="1">
      <c r="B14" s="612"/>
      <c r="C14" s="618">
        <v>15</v>
      </c>
      <c r="D14" s="649" t="str">
        <f>'SI Emplois'!D14</f>
        <v>Provisions</v>
      </c>
      <c r="E14" s="968"/>
      <c r="F14" s="968"/>
      <c r="G14" s="969"/>
      <c r="H14" s="613"/>
    </row>
    <row r="15" spans="2:8" ht="17.25" customHeight="1" thickBot="1">
      <c r="B15" s="612"/>
      <c r="C15" s="620" t="s">
        <v>34</v>
      </c>
      <c r="D15" s="650"/>
      <c r="E15" s="626"/>
      <c r="F15" s="626"/>
      <c r="G15" s="627"/>
      <c r="H15" s="613"/>
    </row>
    <row r="16" spans="2:8" ht="12.75">
      <c r="B16" s="612"/>
      <c r="C16" s="618">
        <v>16</v>
      </c>
      <c r="D16" s="648" t="str">
        <f>'SI Emplois'!D16</f>
        <v>Emprunts et dettes assimilées</v>
      </c>
      <c r="E16" s="964"/>
      <c r="F16" s="964"/>
      <c r="G16" s="965"/>
      <c r="H16" s="613"/>
    </row>
    <row r="17" spans="2:8" ht="13.5" thickBot="1">
      <c r="B17" s="612"/>
      <c r="C17" s="651">
        <v>17</v>
      </c>
      <c r="D17" s="652" t="str">
        <f>'SI Emplois'!D17</f>
        <v>Dettes rattachées à des participations</v>
      </c>
      <c r="E17" s="968"/>
      <c r="F17" s="968"/>
      <c r="G17" s="969"/>
      <c r="H17" s="613"/>
    </row>
    <row r="18" spans="2:8" ht="17.25" customHeight="1" thickBot="1">
      <c r="B18" s="612"/>
      <c r="C18" s="620" t="s">
        <v>35</v>
      </c>
      <c r="D18" s="650"/>
      <c r="E18" s="626"/>
      <c r="F18" s="626"/>
      <c r="G18" s="627"/>
      <c r="H18" s="613"/>
    </row>
    <row r="19" spans="2:8" ht="24" customHeight="1" thickBot="1">
      <c r="B19" s="612"/>
      <c r="C19" s="618">
        <v>18</v>
      </c>
      <c r="D19" s="653" t="str">
        <f>'SI Emplois'!D19</f>
        <v>Comptes de liaison investissements</v>
      </c>
      <c r="E19" s="970"/>
      <c r="F19" s="970"/>
      <c r="G19" s="971"/>
      <c r="H19" s="613"/>
    </row>
    <row r="20" spans="2:8" ht="17.25" customHeight="1" thickBot="1">
      <c r="B20" s="612"/>
      <c r="C20" s="620" t="s">
        <v>36</v>
      </c>
      <c r="D20" s="650"/>
      <c r="E20" s="626"/>
      <c r="F20" s="626"/>
      <c r="G20" s="627"/>
      <c r="H20" s="613"/>
    </row>
    <row r="21" spans="2:8" ht="12.75">
      <c r="B21" s="612"/>
      <c r="C21" s="618">
        <v>20</v>
      </c>
      <c r="D21" s="648" t="str">
        <f>'SI Emplois'!D21</f>
        <v>Immobilisations incorporelles</v>
      </c>
      <c r="E21" s="964"/>
      <c r="F21" s="964"/>
      <c r="G21" s="965"/>
      <c r="H21" s="613"/>
    </row>
    <row r="22" spans="2:8" ht="12.75">
      <c r="B22" s="612"/>
      <c r="C22" s="618">
        <v>21</v>
      </c>
      <c r="D22" s="654" t="str">
        <f>'SI Emplois'!D22</f>
        <v>Immobilisations corporelles</v>
      </c>
      <c r="E22" s="972"/>
      <c r="F22" s="972"/>
      <c r="G22" s="973"/>
      <c r="H22" s="613"/>
    </row>
    <row r="23" spans="2:8" ht="12.75">
      <c r="B23" s="612"/>
      <c r="C23" s="618">
        <v>22</v>
      </c>
      <c r="D23" s="654" t="str">
        <f>'SI Emplois'!D23</f>
        <v>Immobilisations reçues en affectation</v>
      </c>
      <c r="E23" s="972"/>
      <c r="F23" s="972"/>
      <c r="G23" s="973"/>
      <c r="H23" s="613"/>
    </row>
    <row r="24" spans="2:8" ht="12.75">
      <c r="B24" s="612"/>
      <c r="C24" s="618">
        <v>23</v>
      </c>
      <c r="D24" s="654" t="str">
        <f>'SI Emplois'!D24</f>
        <v>Immobilisations en cours</v>
      </c>
      <c r="E24" s="972"/>
      <c r="F24" s="972"/>
      <c r="G24" s="973"/>
      <c r="H24" s="613"/>
    </row>
    <row r="25" spans="2:8" ht="12.75" customHeight="1">
      <c r="B25" s="612"/>
      <c r="C25" s="618">
        <v>24</v>
      </c>
      <c r="D25" s="628" t="str">
        <f>'SI Emplois'!D25</f>
        <v>Immobilisations affectées, concédées ou mises à disposition</v>
      </c>
      <c r="E25" s="972"/>
      <c r="F25" s="972"/>
      <c r="G25" s="973"/>
      <c r="H25" s="613"/>
    </row>
    <row r="26" spans="2:8" ht="12.75" customHeight="1">
      <c r="B26" s="612"/>
      <c r="C26" s="618">
        <v>26</v>
      </c>
      <c r="D26" s="655" t="str">
        <f>'SI Emplois'!D26</f>
        <v>Participations et créances rattachées à des participations</v>
      </c>
      <c r="E26" s="972"/>
      <c r="F26" s="972"/>
      <c r="G26" s="973"/>
      <c r="H26" s="613"/>
    </row>
    <row r="27" spans="2:8" ht="13.5" thickBot="1">
      <c r="B27" s="612"/>
      <c r="C27" s="618">
        <v>27</v>
      </c>
      <c r="D27" s="649" t="str">
        <f>'SI Emplois'!D27</f>
        <v>Autres immobilisations financières</v>
      </c>
      <c r="E27" s="968"/>
      <c r="F27" s="968"/>
      <c r="G27" s="969"/>
      <c r="H27" s="613"/>
    </row>
    <row r="28" spans="2:8" ht="17.25" customHeight="1" thickBot="1">
      <c r="B28" s="612"/>
      <c r="C28" s="620" t="s">
        <v>22</v>
      </c>
      <c r="D28" s="650"/>
      <c r="E28" s="626"/>
      <c r="F28" s="626"/>
      <c r="G28" s="627"/>
      <c r="H28" s="613"/>
    </row>
    <row r="29" spans="2:8" ht="12.75">
      <c r="B29" s="612"/>
      <c r="C29" s="618">
        <v>28</v>
      </c>
      <c r="D29" s="648" t="s">
        <v>499</v>
      </c>
      <c r="E29" s="964"/>
      <c r="F29" s="964"/>
      <c r="G29" s="965"/>
      <c r="H29" s="613"/>
    </row>
    <row r="30" spans="2:8" ht="12.75">
      <c r="B30" s="612"/>
      <c r="C30" s="618">
        <v>29</v>
      </c>
      <c r="D30" s="654" t="s">
        <v>500</v>
      </c>
      <c r="E30" s="972"/>
      <c r="F30" s="972"/>
      <c r="G30" s="973"/>
      <c r="H30" s="613"/>
    </row>
    <row r="31" spans="2:8" ht="12.75">
      <c r="B31" s="612"/>
      <c r="C31" s="618">
        <v>39</v>
      </c>
      <c r="D31" s="654" t="str">
        <f>'SI Emplois'!D33</f>
        <v>Dépréciation de stocks et en-cours</v>
      </c>
      <c r="E31" s="972"/>
      <c r="F31" s="972"/>
      <c r="G31" s="973"/>
      <c r="H31" s="613"/>
    </row>
    <row r="32" spans="2:8" ht="12.75">
      <c r="B32" s="612"/>
      <c r="C32" s="618">
        <v>481</v>
      </c>
      <c r="D32" s="654" t="s">
        <v>501</v>
      </c>
      <c r="E32" s="972"/>
      <c r="F32" s="972"/>
      <c r="G32" s="973"/>
      <c r="H32" s="613"/>
    </row>
    <row r="33" spans="2:8" ht="12.75">
      <c r="B33" s="612"/>
      <c r="C33" s="618">
        <v>49</v>
      </c>
      <c r="D33" s="654" t="s">
        <v>502</v>
      </c>
      <c r="E33" s="972"/>
      <c r="F33" s="972"/>
      <c r="G33" s="973"/>
      <c r="H33" s="613"/>
    </row>
    <row r="34" spans="2:8" ht="13.5" thickBot="1">
      <c r="B34" s="612"/>
      <c r="C34" s="618">
        <v>59</v>
      </c>
      <c r="D34" s="649" t="s">
        <v>503</v>
      </c>
      <c r="E34" s="968"/>
      <c r="F34" s="968"/>
      <c r="G34" s="969"/>
      <c r="H34" s="613"/>
    </row>
    <row r="35" spans="2:8" ht="15.75" customHeight="1" thickBot="1">
      <c r="B35" s="612"/>
      <c r="C35" s="618"/>
      <c r="D35" s="906"/>
      <c r="E35" s="903"/>
      <c r="F35" s="903"/>
      <c r="G35" s="904"/>
      <c r="H35" s="613"/>
    </row>
    <row r="36" spans="2:8" ht="12.75" customHeight="1">
      <c r="B36" s="612"/>
      <c r="C36" s="632" t="s">
        <v>112</v>
      </c>
      <c r="D36" s="1069" t="s">
        <v>115</v>
      </c>
      <c r="E36" s="964"/>
      <c r="F36" s="964"/>
      <c r="G36" s="965"/>
      <c r="H36" s="613"/>
    </row>
    <row r="37" spans="2:8" ht="12.75" customHeight="1">
      <c r="B37" s="612"/>
      <c r="C37" s="632" t="s">
        <v>493</v>
      </c>
      <c r="D37" s="1073" t="s">
        <v>451</v>
      </c>
      <c r="E37" s="972"/>
      <c r="F37" s="972"/>
      <c r="G37" s="973"/>
      <c r="H37" s="613"/>
    </row>
    <row r="38" spans="2:8" ht="14.25" customHeight="1" thickBot="1">
      <c r="B38" s="612"/>
      <c r="C38" s="632" t="s">
        <v>504</v>
      </c>
      <c r="D38" s="1070" t="s">
        <v>116</v>
      </c>
      <c r="E38" s="968"/>
      <c r="F38" s="968"/>
      <c r="G38" s="969"/>
      <c r="H38" s="613"/>
    </row>
    <row r="39" spans="2:8" ht="12.75" customHeight="1" thickBot="1">
      <c r="B39" s="612"/>
      <c r="C39" s="1074"/>
      <c r="D39" s="1075"/>
      <c r="E39" s="1076"/>
      <c r="F39" s="1076"/>
      <c r="G39" s="1077"/>
      <c r="H39" s="613"/>
    </row>
    <row r="40" spans="2:8" ht="12.75" customHeight="1" thickBot="1" thickTop="1">
      <c r="B40" s="612"/>
      <c r="C40" s="656" t="s">
        <v>24</v>
      </c>
      <c r="D40" s="657"/>
      <c r="E40" s="543">
        <f>SUM(E9:E38)</f>
        <v>0</v>
      </c>
      <c r="F40" s="543">
        <f>SUM(F9:F38)</f>
        <v>0</v>
      </c>
      <c r="G40" s="1059">
        <f>SUM(G9:G38)</f>
        <v>0</v>
      </c>
      <c r="H40" s="613"/>
    </row>
    <row r="41" spans="2:8" ht="11.25" customHeight="1" thickBot="1" thickTop="1">
      <c r="B41" s="638"/>
      <c r="C41" s="548"/>
      <c r="D41" s="548"/>
      <c r="E41" s="548"/>
      <c r="F41" s="548"/>
      <c r="G41" s="548"/>
      <c r="H41" s="639"/>
    </row>
    <row r="43" spans="2:7" ht="17.25">
      <c r="B43" s="640"/>
      <c r="C43" s="641"/>
      <c r="D43" s="641"/>
      <c r="E43" s="642"/>
      <c r="F43" s="643"/>
      <c r="G43" s="643"/>
    </row>
    <row r="44" spans="2:7" ht="17.25">
      <c r="B44" s="644"/>
      <c r="C44" s="641"/>
      <c r="D44" s="641"/>
      <c r="E44" s="642"/>
      <c r="F44" s="643"/>
      <c r="G44" s="643"/>
    </row>
  </sheetData>
  <sheetProtection sheet="1" objects="1" scenarios="1" selectLockedCells="1"/>
  <mergeCells count="4">
    <mergeCell ref="B2:H2"/>
    <mergeCell ref="E5:E7"/>
    <mergeCell ref="F5:F7"/>
    <mergeCell ref="G5:G7"/>
  </mergeCells>
  <printOptions/>
  <pageMargins left="0.7" right="0.7" top="0.75" bottom="0.75" header="0.3" footer="0.3"/>
  <pageSetup fitToHeight="1" fitToWidth="1" horizontalDpi="600" verticalDpi="600" orientation="portrait" paperSize="9" scale="83" r:id="rId1"/>
  <headerFooter alignWithMargins="0">
    <oddFooter xml:space="preserve">&amp;RPage : &amp;P </oddFooter>
  </headerFooter>
  <ignoredErrors>
    <ignoredError sqref="C36:C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B2:I33"/>
  <sheetViews>
    <sheetView showRowColHeaders="0" zoomScalePageLayoutView="0" workbookViewId="0" topLeftCell="A1">
      <selection activeCell="E9" sqref="E9"/>
    </sheetView>
  </sheetViews>
  <sheetFormatPr defaultColWidth="11.421875" defaultRowHeight="12.75"/>
  <cols>
    <col min="1" max="1" width="2.8515625" style="4" customWidth="1"/>
    <col min="2" max="2" width="0.85546875" style="4" customWidth="1"/>
    <col min="3" max="3" width="5.28125" style="4" customWidth="1"/>
    <col min="4" max="4" width="54.28125" style="4" customWidth="1"/>
    <col min="5" max="5" width="12.57421875" style="4" customWidth="1"/>
    <col min="6" max="6" width="12.421875" style="4" customWidth="1"/>
    <col min="7" max="7" width="1.57421875" style="4" customWidth="1"/>
    <col min="8" max="8" width="2.421875" style="4" customWidth="1"/>
    <col min="9" max="16384" width="11.421875" style="4" customWidth="1"/>
  </cols>
  <sheetData>
    <row r="1" ht="12" customHeight="1" thickBot="1"/>
    <row r="2" spans="2:7" ht="51.75" customHeight="1" thickBot="1">
      <c r="B2" s="1228" t="s">
        <v>135</v>
      </c>
      <c r="C2" s="1229"/>
      <c r="D2" s="1229"/>
      <c r="E2" s="1229"/>
      <c r="F2" s="1229"/>
      <c r="G2" s="1230"/>
    </row>
    <row r="3" spans="2:7" ht="12.75" thickBot="1">
      <c r="B3" s="609"/>
      <c r="C3" s="610"/>
      <c r="D3" s="610"/>
      <c r="E3" s="610"/>
      <c r="F3" s="610"/>
      <c r="G3" s="611"/>
    </row>
    <row r="4" spans="2:7" ht="12.75" thickTop="1">
      <c r="B4" s="612"/>
      <c r="C4" s="3"/>
      <c r="D4" s="3"/>
      <c r="E4" s="1272" t="s">
        <v>192</v>
      </c>
      <c r="F4" s="1276" t="s">
        <v>203</v>
      </c>
      <c r="G4" s="613"/>
    </row>
    <row r="5" spans="2:7" ht="25.5">
      <c r="B5" s="612"/>
      <c r="C5" s="658" t="s">
        <v>136</v>
      </c>
      <c r="D5" s="659"/>
      <c r="E5" s="1273"/>
      <c r="F5" s="1277"/>
      <c r="G5" s="613"/>
    </row>
    <row r="6" spans="2:7" ht="11.25" customHeight="1" thickBot="1">
      <c r="B6" s="612"/>
      <c r="C6" s="660"/>
      <c r="D6" s="661"/>
      <c r="E6" s="1278"/>
      <c r="F6" s="1280"/>
      <c r="G6" s="613"/>
    </row>
    <row r="7" spans="2:7" ht="13.5" thickTop="1">
      <c r="B7" s="612"/>
      <c r="C7" s="662" t="s">
        <v>107</v>
      </c>
      <c r="D7" s="663" t="s">
        <v>142</v>
      </c>
      <c r="E7" s="664">
        <f>'SE Dep 3'!J61</f>
        <v>0</v>
      </c>
      <c r="F7" s="665">
        <f>'SE Dep 3'!K61</f>
        <v>0</v>
      </c>
      <c r="G7" s="613"/>
    </row>
    <row r="8" spans="2:7" ht="12.75">
      <c r="B8" s="612"/>
      <c r="C8" s="666" t="s">
        <v>108</v>
      </c>
      <c r="D8" s="667" t="s">
        <v>143</v>
      </c>
      <c r="E8" s="668">
        <f>'SE Prod 1'!J48+'SE Prod 2'!J39</f>
        <v>0</v>
      </c>
      <c r="F8" s="669">
        <f>'SE Prod 1'!K48+'SE Prod 2'!K39</f>
        <v>0</v>
      </c>
      <c r="G8" s="613"/>
    </row>
    <row r="9" spans="2:7" ht="51.75">
      <c r="B9" s="612"/>
      <c r="C9" s="666" t="s">
        <v>109</v>
      </c>
      <c r="D9" s="670" t="s">
        <v>572</v>
      </c>
      <c r="E9" s="980"/>
      <c r="F9" s="835"/>
      <c r="G9" s="613"/>
    </row>
    <row r="10" spans="2:7" ht="25.5">
      <c r="B10" s="612"/>
      <c r="C10" s="666" t="s">
        <v>118</v>
      </c>
      <c r="D10" s="670" t="s">
        <v>119</v>
      </c>
      <c r="E10" s="980"/>
      <c r="F10" s="835"/>
      <c r="G10" s="613"/>
    </row>
    <row r="11" spans="2:7" ht="25.5">
      <c r="B11" s="612"/>
      <c r="C11" s="666" t="s">
        <v>117</v>
      </c>
      <c r="D11" s="667" t="s">
        <v>141</v>
      </c>
      <c r="E11" s="980"/>
      <c r="F11" s="835"/>
      <c r="G11" s="613"/>
    </row>
    <row r="12" spans="2:7" ht="39">
      <c r="B12" s="612"/>
      <c r="C12" s="666" t="s">
        <v>120</v>
      </c>
      <c r="D12" s="670" t="s">
        <v>573</v>
      </c>
      <c r="E12" s="980"/>
      <c r="F12" s="835"/>
      <c r="G12" s="613"/>
    </row>
    <row r="13" spans="2:7" ht="12.75">
      <c r="B13" s="612"/>
      <c r="C13" s="666" t="s">
        <v>121</v>
      </c>
      <c r="D13" s="667" t="s">
        <v>122</v>
      </c>
      <c r="E13" s="668">
        <f>E7-(E8+E9+E10+E11+E12)</f>
        <v>0</v>
      </c>
      <c r="F13" s="669">
        <f>F7-(F8+F9+F10+F11+F12)</f>
        <v>0</v>
      </c>
      <c r="G13" s="613"/>
    </row>
    <row r="14" spans="2:7" ht="25.5">
      <c r="B14" s="612"/>
      <c r="C14" s="666" t="s">
        <v>123</v>
      </c>
      <c r="D14" s="899" t="s">
        <v>574</v>
      </c>
      <c r="E14" s="980"/>
      <c r="F14" s="835"/>
      <c r="G14" s="613"/>
    </row>
    <row r="15" spans="2:7" ht="13.5" thickBot="1">
      <c r="B15" s="612"/>
      <c r="C15" s="671"/>
      <c r="D15" s="672" t="s">
        <v>601</v>
      </c>
      <c r="E15" s="673">
        <f>E13-E14</f>
        <v>0</v>
      </c>
      <c r="F15" s="674">
        <f>F13-F14</f>
        <v>0</v>
      </c>
      <c r="G15" s="613"/>
    </row>
    <row r="16" spans="2:7" ht="19.5" customHeight="1" thickBot="1" thickTop="1">
      <c r="B16" s="612"/>
      <c r="C16" s="1281" t="s">
        <v>204</v>
      </c>
      <c r="D16" s="1282"/>
      <c r="E16" s="981">
        <f>E15</f>
        <v>0</v>
      </c>
      <c r="F16" s="902">
        <f>F15</f>
        <v>0</v>
      </c>
      <c r="G16" s="613"/>
    </row>
    <row r="17" spans="2:7" ht="18" thickBot="1" thickTop="1">
      <c r="B17" s="612"/>
      <c r="C17" s="675"/>
      <c r="D17" s="676"/>
      <c r="E17" s="677" t="s">
        <v>145</v>
      </c>
      <c r="F17" s="677" t="s">
        <v>146</v>
      </c>
      <c r="G17" s="613"/>
    </row>
    <row r="18" spans="2:7" ht="12.75" customHeight="1" thickBot="1" thickTop="1">
      <c r="B18" s="612"/>
      <c r="C18" s="1283" t="s">
        <v>147</v>
      </c>
      <c r="D18" s="1284"/>
      <c r="E18" s="679">
        <f>SUM(E19:E24)</f>
        <v>0</v>
      </c>
      <c r="F18" s="680">
        <f>SUM(F19:F24)</f>
        <v>0</v>
      </c>
      <c r="G18" s="613"/>
    </row>
    <row r="19" spans="2:7" ht="12.75" customHeight="1">
      <c r="B19" s="612"/>
      <c r="C19" s="681"/>
      <c r="D19" s="682" t="s">
        <v>37</v>
      </c>
      <c r="E19" s="683">
        <f>Activités!J29</f>
        <v>0</v>
      </c>
      <c r="F19" s="684">
        <f>Activités!L29</f>
        <v>0</v>
      </c>
      <c r="G19" s="613"/>
    </row>
    <row r="20" spans="2:9" ht="12.75" customHeight="1">
      <c r="B20" s="612"/>
      <c r="C20" s="685"/>
      <c r="D20" s="686" t="s">
        <v>38</v>
      </c>
      <c r="E20" s="687">
        <f>Activités!J30</f>
        <v>0</v>
      </c>
      <c r="F20" s="688">
        <f>Activités!L30</f>
        <v>0</v>
      </c>
      <c r="G20" s="613"/>
      <c r="I20" s="689" t="s">
        <v>23</v>
      </c>
    </row>
    <row r="21" spans="2:7" ht="12.75" customHeight="1">
      <c r="B21" s="612"/>
      <c r="C21" s="685"/>
      <c r="D21" s="686" t="s">
        <v>39</v>
      </c>
      <c r="E21" s="687">
        <f>Activités!J31</f>
        <v>0</v>
      </c>
      <c r="F21" s="688">
        <f>Activités!L31</f>
        <v>0</v>
      </c>
      <c r="G21" s="613"/>
    </row>
    <row r="22" spans="2:7" ht="12.75" customHeight="1">
      <c r="B22" s="612"/>
      <c r="C22" s="685"/>
      <c r="D22" s="686" t="s">
        <v>505</v>
      </c>
      <c r="E22" s="687">
        <f>Activités!J32</f>
        <v>0</v>
      </c>
      <c r="F22" s="688">
        <f>Activités!L32</f>
        <v>0</v>
      </c>
      <c r="G22" s="613"/>
    </row>
    <row r="23" spans="2:7" ht="12.75" customHeight="1">
      <c r="B23" s="612"/>
      <c r="C23" s="690"/>
      <c r="D23" s="691" t="s">
        <v>506</v>
      </c>
      <c r="E23" s="687">
        <f>Activités!J33</f>
        <v>0</v>
      </c>
      <c r="F23" s="688">
        <f>Activités!L33</f>
        <v>0</v>
      </c>
      <c r="G23" s="613"/>
    </row>
    <row r="24" spans="2:7" ht="12.75" customHeight="1" thickBot="1">
      <c r="B24" s="612"/>
      <c r="C24" s="692"/>
      <c r="D24" s="693" t="s">
        <v>507</v>
      </c>
      <c r="E24" s="694">
        <f>Activités!J34</f>
        <v>0</v>
      </c>
      <c r="F24" s="695">
        <f>Activités!L34</f>
        <v>0</v>
      </c>
      <c r="G24" s="613"/>
    </row>
    <row r="25" spans="2:7" ht="12.75" customHeight="1" thickBot="1" thickTop="1">
      <c r="B25" s="612"/>
      <c r="C25" s="696"/>
      <c r="D25" s="697"/>
      <c r="E25" s="698"/>
      <c r="F25" s="698"/>
      <c r="G25" s="613"/>
    </row>
    <row r="26" spans="2:7" ht="12.75" customHeight="1" thickBot="1" thickTop="1">
      <c r="B26" s="612"/>
      <c r="C26" s="678" t="s">
        <v>40</v>
      </c>
      <c r="D26" s="699"/>
      <c r="E26" s="700">
        <f>IF(E18=0,,E15/E18)</f>
        <v>0</v>
      </c>
      <c r="F26" s="700">
        <f>IF(F18=0,,F15/F18)</f>
        <v>0</v>
      </c>
      <c r="G26" s="613"/>
    </row>
    <row r="27" spans="2:7" ht="12.75" customHeight="1">
      <c r="B27" s="612"/>
      <c r="C27" s="701"/>
      <c r="D27" s="682" t="s">
        <v>37</v>
      </c>
      <c r="E27" s="982"/>
      <c r="F27" s="836"/>
      <c r="G27" s="613"/>
    </row>
    <row r="28" spans="2:7" ht="12.75" customHeight="1">
      <c r="B28" s="612"/>
      <c r="C28" s="702"/>
      <c r="D28" s="686" t="s">
        <v>38</v>
      </c>
      <c r="E28" s="983"/>
      <c r="F28" s="837"/>
      <c r="G28" s="613"/>
    </row>
    <row r="29" spans="2:7" ht="12.75" customHeight="1">
      <c r="B29" s="612"/>
      <c r="C29" s="702"/>
      <c r="D29" s="686" t="s">
        <v>39</v>
      </c>
      <c r="E29" s="984"/>
      <c r="F29" s="838"/>
      <c r="G29" s="613"/>
    </row>
    <row r="30" spans="2:7" ht="12.75" customHeight="1">
      <c r="B30" s="612"/>
      <c r="C30" s="702"/>
      <c r="D30" s="686" t="s">
        <v>505</v>
      </c>
      <c r="E30" s="984"/>
      <c r="F30" s="838"/>
      <c r="G30" s="613"/>
    </row>
    <row r="31" spans="2:7" ht="12.75" customHeight="1">
      <c r="B31" s="612"/>
      <c r="C31" s="702"/>
      <c r="D31" s="686" t="s">
        <v>506</v>
      </c>
      <c r="E31" s="984"/>
      <c r="F31" s="838"/>
      <c r="G31" s="613"/>
    </row>
    <row r="32" spans="2:7" ht="12.75" customHeight="1" thickBot="1">
      <c r="B32" s="612"/>
      <c r="C32" s="703"/>
      <c r="D32" s="693" t="s">
        <v>507</v>
      </c>
      <c r="E32" s="985"/>
      <c r="F32" s="839"/>
      <c r="G32" s="613"/>
    </row>
    <row r="33" spans="2:7" ht="8.25" customHeight="1" thickBot="1" thickTop="1">
      <c r="B33" s="638"/>
      <c r="C33" s="548"/>
      <c r="D33" s="548"/>
      <c r="E33" s="548"/>
      <c r="F33" s="548"/>
      <c r="G33" s="639"/>
    </row>
  </sheetData>
  <sheetProtection sheet="1" objects="1" scenarios="1" selectLockedCells="1"/>
  <mergeCells count="5">
    <mergeCell ref="B2:G2"/>
    <mergeCell ref="C16:D16"/>
    <mergeCell ref="C18:D18"/>
    <mergeCell ref="E4:E6"/>
    <mergeCell ref="F4:F6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 alignWithMargins="0">
    <oddFooter xml:space="preserve">&amp;RPage : &amp;P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B3:V42"/>
  <sheetViews>
    <sheetView showRowColHeaders="0" zoomScalePageLayoutView="0" workbookViewId="0" topLeftCell="A1">
      <selection activeCell="C10" sqref="C10"/>
    </sheetView>
  </sheetViews>
  <sheetFormatPr defaultColWidth="11.421875" defaultRowHeight="12.75"/>
  <cols>
    <col min="1" max="1" width="6.57421875" style="706" customWidth="1"/>
    <col min="2" max="2" width="4.421875" style="704" customWidth="1"/>
    <col min="3" max="3" width="53.8515625" style="705" customWidth="1"/>
    <col min="4" max="6" width="12.7109375" style="706" customWidth="1"/>
    <col min="7" max="8" width="12.28125" style="706" customWidth="1"/>
    <col min="9" max="10" width="10.7109375" style="706" customWidth="1"/>
    <col min="11" max="11" width="18.28125" style="706" customWidth="1"/>
    <col min="12" max="12" width="4.7109375" style="707" customWidth="1"/>
    <col min="13" max="14" width="21.8515625" style="707" customWidth="1"/>
    <col min="15" max="15" width="1.28515625" style="706" customWidth="1"/>
    <col min="16" max="16384" width="11.421875" style="706" customWidth="1"/>
  </cols>
  <sheetData>
    <row r="1" ht="6.75" customHeight="1"/>
    <row r="2" ht="15" customHeight="1" thickBot="1"/>
    <row r="3" spans="3:11" ht="25.5" customHeight="1" thickTop="1">
      <c r="C3" s="1289" t="s">
        <v>276</v>
      </c>
      <c r="D3" s="1290"/>
      <c r="E3" s="1290"/>
      <c r="F3" s="1290"/>
      <c r="G3" s="1290"/>
      <c r="H3" s="1290"/>
      <c r="I3" s="1290"/>
      <c r="J3" s="1290"/>
      <c r="K3" s="1291"/>
    </row>
    <row r="4" spans="3:11" ht="4.5" customHeight="1" thickBot="1">
      <c r="C4" s="1292"/>
      <c r="D4" s="1293"/>
      <c r="E4" s="1293"/>
      <c r="F4" s="1293"/>
      <c r="G4" s="1293"/>
      <c r="H4" s="1293"/>
      <c r="I4" s="1293"/>
      <c r="J4" s="1293"/>
      <c r="K4" s="1294"/>
    </row>
    <row r="5" spans="2:15" s="711" customFormat="1" ht="45.75" customHeight="1">
      <c r="B5" s="708"/>
      <c r="C5" s="1300" t="s">
        <v>268</v>
      </c>
      <c r="D5" s="709" t="str">
        <f>"A
Temps plein
 "&amp;CRBPPHIDEN___ANNEEREF___ANN0-1</f>
        <v>A
Temps plein
 -1</v>
      </c>
      <c r="E5" s="1298" t="str">
        <f>"B
Temps partiel 
"&amp;CRBPPHIDEN___ANNEEREF___ANN0-1</f>
        <v>B
Temps partiel 
-1</v>
      </c>
      <c r="F5" s="1299"/>
      <c r="G5" s="1298" t="str">
        <f>"C
Total
"&amp;CRBPPHIDEN___ANNEEREF___ANN0-1</f>
        <v>C
Total
-1</v>
      </c>
      <c r="H5" s="1299"/>
      <c r="I5" s="1298" t="str">
        <f>"Variation 
en ETP "&amp;CRBPPHIDEN___ANNEEREF___ANN0</f>
        <v>Variation 
en ETP </v>
      </c>
      <c r="J5" s="1299"/>
      <c r="K5" s="1295" t="str">
        <f>"Nbr d'ETP total résultant du Budget Exécutoire "&amp;CRBPPHIDEN___ANNEEREF___ANN0</f>
        <v>Nbr d'ETP total résultant du Budget Exécutoire </v>
      </c>
      <c r="L5" s="710"/>
      <c r="M5" s="710"/>
      <c r="N5" s="710"/>
      <c r="O5" s="710"/>
    </row>
    <row r="6" spans="2:15" s="711" customFormat="1" ht="17.25" customHeight="1">
      <c r="B6" s="708"/>
      <c r="C6" s="1301"/>
      <c r="D6" s="1303" t="s">
        <v>270</v>
      </c>
      <c r="E6" s="1287" t="s">
        <v>270</v>
      </c>
      <c r="F6" s="1285" t="s">
        <v>271</v>
      </c>
      <c r="G6" s="1287" t="s">
        <v>270</v>
      </c>
      <c r="H6" s="1285" t="s">
        <v>271</v>
      </c>
      <c r="I6" s="1287" t="s">
        <v>508</v>
      </c>
      <c r="J6" s="1285"/>
      <c r="K6" s="1296"/>
      <c r="L6" s="710"/>
      <c r="M6" s="710"/>
      <c r="N6" s="710"/>
      <c r="O6" s="710"/>
    </row>
    <row r="7" spans="2:17" s="717" customFormat="1" ht="42" customHeight="1" thickBot="1">
      <c r="B7" s="712"/>
      <c r="C7" s="1302"/>
      <c r="D7" s="1304"/>
      <c r="E7" s="1288"/>
      <c r="F7" s="1286"/>
      <c r="G7" s="1288"/>
      <c r="H7" s="1286"/>
      <c r="I7" s="713" t="s">
        <v>269</v>
      </c>
      <c r="J7" s="714" t="s">
        <v>317</v>
      </c>
      <c r="K7" s="1297"/>
      <c r="L7" s="715"/>
      <c r="M7" s="715"/>
      <c r="N7" s="715"/>
      <c r="O7" s="716"/>
      <c r="P7" s="716"/>
      <c r="Q7" s="716"/>
    </row>
    <row r="8" spans="2:17" s="717" customFormat="1" ht="16.5" customHeight="1" thickTop="1">
      <c r="B8" s="712"/>
      <c r="C8" s="718"/>
      <c r="D8" s="719" t="s">
        <v>3</v>
      </c>
      <c r="E8" s="719" t="s">
        <v>4</v>
      </c>
      <c r="F8" s="719" t="s">
        <v>5</v>
      </c>
      <c r="G8" s="719" t="s">
        <v>272</v>
      </c>
      <c r="H8" s="719" t="s">
        <v>273</v>
      </c>
      <c r="I8" s="719" t="s">
        <v>7</v>
      </c>
      <c r="J8" s="719" t="s">
        <v>275</v>
      </c>
      <c r="K8" s="720" t="s">
        <v>274</v>
      </c>
      <c r="L8" s="715"/>
      <c r="M8" s="715"/>
      <c r="N8" s="715"/>
      <c r="O8" s="716"/>
      <c r="P8" s="716"/>
      <c r="Q8" s="716"/>
    </row>
    <row r="9" spans="2:14" s="727" customFormat="1" ht="16.5" customHeight="1">
      <c r="B9" s="721">
        <v>1</v>
      </c>
      <c r="C9" s="722" t="s">
        <v>205</v>
      </c>
      <c r="D9" s="723"/>
      <c r="E9" s="723"/>
      <c r="F9" s="723"/>
      <c r="G9" s="723"/>
      <c r="H9" s="724"/>
      <c r="I9" s="723"/>
      <c r="J9" s="723"/>
      <c r="K9" s="725"/>
      <c r="L9" s="726"/>
      <c r="M9" s="726"/>
      <c r="N9" s="726"/>
    </row>
    <row r="10" spans="2:22" s="727" customFormat="1" ht="16.5" customHeight="1">
      <c r="B10" s="721"/>
      <c r="C10" s="986"/>
      <c r="D10" s="987"/>
      <c r="E10" s="988"/>
      <c r="F10" s="983"/>
      <c r="G10" s="728">
        <f>D10+E10</f>
        <v>0</v>
      </c>
      <c r="H10" s="729">
        <f>D10+F10</f>
        <v>0</v>
      </c>
      <c r="I10" s="983"/>
      <c r="J10" s="983"/>
      <c r="K10" s="730">
        <f>(H10+I10)-J10</f>
        <v>0</v>
      </c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</row>
    <row r="11" spans="2:22" s="727" customFormat="1" ht="16.5" customHeight="1" hidden="1">
      <c r="B11" s="721"/>
      <c r="C11" s="199"/>
      <c r="D11" s="200"/>
      <c r="E11" s="201"/>
      <c r="F11" s="202"/>
      <c r="G11" s="728">
        <f>D11+E11</f>
        <v>0</v>
      </c>
      <c r="H11" s="729">
        <f>D11+F11</f>
        <v>0</v>
      </c>
      <c r="I11" s="202"/>
      <c r="J11" s="202"/>
      <c r="K11" s="730">
        <f>(H11+I11)-J11</f>
        <v>0</v>
      </c>
      <c r="L11" s="726"/>
      <c r="M11" s="726"/>
      <c r="N11" s="726"/>
      <c r="O11" s="726"/>
      <c r="P11" s="726"/>
      <c r="Q11" s="726"/>
      <c r="R11" s="726"/>
      <c r="S11" s="726"/>
      <c r="T11" s="726"/>
      <c r="U11" s="726"/>
      <c r="V11" s="726"/>
    </row>
    <row r="12" spans="2:14" s="737" customFormat="1" ht="21" customHeight="1">
      <c r="B12" s="721"/>
      <c r="C12" s="731" t="s">
        <v>206</v>
      </c>
      <c r="D12" s="732">
        <f aca="true" t="shared" si="0" ref="D12:K12">SUM(D9:D11)</f>
        <v>0</v>
      </c>
      <c r="E12" s="732">
        <f t="shared" si="0"/>
        <v>0</v>
      </c>
      <c r="F12" s="733">
        <f t="shared" si="0"/>
        <v>0</v>
      </c>
      <c r="G12" s="732">
        <f t="shared" si="0"/>
        <v>0</v>
      </c>
      <c r="H12" s="733">
        <f t="shared" si="0"/>
        <v>0</v>
      </c>
      <c r="I12" s="733">
        <f t="shared" si="0"/>
        <v>0</v>
      </c>
      <c r="J12" s="733">
        <f t="shared" si="0"/>
        <v>0</v>
      </c>
      <c r="K12" s="734">
        <f t="shared" si="0"/>
        <v>0</v>
      </c>
      <c r="L12" s="735"/>
      <c r="M12" s="736"/>
      <c r="N12" s="736"/>
    </row>
    <row r="13" spans="2:11" s="726" customFormat="1" ht="15.75" customHeight="1">
      <c r="B13" s="721"/>
      <c r="C13" s="738"/>
      <c r="D13" s="723"/>
      <c r="E13" s="723"/>
      <c r="F13" s="723"/>
      <c r="G13" s="723"/>
      <c r="H13" s="724"/>
      <c r="I13" s="723"/>
      <c r="J13" s="723"/>
      <c r="K13" s="739"/>
    </row>
    <row r="14" spans="2:14" s="737" customFormat="1" ht="16.5" customHeight="1">
      <c r="B14" s="721">
        <v>2</v>
      </c>
      <c r="C14" s="722" t="s">
        <v>207</v>
      </c>
      <c r="D14" s="723"/>
      <c r="E14" s="723"/>
      <c r="F14" s="723"/>
      <c r="G14" s="723"/>
      <c r="H14" s="724"/>
      <c r="I14" s="723"/>
      <c r="J14" s="723"/>
      <c r="K14" s="739"/>
      <c r="L14" s="736"/>
      <c r="M14" s="736"/>
      <c r="N14" s="736"/>
    </row>
    <row r="15" spans="2:14" s="737" customFormat="1" ht="16.5" customHeight="1">
      <c r="B15" s="721"/>
      <c r="C15" s="986"/>
      <c r="D15" s="987"/>
      <c r="E15" s="988"/>
      <c r="F15" s="983"/>
      <c r="G15" s="728">
        <f>D15+E15</f>
        <v>0</v>
      </c>
      <c r="H15" s="729">
        <f>D15+F15</f>
        <v>0</v>
      </c>
      <c r="I15" s="983"/>
      <c r="J15" s="983"/>
      <c r="K15" s="730">
        <f>(H15+I15)-J15</f>
        <v>0</v>
      </c>
      <c r="L15" s="736"/>
      <c r="M15" s="736"/>
      <c r="N15" s="736"/>
    </row>
    <row r="16" spans="2:14" s="737" customFormat="1" ht="16.5" customHeight="1" hidden="1">
      <c r="B16" s="721"/>
      <c r="C16" s="199"/>
      <c r="D16" s="200"/>
      <c r="E16" s="201"/>
      <c r="F16" s="202"/>
      <c r="G16" s="728">
        <f>D16+E16</f>
        <v>0</v>
      </c>
      <c r="H16" s="729">
        <f>D16+F16</f>
        <v>0</v>
      </c>
      <c r="I16" s="202"/>
      <c r="J16" s="202"/>
      <c r="K16" s="730">
        <f>(H16+I16)-J16</f>
        <v>0</v>
      </c>
      <c r="L16" s="736"/>
      <c r="M16" s="736"/>
      <c r="N16" s="736"/>
    </row>
    <row r="17" spans="2:14" s="737" customFormat="1" ht="21" customHeight="1">
      <c r="B17" s="721"/>
      <c r="C17" s="731" t="s">
        <v>208</v>
      </c>
      <c r="D17" s="732">
        <f aca="true" t="shared" si="1" ref="D17:K17">SUM(D14:D16)</f>
        <v>0</v>
      </c>
      <c r="E17" s="732">
        <f t="shared" si="1"/>
        <v>0</v>
      </c>
      <c r="F17" s="733">
        <f t="shared" si="1"/>
        <v>0</v>
      </c>
      <c r="G17" s="732">
        <f t="shared" si="1"/>
        <v>0</v>
      </c>
      <c r="H17" s="733">
        <f t="shared" si="1"/>
        <v>0</v>
      </c>
      <c r="I17" s="733">
        <f t="shared" si="1"/>
        <v>0</v>
      </c>
      <c r="J17" s="733">
        <f t="shared" si="1"/>
        <v>0</v>
      </c>
      <c r="K17" s="734">
        <f t="shared" si="1"/>
        <v>0</v>
      </c>
      <c r="L17" s="735"/>
      <c r="M17" s="736"/>
      <c r="N17" s="736"/>
    </row>
    <row r="18" spans="2:11" s="726" customFormat="1" ht="14.25" customHeight="1">
      <c r="B18" s="721"/>
      <c r="C18" s="738"/>
      <c r="D18" s="723"/>
      <c r="E18" s="723"/>
      <c r="F18" s="723"/>
      <c r="G18" s="723"/>
      <c r="H18" s="724"/>
      <c r="I18" s="723"/>
      <c r="J18" s="723"/>
      <c r="K18" s="739"/>
    </row>
    <row r="19" spans="2:21" s="737" customFormat="1" ht="15.75" customHeight="1">
      <c r="B19" s="721">
        <v>3</v>
      </c>
      <c r="C19" s="722" t="s">
        <v>209</v>
      </c>
      <c r="D19" s="723"/>
      <c r="E19" s="723"/>
      <c r="F19" s="723"/>
      <c r="G19" s="723" t="s">
        <v>23</v>
      </c>
      <c r="H19" s="740" t="s">
        <v>23</v>
      </c>
      <c r="I19" s="723"/>
      <c r="J19" s="723"/>
      <c r="K19" s="739"/>
      <c r="L19" s="736"/>
      <c r="M19" s="736"/>
      <c r="N19" s="736"/>
      <c r="O19" s="736"/>
      <c r="P19" s="736"/>
      <c r="Q19" s="736"/>
      <c r="R19" s="736"/>
      <c r="S19" s="736"/>
      <c r="T19" s="736"/>
      <c r="U19" s="736"/>
    </row>
    <row r="20" spans="2:21" s="737" customFormat="1" ht="15.75" customHeight="1">
      <c r="B20" s="721"/>
      <c r="C20" s="986"/>
      <c r="D20" s="987"/>
      <c r="E20" s="988"/>
      <c r="F20" s="983"/>
      <c r="G20" s="728">
        <f>D20+E20</f>
        <v>0</v>
      </c>
      <c r="H20" s="729">
        <f>D20+F20</f>
        <v>0</v>
      </c>
      <c r="I20" s="983"/>
      <c r="J20" s="983"/>
      <c r="K20" s="730">
        <f>(H20+I20)-J20</f>
        <v>0</v>
      </c>
      <c r="L20" s="736"/>
      <c r="M20" s="736"/>
      <c r="N20" s="736"/>
      <c r="O20" s="736"/>
      <c r="P20" s="736"/>
      <c r="Q20" s="736"/>
      <c r="R20" s="736"/>
      <c r="S20" s="736"/>
      <c r="T20" s="736"/>
      <c r="U20" s="736"/>
    </row>
    <row r="21" spans="2:21" s="737" customFormat="1" ht="15.75" customHeight="1" hidden="1">
      <c r="B21" s="721"/>
      <c r="C21" s="199"/>
      <c r="D21" s="200"/>
      <c r="E21" s="201"/>
      <c r="F21" s="202"/>
      <c r="G21" s="728">
        <f>D21+E21</f>
        <v>0</v>
      </c>
      <c r="H21" s="729">
        <f>D21+F21</f>
        <v>0</v>
      </c>
      <c r="I21" s="202"/>
      <c r="J21" s="202"/>
      <c r="K21" s="730">
        <f>(H21+I21)-J21</f>
        <v>0</v>
      </c>
      <c r="L21" s="736"/>
      <c r="M21" s="736"/>
      <c r="N21" s="736"/>
      <c r="O21" s="736"/>
      <c r="P21" s="736"/>
      <c r="Q21" s="736"/>
      <c r="R21" s="736"/>
      <c r="S21" s="736"/>
      <c r="T21" s="736"/>
      <c r="U21" s="736"/>
    </row>
    <row r="22" spans="2:14" s="737" customFormat="1" ht="21" customHeight="1">
      <c r="B22" s="721"/>
      <c r="C22" s="731" t="s">
        <v>210</v>
      </c>
      <c r="D22" s="732">
        <f aca="true" t="shared" si="2" ref="D22:K22">SUM(D19:D21)</f>
        <v>0</v>
      </c>
      <c r="E22" s="732">
        <f t="shared" si="2"/>
        <v>0</v>
      </c>
      <c r="F22" s="733">
        <f t="shared" si="2"/>
        <v>0</v>
      </c>
      <c r="G22" s="732">
        <f t="shared" si="2"/>
        <v>0</v>
      </c>
      <c r="H22" s="733">
        <f t="shared" si="2"/>
        <v>0</v>
      </c>
      <c r="I22" s="733">
        <f t="shared" si="2"/>
        <v>0</v>
      </c>
      <c r="J22" s="733">
        <f t="shared" si="2"/>
        <v>0</v>
      </c>
      <c r="K22" s="734">
        <f t="shared" si="2"/>
        <v>0</v>
      </c>
      <c r="L22" s="735"/>
      <c r="M22" s="736"/>
      <c r="N22" s="736"/>
    </row>
    <row r="23" spans="2:11" s="736" customFormat="1" ht="15.75" customHeight="1">
      <c r="B23" s="721"/>
      <c r="C23" s="738"/>
      <c r="D23" s="723"/>
      <c r="E23" s="723"/>
      <c r="F23" s="723"/>
      <c r="G23" s="723"/>
      <c r="H23" s="724"/>
      <c r="I23" s="723"/>
      <c r="J23" s="723"/>
      <c r="K23" s="739"/>
    </row>
    <row r="24" spans="2:21" s="737" customFormat="1" ht="16.5" customHeight="1">
      <c r="B24" s="721">
        <v>4</v>
      </c>
      <c r="C24" s="722" t="s">
        <v>211</v>
      </c>
      <c r="D24" s="723"/>
      <c r="E24" s="723"/>
      <c r="F24" s="723"/>
      <c r="G24" s="723"/>
      <c r="H24" s="724"/>
      <c r="I24" s="723"/>
      <c r="J24" s="723"/>
      <c r="K24" s="739"/>
      <c r="L24" s="736"/>
      <c r="M24" s="736"/>
      <c r="N24" s="736"/>
      <c r="O24" s="736"/>
      <c r="P24" s="736"/>
      <c r="Q24" s="736"/>
      <c r="R24" s="736"/>
      <c r="S24" s="736"/>
      <c r="T24" s="736"/>
      <c r="U24" s="736"/>
    </row>
    <row r="25" spans="2:22" s="737" customFormat="1" ht="16.5" customHeight="1">
      <c r="B25" s="721"/>
      <c r="C25" s="986"/>
      <c r="D25" s="987"/>
      <c r="E25" s="988"/>
      <c r="F25" s="983"/>
      <c r="G25" s="728">
        <f>D25+E25</f>
        <v>0</v>
      </c>
      <c r="H25" s="729">
        <f>D25+F25</f>
        <v>0</v>
      </c>
      <c r="I25" s="983"/>
      <c r="J25" s="983"/>
      <c r="K25" s="730">
        <f>(H25+I25)-J25</f>
        <v>0</v>
      </c>
      <c r="L25" s="736"/>
      <c r="M25" s="736"/>
      <c r="N25" s="736"/>
      <c r="O25" s="736"/>
      <c r="P25" s="736"/>
      <c r="Q25" s="736"/>
      <c r="R25" s="736"/>
      <c r="S25" s="736"/>
      <c r="T25" s="736"/>
      <c r="U25" s="736"/>
      <c r="V25" s="736"/>
    </row>
    <row r="26" spans="2:22" s="737" customFormat="1" ht="16.5" customHeight="1" hidden="1">
      <c r="B26" s="721"/>
      <c r="C26" s="199"/>
      <c r="D26" s="200"/>
      <c r="E26" s="201"/>
      <c r="F26" s="202"/>
      <c r="G26" s="728">
        <f>D26+E26</f>
        <v>0</v>
      </c>
      <c r="H26" s="729">
        <f>D26+F26</f>
        <v>0</v>
      </c>
      <c r="I26" s="202"/>
      <c r="J26" s="202"/>
      <c r="K26" s="730">
        <f>(H26+I26)-J26</f>
        <v>0</v>
      </c>
      <c r="L26" s="736"/>
      <c r="M26" s="736"/>
      <c r="N26" s="736"/>
      <c r="O26" s="736"/>
      <c r="P26" s="736"/>
      <c r="Q26" s="736"/>
      <c r="R26" s="736"/>
      <c r="S26" s="736"/>
      <c r="T26" s="736"/>
      <c r="U26" s="736"/>
      <c r="V26" s="736"/>
    </row>
    <row r="27" spans="2:14" s="737" customFormat="1" ht="21" customHeight="1">
      <c r="B27" s="721"/>
      <c r="C27" s="731" t="s">
        <v>212</v>
      </c>
      <c r="D27" s="732">
        <f aca="true" t="shared" si="3" ref="D27:K27">SUM(D24:D26)</f>
        <v>0</v>
      </c>
      <c r="E27" s="732">
        <f t="shared" si="3"/>
        <v>0</v>
      </c>
      <c r="F27" s="733">
        <f t="shared" si="3"/>
        <v>0</v>
      </c>
      <c r="G27" s="732">
        <f t="shared" si="3"/>
        <v>0</v>
      </c>
      <c r="H27" s="733">
        <f t="shared" si="3"/>
        <v>0</v>
      </c>
      <c r="I27" s="733">
        <f t="shared" si="3"/>
        <v>0</v>
      </c>
      <c r="J27" s="733">
        <f t="shared" si="3"/>
        <v>0</v>
      </c>
      <c r="K27" s="734">
        <f t="shared" si="3"/>
        <v>0</v>
      </c>
      <c r="L27" s="735"/>
      <c r="M27" s="736"/>
      <c r="N27" s="736"/>
    </row>
    <row r="28" spans="2:14" s="737" customFormat="1" ht="18" customHeight="1">
      <c r="B28" s="721"/>
      <c r="C28" s="738"/>
      <c r="D28" s="741"/>
      <c r="E28" s="741"/>
      <c r="F28" s="742"/>
      <c r="G28" s="741"/>
      <c r="H28" s="742"/>
      <c r="I28" s="742"/>
      <c r="J28" s="742"/>
      <c r="K28" s="743"/>
      <c r="L28" s="735"/>
      <c r="M28" s="736"/>
      <c r="N28" s="736"/>
    </row>
    <row r="29" spans="2:14" s="727" customFormat="1" ht="16.5" customHeight="1">
      <c r="B29" s="721">
        <v>5</v>
      </c>
      <c r="C29" s="722" t="s">
        <v>213</v>
      </c>
      <c r="D29" s="723"/>
      <c r="E29" s="723"/>
      <c r="F29" s="723"/>
      <c r="G29" s="723"/>
      <c r="H29" s="724"/>
      <c r="I29" s="723"/>
      <c r="J29" s="723"/>
      <c r="K29" s="739"/>
      <c r="L29" s="726"/>
      <c r="M29" s="726"/>
      <c r="N29" s="726"/>
    </row>
    <row r="30" spans="2:22" s="727" customFormat="1" ht="16.5" customHeight="1">
      <c r="B30" s="721"/>
      <c r="C30" s="986"/>
      <c r="D30" s="987"/>
      <c r="E30" s="988"/>
      <c r="F30" s="983"/>
      <c r="G30" s="728">
        <f>D30+E30</f>
        <v>0</v>
      </c>
      <c r="H30" s="729">
        <f>D30+F30</f>
        <v>0</v>
      </c>
      <c r="I30" s="983"/>
      <c r="J30" s="983"/>
      <c r="K30" s="730">
        <f>(H30+I30)-J30</f>
        <v>0</v>
      </c>
      <c r="L30" s="726"/>
      <c r="M30" s="726"/>
      <c r="N30" s="726"/>
      <c r="O30" s="726"/>
      <c r="P30" s="726"/>
      <c r="Q30" s="726"/>
      <c r="R30" s="726"/>
      <c r="S30" s="726"/>
      <c r="T30" s="726"/>
      <c r="U30" s="726"/>
      <c r="V30" s="726"/>
    </row>
    <row r="31" spans="2:22" s="727" customFormat="1" ht="23.25" hidden="1">
      <c r="B31" s="721"/>
      <c r="C31" s="199"/>
      <c r="D31" s="200"/>
      <c r="E31" s="201"/>
      <c r="F31" s="202"/>
      <c r="G31" s="728">
        <f>D31+E31</f>
        <v>0</v>
      </c>
      <c r="H31" s="729">
        <f>D31+F31</f>
        <v>0</v>
      </c>
      <c r="I31" s="202"/>
      <c r="J31" s="202"/>
      <c r="K31" s="730">
        <f>(H31+I31)-J31</f>
        <v>0</v>
      </c>
      <c r="L31" s="726"/>
      <c r="M31" s="726"/>
      <c r="N31" s="726"/>
      <c r="O31" s="726"/>
      <c r="P31" s="726"/>
      <c r="Q31" s="726"/>
      <c r="R31" s="726"/>
      <c r="S31" s="726"/>
      <c r="T31" s="726"/>
      <c r="U31" s="726"/>
      <c r="V31" s="726"/>
    </row>
    <row r="32" spans="2:14" s="737" customFormat="1" ht="16.5">
      <c r="B32" s="721"/>
      <c r="C32" s="731" t="s">
        <v>214</v>
      </c>
      <c r="D32" s="732">
        <f aca="true" t="shared" si="4" ref="D32:K32">SUM(D29:D31)</f>
        <v>0</v>
      </c>
      <c r="E32" s="732">
        <f t="shared" si="4"/>
        <v>0</v>
      </c>
      <c r="F32" s="733">
        <f t="shared" si="4"/>
        <v>0</v>
      </c>
      <c r="G32" s="732">
        <f t="shared" si="4"/>
        <v>0</v>
      </c>
      <c r="H32" s="733">
        <f t="shared" si="4"/>
        <v>0</v>
      </c>
      <c r="I32" s="733">
        <f t="shared" si="4"/>
        <v>0</v>
      </c>
      <c r="J32" s="733">
        <f t="shared" si="4"/>
        <v>0</v>
      </c>
      <c r="K32" s="734">
        <f t="shared" si="4"/>
        <v>0</v>
      </c>
      <c r="L32" s="736"/>
      <c r="M32" s="736"/>
      <c r="N32" s="736"/>
    </row>
    <row r="33" spans="2:11" s="726" customFormat="1" ht="14.25" customHeight="1">
      <c r="B33" s="721"/>
      <c r="C33" s="738"/>
      <c r="D33" s="723"/>
      <c r="E33" s="723"/>
      <c r="F33" s="723"/>
      <c r="G33" s="723"/>
      <c r="H33" s="724"/>
      <c r="I33" s="723"/>
      <c r="J33" s="723"/>
      <c r="K33" s="739"/>
    </row>
    <row r="34" spans="2:21" s="737" customFormat="1" ht="16.5" customHeight="1">
      <c r="B34" s="721">
        <v>6</v>
      </c>
      <c r="C34" s="722" t="s">
        <v>215</v>
      </c>
      <c r="D34" s="723"/>
      <c r="E34" s="723"/>
      <c r="F34" s="723"/>
      <c r="G34" s="723"/>
      <c r="H34" s="724"/>
      <c r="I34" s="723"/>
      <c r="J34" s="723"/>
      <c r="K34" s="739"/>
      <c r="L34" s="736"/>
      <c r="M34" s="736"/>
      <c r="N34" s="736"/>
      <c r="O34" s="736"/>
      <c r="P34" s="736"/>
      <c r="Q34" s="736"/>
      <c r="R34" s="736"/>
      <c r="S34" s="736"/>
      <c r="T34" s="736"/>
      <c r="U34" s="736"/>
    </row>
    <row r="35" spans="2:22" s="737" customFormat="1" ht="16.5" customHeight="1">
      <c r="B35" s="721"/>
      <c r="C35" s="986"/>
      <c r="D35" s="987"/>
      <c r="E35" s="988"/>
      <c r="F35" s="983"/>
      <c r="G35" s="728">
        <f>D35+E35</f>
        <v>0</v>
      </c>
      <c r="H35" s="729">
        <f>D35+F35</f>
        <v>0</v>
      </c>
      <c r="I35" s="989"/>
      <c r="J35" s="989"/>
      <c r="K35" s="730">
        <f>(H35+I35)-J35</f>
        <v>0</v>
      </c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</row>
    <row r="36" spans="2:22" s="737" customFormat="1" ht="16.5" customHeight="1" hidden="1">
      <c r="B36" s="721"/>
      <c r="C36" s="199"/>
      <c r="D36" s="200"/>
      <c r="E36" s="201"/>
      <c r="F36" s="202"/>
      <c r="G36" s="728">
        <f>D36+E36</f>
        <v>0</v>
      </c>
      <c r="H36" s="729">
        <f>D36+F36</f>
        <v>0</v>
      </c>
      <c r="I36" s="202"/>
      <c r="J36" s="202"/>
      <c r="K36" s="730">
        <f>(H36+I36)-J36</f>
        <v>0</v>
      </c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</row>
    <row r="37" spans="2:14" s="737" customFormat="1" ht="21" customHeight="1">
      <c r="B37" s="721"/>
      <c r="C37" s="731" t="s">
        <v>216</v>
      </c>
      <c r="D37" s="732">
        <f aca="true" t="shared" si="5" ref="D37:K37">SUM(D34:D36)</f>
        <v>0</v>
      </c>
      <c r="E37" s="732">
        <f t="shared" si="5"/>
        <v>0</v>
      </c>
      <c r="F37" s="733">
        <f t="shared" si="5"/>
        <v>0</v>
      </c>
      <c r="G37" s="732">
        <f t="shared" si="5"/>
        <v>0</v>
      </c>
      <c r="H37" s="733">
        <f t="shared" si="5"/>
        <v>0</v>
      </c>
      <c r="I37" s="733">
        <f t="shared" si="5"/>
        <v>0</v>
      </c>
      <c r="J37" s="733">
        <f t="shared" si="5"/>
        <v>0</v>
      </c>
      <c r="K37" s="734">
        <f t="shared" si="5"/>
        <v>0</v>
      </c>
      <c r="L37" s="736"/>
      <c r="M37" s="736"/>
      <c r="N37" s="736"/>
    </row>
    <row r="38" spans="2:11" s="736" customFormat="1" ht="11.25" customHeight="1" thickBot="1">
      <c r="B38" s="721"/>
      <c r="C38" s="738"/>
      <c r="D38" s="723"/>
      <c r="E38" s="723"/>
      <c r="F38" s="723"/>
      <c r="G38" s="723"/>
      <c r="H38" s="724"/>
      <c r="I38" s="723"/>
      <c r="J38" s="741"/>
      <c r="K38" s="743"/>
    </row>
    <row r="39" spans="2:21" s="737" customFormat="1" ht="27" customHeight="1" thickBot="1" thickTop="1">
      <c r="B39" s="721"/>
      <c r="C39" s="744" t="s">
        <v>21</v>
      </c>
      <c r="D39" s="745">
        <f aca="true" t="shared" si="6" ref="D39:K39">D12+D17+D22+D27+D32+D37</f>
        <v>0</v>
      </c>
      <c r="E39" s="745">
        <f t="shared" si="6"/>
        <v>0</v>
      </c>
      <c r="F39" s="746">
        <f t="shared" si="6"/>
        <v>0</v>
      </c>
      <c r="G39" s="745">
        <f t="shared" si="6"/>
        <v>0</v>
      </c>
      <c r="H39" s="746">
        <f t="shared" si="6"/>
        <v>0</v>
      </c>
      <c r="I39" s="745">
        <f t="shared" si="6"/>
        <v>0</v>
      </c>
      <c r="J39" s="746">
        <f t="shared" si="6"/>
        <v>0</v>
      </c>
      <c r="K39" s="747">
        <f t="shared" si="6"/>
        <v>0</v>
      </c>
      <c r="L39" s="736"/>
      <c r="M39" s="736"/>
      <c r="N39" s="736"/>
      <c r="O39" s="736"/>
      <c r="P39" s="736"/>
      <c r="Q39" s="736"/>
      <c r="R39" s="736"/>
      <c r="S39" s="736"/>
      <c r="T39" s="736"/>
      <c r="U39" s="736"/>
    </row>
    <row r="40" spans="2:14" s="737" customFormat="1" ht="21" customHeight="1" thickTop="1">
      <c r="B40" s="748"/>
      <c r="C40" s="749"/>
      <c r="D40" s="749"/>
      <c r="E40" s="736"/>
      <c r="F40" s="736"/>
      <c r="G40" s="736"/>
      <c r="H40" s="736"/>
      <c r="I40" s="736"/>
      <c r="J40" s="736"/>
      <c r="K40" s="736"/>
      <c r="L40" s="736"/>
      <c r="M40" s="736"/>
      <c r="N40" s="736"/>
    </row>
    <row r="41" spans="3:11" ht="16.5">
      <c r="C41" s="750" t="s">
        <v>318</v>
      </c>
      <c r="D41" s="707"/>
      <c r="E41" s="707"/>
      <c r="F41" s="707"/>
      <c r="G41" s="707"/>
      <c r="H41" s="707"/>
      <c r="I41" s="707"/>
      <c r="J41" s="707"/>
      <c r="K41" s="707"/>
    </row>
    <row r="42" spans="3:11" ht="16.5">
      <c r="C42" s="707"/>
      <c r="D42" s="707"/>
      <c r="E42" s="707"/>
      <c r="F42" s="707"/>
      <c r="G42" s="707"/>
      <c r="H42" s="707"/>
      <c r="I42" s="707"/>
      <c r="J42" s="707"/>
      <c r="K42" s="707"/>
    </row>
  </sheetData>
  <sheetProtection sheet="1" objects="1" scenarios="1" selectLockedCells="1"/>
  <mergeCells count="12">
    <mergeCell ref="D6:D7"/>
    <mergeCell ref="E6:E7"/>
    <mergeCell ref="F6:F7"/>
    <mergeCell ref="G6:G7"/>
    <mergeCell ref="C3:K4"/>
    <mergeCell ref="H6:H7"/>
    <mergeCell ref="I6:J6"/>
    <mergeCell ref="K5:K7"/>
    <mergeCell ref="E5:F5"/>
    <mergeCell ref="G5:H5"/>
    <mergeCell ref="I5:J5"/>
    <mergeCell ref="C5:C7"/>
  </mergeCells>
  <printOptions/>
  <pageMargins left="0" right="0" top="0.3937007874015748" bottom="0" header="0" footer="0"/>
  <pageSetup firstPageNumber="23" useFirstPageNumber="1" fitToHeight="1" fitToWidth="1" horizontalDpi="600" verticalDpi="600" orientation="landscape" paperSize="9" scale="85" r:id="rId2"/>
  <headerFooter alignWithMargins="0">
    <oddHeader>&amp;C&amp;14TABLEAU DES EFFECTIFS</oddHeader>
    <oddFooter>&amp;R&amp;P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B2:N15"/>
  <sheetViews>
    <sheetView showRowColHeaders="0" zoomScale="85" zoomScaleNormal="85" zoomScalePageLayoutView="0" workbookViewId="0" topLeftCell="A1">
      <selection activeCell="B8" sqref="B8"/>
    </sheetView>
  </sheetViews>
  <sheetFormatPr defaultColWidth="11.421875" defaultRowHeight="12.75"/>
  <cols>
    <col min="1" max="1" width="11.421875" style="753" customWidth="1"/>
    <col min="2" max="2" width="15.7109375" style="751" customWidth="1"/>
    <col min="3" max="3" width="30.7109375" style="752" customWidth="1"/>
    <col min="4" max="4" width="15.7109375" style="753" customWidth="1"/>
    <col min="5" max="5" width="16.140625" style="753" customWidth="1"/>
    <col min="6" max="11" width="15.7109375" style="753" customWidth="1"/>
    <col min="12" max="12" width="1.28515625" style="753" customWidth="1"/>
    <col min="13" max="13" width="4.140625" style="753" customWidth="1"/>
    <col min="14" max="14" width="14.421875" style="753" customWidth="1"/>
    <col min="15" max="16384" width="11.421875" style="753" customWidth="1"/>
  </cols>
  <sheetData>
    <row r="1" ht="24" thickBot="1"/>
    <row r="2" spans="2:11" ht="56.25" customHeight="1" thickTop="1">
      <c r="B2" s="1307" t="s">
        <v>575</v>
      </c>
      <c r="C2" s="1308"/>
      <c r="D2" s="1308"/>
      <c r="E2" s="1308"/>
      <c r="F2" s="1308"/>
      <c r="G2" s="1308"/>
      <c r="H2" s="1308"/>
      <c r="I2" s="1308"/>
      <c r="J2" s="1308"/>
      <c r="K2" s="1309"/>
    </row>
    <row r="3" spans="2:11" ht="24.75" customHeight="1" thickBot="1">
      <c r="B3" s="1310"/>
      <c r="C3" s="1311"/>
      <c r="D3" s="1311"/>
      <c r="E3" s="1311"/>
      <c r="F3" s="1311"/>
      <c r="G3" s="1311"/>
      <c r="H3" s="1311"/>
      <c r="I3" s="1311"/>
      <c r="J3" s="1311"/>
      <c r="K3" s="1312"/>
    </row>
    <row r="4" spans="2:14" s="757" customFormat="1" ht="8.25" customHeight="1" thickBot="1" thickTop="1">
      <c r="B4" s="754"/>
      <c r="C4" s="752"/>
      <c r="D4" s="1078"/>
      <c r="E4" s="1078"/>
      <c r="F4" s="1078"/>
      <c r="G4" s="1078"/>
      <c r="H4" s="1078"/>
      <c r="I4" s="1078"/>
      <c r="J4" s="1078"/>
      <c r="K4" s="755"/>
      <c r="L4" s="756"/>
      <c r="M4" s="756"/>
      <c r="N4" s="756"/>
    </row>
    <row r="5" spans="2:14" s="759" customFormat="1" ht="46.5" customHeight="1" thickTop="1">
      <c r="B5" s="1313" t="s">
        <v>277</v>
      </c>
      <c r="C5" s="1305" t="s">
        <v>278</v>
      </c>
      <c r="D5" s="1305" t="s">
        <v>576</v>
      </c>
      <c r="E5" s="1305" t="s">
        <v>577</v>
      </c>
      <c r="F5" s="1305" t="s">
        <v>281</v>
      </c>
      <c r="G5" s="1305"/>
      <c r="H5" s="1305" t="s">
        <v>282</v>
      </c>
      <c r="I5" s="1305"/>
      <c r="J5" s="1305" t="s">
        <v>283</v>
      </c>
      <c r="K5" s="1306"/>
      <c r="L5" s="758"/>
      <c r="M5" s="756"/>
      <c r="N5" s="756"/>
    </row>
    <row r="6" spans="2:14" s="761" customFormat="1" ht="30.75" customHeight="1" thickBot="1">
      <c r="B6" s="1314"/>
      <c r="C6" s="1315"/>
      <c r="D6" s="1315"/>
      <c r="E6" s="1315"/>
      <c r="F6" s="908" t="s">
        <v>279</v>
      </c>
      <c r="G6" s="908" t="s">
        <v>280</v>
      </c>
      <c r="H6" s="908" t="s">
        <v>279</v>
      </c>
      <c r="I6" s="908" t="s">
        <v>280</v>
      </c>
      <c r="J6" s="908" t="s">
        <v>279</v>
      </c>
      <c r="K6" s="760" t="s">
        <v>280</v>
      </c>
      <c r="M6" s="762"/>
      <c r="N6" s="762"/>
    </row>
    <row r="7" spans="2:14" s="761" customFormat="1" ht="20.25" customHeight="1" thickTop="1">
      <c r="B7" s="763"/>
      <c r="C7" s="764"/>
      <c r="D7" s="765" t="s">
        <v>3</v>
      </c>
      <c r="E7" s="764"/>
      <c r="F7" s="765" t="s">
        <v>4</v>
      </c>
      <c r="G7" s="765" t="s">
        <v>5</v>
      </c>
      <c r="H7" s="764"/>
      <c r="I7" s="765" t="s">
        <v>49</v>
      </c>
      <c r="J7" s="764"/>
      <c r="K7" s="766" t="s">
        <v>316</v>
      </c>
      <c r="M7" s="762"/>
      <c r="N7" s="762"/>
    </row>
    <row r="8" spans="2:11" s="767" customFormat="1" ht="16.5" customHeight="1">
      <c r="B8" s="990"/>
      <c r="C8" s="991"/>
      <c r="D8" s="991"/>
      <c r="E8" s="991"/>
      <c r="F8" s="991"/>
      <c r="G8" s="991"/>
      <c r="H8" s="991"/>
      <c r="I8" s="991"/>
      <c r="J8" s="991"/>
      <c r="K8" s="992"/>
    </row>
    <row r="9" spans="2:11" ht="0.75" customHeight="1" thickBot="1">
      <c r="B9" s="768"/>
      <c r="C9" s="769"/>
      <c r="D9" s="770"/>
      <c r="E9" s="770"/>
      <c r="F9" s="770"/>
      <c r="G9" s="770"/>
      <c r="H9" s="770"/>
      <c r="I9" s="770"/>
      <c r="J9" s="770"/>
      <c r="K9" s="771"/>
    </row>
    <row r="10" spans="2:11" ht="16.5" customHeight="1" thickBot="1" thickTop="1">
      <c r="B10" s="772" t="s">
        <v>217</v>
      </c>
      <c r="C10" s="773"/>
      <c r="D10" s="774">
        <f>SUM(D8:D9)</f>
        <v>0</v>
      </c>
      <c r="E10" s="774"/>
      <c r="F10" s="774"/>
      <c r="G10" s="774">
        <f>SUM(G8:G9)</f>
        <v>0</v>
      </c>
      <c r="H10" s="774"/>
      <c r="I10" s="774">
        <f>SUM(I8:I9)</f>
        <v>0</v>
      </c>
      <c r="J10" s="774"/>
      <c r="K10" s="775">
        <f>SUM(K8:K9)</f>
        <v>0</v>
      </c>
    </row>
    <row r="11" spans="2:3" ht="22.5" thickTop="1">
      <c r="B11" s="776"/>
      <c r="C11" s="777"/>
    </row>
    <row r="12" spans="2:3" ht="18.75">
      <c r="B12" s="778"/>
      <c r="C12" s="779"/>
    </row>
    <row r="13" ht="16.5">
      <c r="B13" s="780"/>
    </row>
    <row r="14" ht="16.5">
      <c r="B14" s="780"/>
    </row>
    <row r="15" ht="16.5">
      <c r="B15" s="780"/>
    </row>
  </sheetData>
  <sheetProtection sheet="1" objects="1" scenarios="1" selectLockedCells="1"/>
  <mergeCells count="8">
    <mergeCell ref="J5:K5"/>
    <mergeCell ref="B2:K3"/>
    <mergeCell ref="B5:B6"/>
    <mergeCell ref="C5:C6"/>
    <mergeCell ref="D5:D6"/>
    <mergeCell ref="E5:E6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landscape" paperSize="9" scale="70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B2:L49"/>
  <sheetViews>
    <sheetView showRowColHeaders="0" zoomScalePageLayoutView="0" workbookViewId="0" topLeftCell="A1">
      <selection activeCell="E9" sqref="E9"/>
    </sheetView>
  </sheetViews>
  <sheetFormatPr defaultColWidth="11.421875" defaultRowHeight="12.75"/>
  <cols>
    <col min="1" max="1" width="3.7109375" style="781" customWidth="1"/>
    <col min="2" max="2" width="18.140625" style="781" customWidth="1"/>
    <col min="3" max="3" width="12.140625" style="781" customWidth="1"/>
    <col min="4" max="4" width="52.57421875" style="781" customWidth="1"/>
    <col min="5" max="5" width="22.28125" style="781" customWidth="1"/>
    <col min="6" max="6" width="15.7109375" style="781" customWidth="1"/>
    <col min="7" max="8" width="11.421875" style="781" customWidth="1"/>
    <col min="9" max="9" width="4.140625" style="781" customWidth="1"/>
    <col min="10" max="16384" width="11.421875" style="781" customWidth="1"/>
  </cols>
  <sheetData>
    <row r="2" spans="3:12" ht="11.25" customHeight="1" thickBot="1">
      <c r="C2" s="782" t="s">
        <v>284</v>
      </c>
      <c r="D2" s="783"/>
      <c r="E2" s="783"/>
      <c r="F2" s="783"/>
      <c r="G2" s="783"/>
      <c r="H2" s="783"/>
      <c r="I2" s="783"/>
      <c r="J2" s="783"/>
      <c r="K2" s="783"/>
      <c r="L2" s="783"/>
    </row>
    <row r="3" spans="3:12" s="784" customFormat="1" ht="24.75" customHeight="1" thickBot="1" thickTop="1">
      <c r="C3" s="783"/>
      <c r="D3" s="1317" t="s">
        <v>579</v>
      </c>
      <c r="E3" s="1318"/>
      <c r="F3" s="1318"/>
      <c r="G3" s="1318"/>
      <c r="H3" s="1319"/>
      <c r="I3" s="783"/>
      <c r="J3" s="783"/>
      <c r="K3" s="783"/>
      <c r="L3" s="783"/>
    </row>
    <row r="4" spans="4:8" ht="13.5" thickBot="1" thickTop="1">
      <c r="D4" s="785"/>
      <c r="E4" s="786"/>
      <c r="F4" s="786"/>
      <c r="G4" s="786"/>
      <c r="H4" s="787"/>
    </row>
    <row r="5" spans="2:12" ht="16.5" customHeight="1" thickTop="1">
      <c r="B5" s="1079"/>
      <c r="C5" s="1080"/>
      <c r="D5" s="1320" t="s">
        <v>267</v>
      </c>
      <c r="E5" s="788"/>
      <c r="F5" s="789" t="str">
        <f>"31/12/"&amp;CRBPPHIDEN___ANNEEREF___ANN0-2</f>
        <v>31/12/-2</v>
      </c>
      <c r="G5" s="790"/>
      <c r="H5" s="791" t="str">
        <f>"31/12/"&amp;CRBPPHIDEN___ANNEEREF___ANN0-3</f>
        <v>31/12/-3</v>
      </c>
      <c r="I5" s="784"/>
      <c r="J5" s="784"/>
      <c r="K5" s="784"/>
      <c r="L5" s="784"/>
    </row>
    <row r="6" spans="2:8" ht="27" customHeight="1" thickBot="1">
      <c r="B6" s="1080" t="s">
        <v>266</v>
      </c>
      <c r="C6" s="900" t="s">
        <v>578</v>
      </c>
      <c r="D6" s="1321"/>
      <c r="E6" s="792" t="s">
        <v>266</v>
      </c>
      <c r="F6" s="793" t="s">
        <v>580</v>
      </c>
      <c r="G6" s="794" t="s">
        <v>265</v>
      </c>
      <c r="H6" s="795" t="s">
        <v>265</v>
      </c>
    </row>
    <row r="7" spans="2:8" ht="15" customHeight="1" thickTop="1">
      <c r="B7" s="1079"/>
      <c r="C7" s="1079"/>
      <c r="D7" s="796" t="s">
        <v>264</v>
      </c>
      <c r="E7" s="797"/>
      <c r="F7" s="797"/>
      <c r="G7" s="797"/>
      <c r="H7" s="798"/>
    </row>
    <row r="8" spans="2:8" ht="27" customHeight="1">
      <c r="B8" s="1079"/>
      <c r="C8" s="1079"/>
      <c r="D8" s="1081" t="s">
        <v>487</v>
      </c>
      <c r="E8" s="799"/>
      <c r="F8" s="799"/>
      <c r="G8" s="799"/>
      <c r="H8" s="800"/>
    </row>
    <row r="9" spans="2:8" ht="19.5" customHeight="1">
      <c r="B9" s="900">
        <v>201</v>
      </c>
      <c r="C9" s="900">
        <v>2801</v>
      </c>
      <c r="D9" s="801" t="s">
        <v>263</v>
      </c>
      <c r="E9" s="993"/>
      <c r="F9" s="993"/>
      <c r="G9" s="802">
        <f>E9-F9</f>
        <v>0</v>
      </c>
      <c r="H9" s="997"/>
    </row>
    <row r="10" spans="2:8" ht="24.75">
      <c r="B10" s="900" t="s">
        <v>261</v>
      </c>
      <c r="C10" s="900" t="s">
        <v>260</v>
      </c>
      <c r="D10" s="801" t="s">
        <v>262</v>
      </c>
      <c r="E10" s="993"/>
      <c r="F10" s="993"/>
      <c r="G10" s="802">
        <f>E10-F10</f>
        <v>0</v>
      </c>
      <c r="H10" s="997"/>
    </row>
    <row r="11" spans="2:8" ht="24" customHeight="1">
      <c r="B11" s="900" t="s">
        <v>248</v>
      </c>
      <c r="C11" s="900">
        <v>2932</v>
      </c>
      <c r="D11" s="901" t="s">
        <v>249</v>
      </c>
      <c r="E11" s="993"/>
      <c r="F11" s="993"/>
      <c r="G11" s="802">
        <f>E11-F11</f>
        <v>0</v>
      </c>
      <c r="H11" s="997"/>
    </row>
    <row r="12" spans="2:8" ht="13.5">
      <c r="B12" s="900"/>
      <c r="C12" s="900"/>
      <c r="D12" s="1081" t="s">
        <v>488</v>
      </c>
      <c r="E12" s="804"/>
      <c r="F12" s="804"/>
      <c r="G12" s="804"/>
      <c r="H12" s="805"/>
    </row>
    <row r="13" spans="2:8" ht="24.75">
      <c r="B13" s="900" t="s">
        <v>258</v>
      </c>
      <c r="C13" s="900" t="s">
        <v>530</v>
      </c>
      <c r="D13" s="803" t="s">
        <v>259</v>
      </c>
      <c r="E13" s="993"/>
      <c r="F13" s="993"/>
      <c r="G13" s="802">
        <f>E13-F13</f>
        <v>0</v>
      </c>
      <c r="H13" s="997"/>
    </row>
    <row r="14" spans="2:8" ht="24.75">
      <c r="B14" s="900" t="s">
        <v>256</v>
      </c>
      <c r="C14" s="900" t="s">
        <v>531</v>
      </c>
      <c r="D14" s="801" t="s">
        <v>257</v>
      </c>
      <c r="E14" s="993"/>
      <c r="F14" s="993"/>
      <c r="G14" s="802">
        <f>E14-F14</f>
        <v>0</v>
      </c>
      <c r="H14" s="997"/>
    </row>
    <row r="15" spans="2:8" ht="12.75">
      <c r="B15" s="900">
        <v>215</v>
      </c>
      <c r="C15" s="900" t="s">
        <v>255</v>
      </c>
      <c r="D15" s="901" t="s">
        <v>820</v>
      </c>
      <c r="E15" s="993"/>
      <c r="F15" s="993"/>
      <c r="G15" s="802">
        <f>E15-F15</f>
        <v>0</v>
      </c>
      <c r="H15" s="997"/>
    </row>
    <row r="16" spans="2:8" ht="12.75">
      <c r="B16" s="900" t="s">
        <v>253</v>
      </c>
      <c r="C16" s="900" t="s">
        <v>252</v>
      </c>
      <c r="D16" s="801" t="s">
        <v>254</v>
      </c>
      <c r="E16" s="993"/>
      <c r="F16" s="993"/>
      <c r="G16" s="802">
        <f>E16-F16</f>
        <v>0</v>
      </c>
      <c r="H16" s="997"/>
    </row>
    <row r="17" spans="2:8" ht="19.5" customHeight="1">
      <c r="B17" s="900" t="s">
        <v>250</v>
      </c>
      <c r="C17" s="900">
        <v>2931</v>
      </c>
      <c r="D17" s="801" t="s">
        <v>251</v>
      </c>
      <c r="E17" s="993"/>
      <c r="F17" s="993"/>
      <c r="G17" s="802">
        <f>E17-F17</f>
        <v>0</v>
      </c>
      <c r="H17" s="997"/>
    </row>
    <row r="18" spans="2:8" ht="13.5">
      <c r="B18" s="900"/>
      <c r="C18" s="900"/>
      <c r="D18" s="1081" t="s">
        <v>581</v>
      </c>
      <c r="E18" s="804"/>
      <c r="F18" s="804"/>
      <c r="G18" s="804"/>
      <c r="H18" s="805"/>
    </row>
    <row r="19" spans="2:8" ht="12.75">
      <c r="B19" s="900" t="s">
        <v>247</v>
      </c>
      <c r="C19" s="900">
        <v>296</v>
      </c>
      <c r="D19" s="801" t="s">
        <v>30</v>
      </c>
      <c r="E19" s="993"/>
      <c r="F19" s="993"/>
      <c r="G19" s="802">
        <f>E19-F19</f>
        <v>0</v>
      </c>
      <c r="H19" s="997"/>
    </row>
    <row r="20" spans="2:8" ht="24.75">
      <c r="B20" s="900" t="s">
        <v>245</v>
      </c>
      <c r="C20" s="900" t="s">
        <v>244</v>
      </c>
      <c r="D20" s="801" t="s">
        <v>246</v>
      </c>
      <c r="E20" s="993"/>
      <c r="F20" s="993"/>
      <c r="G20" s="802">
        <f>E20-F20</f>
        <v>0</v>
      </c>
      <c r="H20" s="997"/>
    </row>
    <row r="21" spans="2:12" s="784" customFormat="1" ht="19.5" customHeight="1">
      <c r="B21" s="900">
        <v>274</v>
      </c>
      <c r="C21" s="900">
        <v>2974</v>
      </c>
      <c r="D21" s="801" t="s">
        <v>243</v>
      </c>
      <c r="E21" s="993"/>
      <c r="F21" s="993"/>
      <c r="G21" s="802">
        <f>E21-F21</f>
        <v>0</v>
      </c>
      <c r="H21" s="997"/>
      <c r="I21" s="781"/>
      <c r="J21" s="781"/>
      <c r="K21" s="781"/>
      <c r="L21" s="781"/>
    </row>
    <row r="22" spans="2:8" ht="24.75" customHeight="1" thickBot="1">
      <c r="B22" s="900" t="s">
        <v>242</v>
      </c>
      <c r="C22" s="900" t="s">
        <v>241</v>
      </c>
      <c r="D22" s="806" t="s">
        <v>31</v>
      </c>
      <c r="E22" s="994"/>
      <c r="F22" s="994"/>
      <c r="G22" s="802">
        <f>E22-F22</f>
        <v>0</v>
      </c>
      <c r="H22" s="998"/>
    </row>
    <row r="23" spans="2:8" s="784" customFormat="1" ht="19.5" customHeight="1" thickBot="1" thickTop="1">
      <c r="B23" s="900"/>
      <c r="C23" s="900"/>
      <c r="D23" s="807" t="s">
        <v>240</v>
      </c>
      <c r="E23" s="808">
        <f>SUM(E7:E22)</f>
        <v>0</v>
      </c>
      <c r="F23" s="808">
        <f>SUM(F7:F22)</f>
        <v>0</v>
      </c>
      <c r="G23" s="808">
        <f>SUM(G7:G22)</f>
        <v>0</v>
      </c>
      <c r="H23" s="809">
        <f>SUM(H7:H22)</f>
        <v>0</v>
      </c>
    </row>
    <row r="24" spans="2:8" ht="19.5" customHeight="1" thickBot="1" thickTop="1">
      <c r="B24" s="900">
        <v>18</v>
      </c>
      <c r="C24" s="900"/>
      <c r="D24" s="1082" t="s">
        <v>582</v>
      </c>
      <c r="E24" s="995"/>
      <c r="F24" s="804"/>
      <c r="G24" s="802">
        <f>E24-F24</f>
        <v>0</v>
      </c>
      <c r="H24" s="999"/>
    </row>
    <row r="25" spans="2:12" ht="19.5" customHeight="1" thickBot="1" thickTop="1">
      <c r="B25" s="900"/>
      <c r="C25" s="900"/>
      <c r="D25" s="807" t="s">
        <v>239</v>
      </c>
      <c r="E25" s="808">
        <f>E24</f>
        <v>0</v>
      </c>
      <c r="F25" s="808">
        <f>F24</f>
        <v>0</v>
      </c>
      <c r="G25" s="808">
        <f>G24</f>
        <v>0</v>
      </c>
      <c r="H25" s="809">
        <f>H24</f>
        <v>0</v>
      </c>
      <c r="I25" s="784"/>
      <c r="J25" s="784"/>
      <c r="K25" s="784"/>
      <c r="L25" s="784"/>
    </row>
    <row r="26" spans="2:8" ht="15" customHeight="1" thickTop="1">
      <c r="B26" s="900"/>
      <c r="C26" s="900"/>
      <c r="D26" s="796" t="s">
        <v>238</v>
      </c>
      <c r="E26" s="810"/>
      <c r="F26" s="810"/>
      <c r="G26" s="810"/>
      <c r="H26" s="811"/>
    </row>
    <row r="27" spans="2:8" ht="13.5">
      <c r="B27" s="900"/>
      <c r="C27" s="900"/>
      <c r="D27" s="1081" t="s">
        <v>237</v>
      </c>
      <c r="E27" s="812"/>
      <c r="F27" s="812"/>
      <c r="G27" s="812"/>
      <c r="H27" s="813"/>
    </row>
    <row r="28" spans="2:8" ht="12.75">
      <c r="B28" s="900">
        <v>31</v>
      </c>
      <c r="C28" s="900">
        <v>391</v>
      </c>
      <c r="D28" s="801" t="s">
        <v>236</v>
      </c>
      <c r="E28" s="993"/>
      <c r="F28" s="993"/>
      <c r="G28" s="802">
        <f aca="true" t="shared" si="0" ref="G28:G33">E28-F28</f>
        <v>0</v>
      </c>
      <c r="H28" s="997"/>
    </row>
    <row r="29" spans="2:8" ht="12.75">
      <c r="B29" s="900">
        <v>32</v>
      </c>
      <c r="C29" s="900">
        <v>392</v>
      </c>
      <c r="D29" s="801" t="s">
        <v>235</v>
      </c>
      <c r="E29" s="993"/>
      <c r="F29" s="993"/>
      <c r="G29" s="802">
        <f t="shared" si="0"/>
        <v>0</v>
      </c>
      <c r="H29" s="997"/>
    </row>
    <row r="30" spans="2:8" ht="12.75">
      <c r="B30" s="900" t="s">
        <v>233</v>
      </c>
      <c r="C30" s="900" t="s">
        <v>232</v>
      </c>
      <c r="D30" s="801" t="s">
        <v>234</v>
      </c>
      <c r="E30" s="993"/>
      <c r="F30" s="993"/>
      <c r="G30" s="802">
        <f t="shared" si="0"/>
        <v>0</v>
      </c>
      <c r="H30" s="997"/>
    </row>
    <row r="31" spans="2:8" ht="19.5" customHeight="1">
      <c r="B31" s="900">
        <v>35</v>
      </c>
      <c r="C31" s="900">
        <v>395</v>
      </c>
      <c r="D31" s="801" t="s">
        <v>231</v>
      </c>
      <c r="E31" s="993"/>
      <c r="F31" s="993"/>
      <c r="G31" s="802">
        <f t="shared" si="0"/>
        <v>0</v>
      </c>
      <c r="H31" s="997"/>
    </row>
    <row r="32" spans="2:8" ht="19.5" customHeight="1">
      <c r="B32" s="900">
        <v>37</v>
      </c>
      <c r="C32" s="900">
        <v>397</v>
      </c>
      <c r="D32" s="801" t="s">
        <v>230</v>
      </c>
      <c r="E32" s="993"/>
      <c r="F32" s="993"/>
      <c r="G32" s="802">
        <f t="shared" si="0"/>
        <v>0</v>
      </c>
      <c r="H32" s="997"/>
    </row>
    <row r="33" spans="2:8" ht="15" customHeight="1">
      <c r="B33" s="900">
        <v>4091</v>
      </c>
      <c r="C33" s="900"/>
      <c r="D33" s="1083" t="s">
        <v>229</v>
      </c>
      <c r="E33" s="993"/>
      <c r="F33" s="804"/>
      <c r="G33" s="802">
        <f t="shared" si="0"/>
        <v>0</v>
      </c>
      <c r="H33" s="997"/>
    </row>
    <row r="34" spans="2:8" ht="22.5" customHeight="1">
      <c r="B34" s="900"/>
      <c r="C34" s="900"/>
      <c r="D34" s="1084" t="s">
        <v>583</v>
      </c>
      <c r="E34" s="804"/>
      <c r="F34" s="804"/>
      <c r="G34" s="804"/>
      <c r="H34" s="805"/>
    </row>
    <row r="35" spans="2:8" ht="19.5" customHeight="1">
      <c r="B35" s="900" t="s">
        <v>227</v>
      </c>
      <c r="C35" s="900">
        <v>491</v>
      </c>
      <c r="D35" s="801" t="s">
        <v>228</v>
      </c>
      <c r="E35" s="993"/>
      <c r="F35" s="993"/>
      <c r="G35" s="802">
        <f>E35-F35</f>
        <v>0</v>
      </c>
      <c r="H35" s="997"/>
    </row>
    <row r="36" spans="2:8" ht="75">
      <c r="B36" s="900" t="s">
        <v>225</v>
      </c>
      <c r="C36" s="900" t="s">
        <v>532</v>
      </c>
      <c r="D36" s="803" t="s">
        <v>226</v>
      </c>
      <c r="E36" s="993"/>
      <c r="F36" s="993"/>
      <c r="G36" s="802">
        <f>E36-F36</f>
        <v>0</v>
      </c>
      <c r="H36" s="997"/>
    </row>
    <row r="37" spans="2:8" ht="19.5" customHeight="1">
      <c r="B37" s="900">
        <v>50</v>
      </c>
      <c r="C37" s="900">
        <v>59</v>
      </c>
      <c r="D37" s="1085" t="s">
        <v>224</v>
      </c>
      <c r="E37" s="993"/>
      <c r="F37" s="993"/>
      <c r="G37" s="802">
        <f>E37-F37</f>
        <v>0</v>
      </c>
      <c r="H37" s="997"/>
    </row>
    <row r="38" spans="2:12" s="784" customFormat="1" ht="19.5" customHeight="1">
      <c r="B38" s="900" t="s">
        <v>222</v>
      </c>
      <c r="C38" s="900"/>
      <c r="D38" s="1083" t="s">
        <v>223</v>
      </c>
      <c r="E38" s="993"/>
      <c r="F38" s="804"/>
      <c r="G38" s="802">
        <f>E38-F38</f>
        <v>0</v>
      </c>
      <c r="H38" s="997"/>
      <c r="I38" s="781"/>
      <c r="J38" s="781"/>
      <c r="K38" s="781"/>
      <c r="L38" s="781"/>
    </row>
    <row r="39" spans="2:12" s="814" customFormat="1" ht="24.75" customHeight="1" thickBot="1">
      <c r="B39" s="900">
        <v>486</v>
      </c>
      <c r="C39" s="900"/>
      <c r="D39" s="1081" t="s">
        <v>221</v>
      </c>
      <c r="E39" s="994"/>
      <c r="F39" s="804"/>
      <c r="G39" s="802">
        <f>E39-F39</f>
        <v>0</v>
      </c>
      <c r="H39" s="997"/>
      <c r="I39" s="781"/>
      <c r="J39" s="781"/>
      <c r="K39" s="781"/>
      <c r="L39" s="781"/>
    </row>
    <row r="40" spans="2:12" s="814" customFormat="1" ht="24.75" customHeight="1" thickBot="1" thickTop="1">
      <c r="B40" s="900"/>
      <c r="C40" s="900"/>
      <c r="D40" s="807" t="s">
        <v>220</v>
      </c>
      <c r="E40" s="808">
        <f>SUM(E26:E39)</f>
        <v>0</v>
      </c>
      <c r="F40" s="808">
        <f>SUM(F26:F39)</f>
        <v>0</v>
      </c>
      <c r="G40" s="808">
        <f>SUM(G26:G39)</f>
        <v>0</v>
      </c>
      <c r="H40" s="809">
        <f>SUM(H26:H39)</f>
        <v>0</v>
      </c>
      <c r="I40" s="784"/>
      <c r="J40" s="784"/>
      <c r="K40" s="784"/>
      <c r="L40" s="784"/>
    </row>
    <row r="41" spans="2:8" s="814" customFormat="1" ht="24.75" customHeight="1" thickTop="1">
      <c r="B41" s="900">
        <v>481</v>
      </c>
      <c r="C41" s="900"/>
      <c r="D41" s="1086" t="s">
        <v>219</v>
      </c>
      <c r="E41" s="996"/>
      <c r="F41" s="804"/>
      <c r="G41" s="802">
        <f>E41-F41</f>
        <v>0</v>
      </c>
      <c r="H41" s="1000"/>
    </row>
    <row r="42" spans="2:8" s="814" customFormat="1" ht="24.75" customHeight="1">
      <c r="B42" s="900">
        <v>169</v>
      </c>
      <c r="C42" s="900"/>
      <c r="D42" s="1082" t="s">
        <v>218</v>
      </c>
      <c r="E42" s="993"/>
      <c r="F42" s="804"/>
      <c r="G42" s="802">
        <f>E42-F42</f>
        <v>0</v>
      </c>
      <c r="H42" s="997"/>
    </row>
    <row r="43" spans="2:8" s="814" customFormat="1" ht="19.5" customHeight="1" thickBot="1">
      <c r="B43" s="900">
        <v>476</v>
      </c>
      <c r="C43" s="900"/>
      <c r="D43" s="1087" t="s">
        <v>584</v>
      </c>
      <c r="E43" s="994"/>
      <c r="F43" s="804"/>
      <c r="G43" s="802">
        <f>E43-F43</f>
        <v>0</v>
      </c>
      <c r="H43" s="998"/>
    </row>
    <row r="44" spans="3:12" ht="27" customHeight="1" thickBot="1" thickTop="1">
      <c r="C44" s="814"/>
      <c r="D44" s="807" t="s">
        <v>285</v>
      </c>
      <c r="E44" s="815">
        <f>E23+E25+E40+E41+E42+E43</f>
        <v>0</v>
      </c>
      <c r="F44" s="815">
        <f>F23+F25+F40+F41+F42+F43</f>
        <v>0</v>
      </c>
      <c r="G44" s="815">
        <f>G23+G25+G40+G41+G42+G43</f>
        <v>0</v>
      </c>
      <c r="H44" s="816">
        <f>H23+H25+H40+H41+H42+H43</f>
        <v>0</v>
      </c>
      <c r="I44" s="814"/>
      <c r="J44" s="814"/>
      <c r="K44" s="814"/>
      <c r="L44" s="814"/>
    </row>
    <row r="45" spans="3:12" ht="13.5" thickTop="1">
      <c r="C45" s="814"/>
      <c r="D45" s="817"/>
      <c r="E45" s="818"/>
      <c r="F45" s="818"/>
      <c r="G45" s="819"/>
      <c r="H45" s="819"/>
      <c r="I45" s="814"/>
      <c r="J45" s="814"/>
      <c r="K45" s="814"/>
      <c r="L45" s="814"/>
    </row>
    <row r="46" spans="3:8" ht="24.75" customHeight="1">
      <c r="C46" s="820"/>
      <c r="D46" s="1316" t="s">
        <v>585</v>
      </c>
      <c r="E46" s="1316"/>
      <c r="F46" s="1316"/>
      <c r="G46" s="1316"/>
      <c r="H46" s="1316"/>
    </row>
    <row r="47" spans="4:8" ht="12.75">
      <c r="D47" s="821" t="s">
        <v>533</v>
      </c>
      <c r="E47" s="1079"/>
      <c r="F47" s="1079"/>
      <c r="G47" s="1006"/>
      <c r="H47" s="1079"/>
    </row>
    <row r="48" spans="4:8" ht="12.75">
      <c r="D48" s="831" t="s">
        <v>586</v>
      </c>
      <c r="E48" s="1079"/>
      <c r="F48" s="1079"/>
      <c r="G48" s="1006"/>
      <c r="H48" s="1079"/>
    </row>
    <row r="49" spans="4:8" ht="12.75">
      <c r="D49" s="822" t="s">
        <v>587</v>
      </c>
      <c r="E49" s="1079"/>
      <c r="F49" s="1079"/>
      <c r="G49" s="1006"/>
      <c r="H49" s="1079"/>
    </row>
  </sheetData>
  <sheetProtection sheet="1" selectLockedCells="1"/>
  <mergeCells count="3">
    <mergeCell ref="D46:H46"/>
    <mergeCell ref="D3:H3"/>
    <mergeCell ref="D5:D6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7">
    <pageSetUpPr fitToPage="1"/>
  </sheetPr>
  <dimension ref="B3:K57"/>
  <sheetViews>
    <sheetView showRowColHeaders="0" zoomScalePageLayoutView="0" workbookViewId="0" topLeftCell="A1">
      <selection activeCell="D7" sqref="D7"/>
    </sheetView>
  </sheetViews>
  <sheetFormatPr defaultColWidth="11.421875" defaultRowHeight="12.75"/>
  <cols>
    <col min="1" max="1" width="3.00390625" style="781" customWidth="1"/>
    <col min="2" max="2" width="17.57421875" style="823" customWidth="1"/>
    <col min="3" max="3" width="63.57421875" style="781" customWidth="1"/>
    <col min="4" max="4" width="17.8515625" style="781" customWidth="1"/>
    <col min="5" max="5" width="17.140625" style="781" customWidth="1"/>
    <col min="6" max="6" width="4.28125" style="781" customWidth="1"/>
    <col min="7" max="16384" width="11.421875" style="781" customWidth="1"/>
  </cols>
  <sheetData>
    <row r="2" ht="9.75" customHeight="1" thickBot="1"/>
    <row r="3" spans="2:11" s="784" customFormat="1" ht="24.75" customHeight="1" thickBot="1" thickTop="1">
      <c r="B3" s="823"/>
      <c r="C3" s="1317" t="s">
        <v>579</v>
      </c>
      <c r="D3" s="1318"/>
      <c r="E3" s="1319"/>
      <c r="F3" s="783"/>
      <c r="G3" s="783"/>
      <c r="H3" s="783"/>
      <c r="I3" s="783"/>
      <c r="J3" s="783"/>
      <c r="K3" s="783"/>
    </row>
    <row r="4" spans="2:5" ht="13.5" thickBot="1" thickTop="1">
      <c r="B4" s="824"/>
      <c r="C4" s="785"/>
      <c r="D4" s="786"/>
      <c r="E4" s="787"/>
    </row>
    <row r="5" spans="2:5" s="784" customFormat="1" ht="33.75" customHeight="1" thickBot="1" thickTop="1">
      <c r="B5" s="823"/>
      <c r="C5" s="825" t="s">
        <v>312</v>
      </c>
      <c r="D5" s="826" t="str">
        <f>"31/12/"&amp;CRBPPHIDEN___ANNEEREF___ANN0-2</f>
        <v>31/12/-2</v>
      </c>
      <c r="E5" s="827" t="str">
        <f>"31/12/"&amp;CRBPPHIDEN___ANNEEREF___ANN0-3</f>
        <v>31/12/-3</v>
      </c>
    </row>
    <row r="6" spans="2:5" ht="14.25" thickTop="1">
      <c r="B6" s="900"/>
      <c r="C6" s="796" t="s">
        <v>311</v>
      </c>
      <c r="D6" s="828"/>
      <c r="E6" s="798"/>
    </row>
    <row r="7" spans="2:5" ht="19.5" customHeight="1">
      <c r="B7" s="830">
        <v>102</v>
      </c>
      <c r="C7" s="1083" t="s">
        <v>310</v>
      </c>
      <c r="D7" s="993"/>
      <c r="E7" s="1001"/>
    </row>
    <row r="8" spans="2:5" ht="19.5" customHeight="1">
      <c r="B8" s="900">
        <v>103</v>
      </c>
      <c r="C8" s="1083" t="s">
        <v>309</v>
      </c>
      <c r="D8" s="993"/>
      <c r="E8" s="1001"/>
    </row>
    <row r="9" spans="2:5" ht="15" customHeight="1">
      <c r="B9" s="830" t="s">
        <v>307</v>
      </c>
      <c r="C9" s="801" t="s">
        <v>308</v>
      </c>
      <c r="D9" s="993"/>
      <c r="E9" s="1001"/>
    </row>
    <row r="10" spans="2:5" ht="15" customHeight="1">
      <c r="B10" s="830">
        <v>1036</v>
      </c>
      <c r="C10" s="901" t="s">
        <v>590</v>
      </c>
      <c r="D10" s="993"/>
      <c r="E10" s="1001"/>
    </row>
    <row r="11" spans="2:5" ht="19.5" customHeight="1">
      <c r="B11" s="830"/>
      <c r="C11" s="1083" t="s">
        <v>306</v>
      </c>
      <c r="D11" s="829"/>
      <c r="E11" s="798"/>
    </row>
    <row r="12" spans="2:5" ht="15" customHeight="1">
      <c r="B12" s="830">
        <v>10682</v>
      </c>
      <c r="C12" s="901" t="s">
        <v>305</v>
      </c>
      <c r="D12" s="993"/>
      <c r="E12" s="1001"/>
    </row>
    <row r="13" spans="2:5" ht="15" customHeight="1">
      <c r="B13" s="830" t="s">
        <v>588</v>
      </c>
      <c r="C13" s="901" t="s">
        <v>589</v>
      </c>
      <c r="D13" s="993"/>
      <c r="E13" s="1001"/>
    </row>
    <row r="14" spans="2:5" ht="15" customHeight="1">
      <c r="B14" s="830">
        <v>10685</v>
      </c>
      <c r="C14" s="901" t="s">
        <v>510</v>
      </c>
      <c r="D14" s="993"/>
      <c r="E14" s="1001"/>
    </row>
    <row r="15" spans="2:5" ht="28.5" customHeight="1">
      <c r="B15" s="830" t="s">
        <v>303</v>
      </c>
      <c r="C15" s="803" t="s">
        <v>304</v>
      </c>
      <c r="D15" s="993"/>
      <c r="E15" s="1001"/>
    </row>
    <row r="16" spans="2:5" ht="27.75" customHeight="1">
      <c r="B16" s="1079"/>
      <c r="C16" s="1083" t="s">
        <v>536</v>
      </c>
      <c r="D16" s="829"/>
      <c r="E16" s="798"/>
    </row>
    <row r="17" spans="2:5" ht="27.75" customHeight="1">
      <c r="B17" s="830" t="s">
        <v>511</v>
      </c>
      <c r="C17" s="901" t="s">
        <v>535</v>
      </c>
      <c r="D17" s="993"/>
      <c r="E17" s="1001"/>
    </row>
    <row r="18" spans="2:5" ht="30.75" customHeight="1">
      <c r="B18" s="1093">
        <v>114</v>
      </c>
      <c r="C18" s="1097" t="s">
        <v>512</v>
      </c>
      <c r="D18" s="993"/>
      <c r="E18" s="1001"/>
    </row>
    <row r="19" spans="2:5" ht="27.75" customHeight="1">
      <c r="B19" s="1093">
        <v>115</v>
      </c>
      <c r="C19" s="901" t="s">
        <v>513</v>
      </c>
      <c r="D19" s="993"/>
      <c r="E19" s="1001"/>
    </row>
    <row r="20" spans="2:5" ht="27.75" customHeight="1">
      <c r="B20" s="1093" t="s">
        <v>515</v>
      </c>
      <c r="C20" s="901" t="s">
        <v>514</v>
      </c>
      <c r="D20" s="993"/>
      <c r="E20" s="1001"/>
    </row>
    <row r="21" spans="2:5" ht="12.75">
      <c r="B21" s="1093" t="s">
        <v>516</v>
      </c>
      <c r="C21" s="901" t="s">
        <v>592</v>
      </c>
      <c r="D21" s="993"/>
      <c r="E21" s="1001"/>
    </row>
    <row r="22" spans="2:5" ht="19.5" customHeight="1">
      <c r="B22" s="1093" t="s">
        <v>539</v>
      </c>
      <c r="C22" s="901" t="s">
        <v>593</v>
      </c>
      <c r="D22" s="993"/>
      <c r="E22" s="1001"/>
    </row>
    <row r="23" spans="2:5" ht="19.5" customHeight="1">
      <c r="B23" s="1093"/>
      <c r="C23" s="1083" t="s">
        <v>302</v>
      </c>
      <c r="D23" s="829"/>
      <c r="E23" s="798"/>
    </row>
    <row r="24" spans="2:5" ht="15" customHeight="1">
      <c r="B24" s="1093">
        <v>141</v>
      </c>
      <c r="C24" s="901" t="s">
        <v>518</v>
      </c>
      <c r="D24" s="993"/>
      <c r="E24" s="1001"/>
    </row>
    <row r="25" spans="2:5" ht="24.75">
      <c r="B25" s="1093" t="s">
        <v>519</v>
      </c>
      <c r="C25" s="1097" t="s">
        <v>517</v>
      </c>
      <c r="D25" s="1002"/>
      <c r="E25" s="1003"/>
    </row>
    <row r="26" spans="2:5" ht="15" customHeight="1">
      <c r="B26" s="1093">
        <v>1486</v>
      </c>
      <c r="C26" s="901" t="s">
        <v>301</v>
      </c>
      <c r="D26" s="994"/>
      <c r="E26" s="1003"/>
    </row>
    <row r="27" spans="2:5" ht="15" customHeight="1">
      <c r="B27" s="1093">
        <v>229</v>
      </c>
      <c r="C27" s="901" t="s">
        <v>520</v>
      </c>
      <c r="D27" s="993"/>
      <c r="E27" s="997"/>
    </row>
    <row r="28" spans="2:5" s="784" customFormat="1" ht="19.5" customHeight="1" thickBot="1">
      <c r="B28" s="1093"/>
      <c r="C28" s="1088" t="s">
        <v>240</v>
      </c>
      <c r="D28" s="1089">
        <f>SUM(D6:D27)</f>
        <v>0</v>
      </c>
      <c r="E28" s="1090">
        <f>SUM(E6:E27)</f>
        <v>0</v>
      </c>
    </row>
    <row r="29" spans="2:5" ht="24.75" customHeight="1" thickBot="1" thickTop="1">
      <c r="B29" s="1094">
        <v>18</v>
      </c>
      <c r="C29" s="1081" t="s">
        <v>300</v>
      </c>
      <c r="D29" s="995"/>
      <c r="E29" s="1004"/>
    </row>
    <row r="30" spans="2:5" s="784" customFormat="1" ht="19.5" customHeight="1" thickBot="1" thickTop="1">
      <c r="B30" s="1093"/>
      <c r="C30" s="807" t="s">
        <v>239</v>
      </c>
      <c r="D30" s="808">
        <f>D29</f>
        <v>0</v>
      </c>
      <c r="E30" s="809">
        <f>E29</f>
        <v>0</v>
      </c>
    </row>
    <row r="31" spans="2:5" s="784" customFormat="1" ht="19.5" customHeight="1" thickTop="1">
      <c r="B31" s="1094">
        <v>151</v>
      </c>
      <c r="C31" s="1083" t="s">
        <v>521</v>
      </c>
      <c r="D31" s="996"/>
      <c r="E31" s="1005"/>
    </row>
    <row r="32" spans="2:5" s="784" customFormat="1" ht="19.5" customHeight="1">
      <c r="B32" s="1094" t="s">
        <v>522</v>
      </c>
      <c r="C32" s="1085" t="s">
        <v>523</v>
      </c>
      <c r="D32" s="995"/>
      <c r="E32" s="1004"/>
    </row>
    <row r="33" spans="2:5" s="784" customFormat="1" ht="19.5" customHeight="1" thickBot="1">
      <c r="B33" s="900">
        <v>19</v>
      </c>
      <c r="C33" s="1081" t="s">
        <v>594</v>
      </c>
      <c r="D33" s="994"/>
      <c r="E33" s="1003"/>
    </row>
    <row r="34" spans="2:5" s="784" customFormat="1" ht="19.5" customHeight="1" thickBot="1" thickTop="1">
      <c r="B34" s="900"/>
      <c r="C34" s="807" t="s">
        <v>220</v>
      </c>
      <c r="D34" s="808">
        <f>SUM(D31:D33)</f>
        <v>0</v>
      </c>
      <c r="E34" s="809">
        <f>SUM(E31:E33)</f>
        <v>0</v>
      </c>
    </row>
    <row r="35" spans="2:5" ht="19.5" customHeight="1" thickTop="1">
      <c r="B35" s="900"/>
      <c r="C35" s="796" t="s">
        <v>595</v>
      </c>
      <c r="D35" s="829"/>
      <c r="E35" s="798"/>
    </row>
    <row r="36" spans="2:5" ht="19.5" customHeight="1">
      <c r="B36" s="830" t="s">
        <v>299</v>
      </c>
      <c r="C36" s="1083" t="s">
        <v>596</v>
      </c>
      <c r="D36" s="993"/>
      <c r="E36" s="1001"/>
    </row>
    <row r="37" spans="2:5" ht="35.25" customHeight="1">
      <c r="B37" s="830" t="s">
        <v>298</v>
      </c>
      <c r="C37" s="1091" t="s">
        <v>597</v>
      </c>
      <c r="D37" s="993"/>
      <c r="E37" s="1001"/>
    </row>
    <row r="38" spans="2:5" ht="19.5" customHeight="1">
      <c r="B38" s="830" t="s">
        <v>296</v>
      </c>
      <c r="C38" s="1083" t="s">
        <v>297</v>
      </c>
      <c r="D38" s="993"/>
      <c r="E38" s="1001"/>
    </row>
    <row r="39" spans="2:5" ht="19.5" customHeight="1">
      <c r="B39" s="830" t="s">
        <v>294</v>
      </c>
      <c r="C39" s="1083" t="s">
        <v>295</v>
      </c>
      <c r="D39" s="993"/>
      <c r="E39" s="1001"/>
    </row>
    <row r="40" spans="2:5" ht="19.5" customHeight="1">
      <c r="B40" s="830" t="s">
        <v>293</v>
      </c>
      <c r="C40" s="1083" t="s">
        <v>598</v>
      </c>
      <c r="D40" s="994"/>
      <c r="E40" s="1003"/>
    </row>
    <row r="41" spans="2:5" ht="41.25" customHeight="1">
      <c r="B41" s="830" t="s">
        <v>534</v>
      </c>
      <c r="C41" s="1092" t="s">
        <v>292</v>
      </c>
      <c r="D41" s="993"/>
      <c r="E41" s="997"/>
    </row>
    <row r="42" spans="2:5" ht="52.5" customHeight="1">
      <c r="B42" s="830" t="s">
        <v>291</v>
      </c>
      <c r="C42" s="1083"/>
      <c r="D42" s="993"/>
      <c r="E42" s="997"/>
    </row>
    <row r="43" spans="2:5" ht="19.5" customHeight="1">
      <c r="B43" s="830" t="s">
        <v>289</v>
      </c>
      <c r="C43" s="1083" t="s">
        <v>290</v>
      </c>
      <c r="D43" s="996"/>
      <c r="E43" s="1005"/>
    </row>
    <row r="44" spans="2:5" ht="39.75" customHeight="1">
      <c r="B44" s="830" t="s">
        <v>288</v>
      </c>
      <c r="C44" s="1091" t="s">
        <v>599</v>
      </c>
      <c r="D44" s="993"/>
      <c r="E44" s="1001"/>
    </row>
    <row r="45" spans="2:5" ht="19.5" customHeight="1" thickBot="1">
      <c r="B45" s="830">
        <v>487</v>
      </c>
      <c r="C45" s="1084" t="s">
        <v>287</v>
      </c>
      <c r="D45" s="994"/>
      <c r="E45" s="1003"/>
    </row>
    <row r="46" spans="2:5" s="784" customFormat="1" ht="19.5" customHeight="1" thickBot="1" thickTop="1">
      <c r="B46" s="830"/>
      <c r="C46" s="807" t="s">
        <v>286</v>
      </c>
      <c r="D46" s="808">
        <f>SUM(D35:D45)</f>
        <v>0</v>
      </c>
      <c r="E46" s="809">
        <f>SUM(E35:E45)</f>
        <v>0</v>
      </c>
    </row>
    <row r="47" spans="2:5" s="814" customFormat="1" ht="24.75" customHeight="1" thickBot="1" thickTop="1">
      <c r="B47" s="900">
        <v>477</v>
      </c>
      <c r="C47" s="1082" t="s">
        <v>600</v>
      </c>
      <c r="D47" s="995"/>
      <c r="E47" s="1004"/>
    </row>
    <row r="48" spans="2:5" s="814" customFormat="1" ht="24.75" customHeight="1" thickBot="1" thickTop="1">
      <c r="B48" s="900"/>
      <c r="C48" s="807" t="s">
        <v>313</v>
      </c>
      <c r="D48" s="815">
        <f>SUM(D46:D47)+D34+D30+D28</f>
        <v>0</v>
      </c>
      <c r="E48" s="816">
        <f>SUM(E46:E47)+E34+E30+E28</f>
        <v>0</v>
      </c>
    </row>
    <row r="49" spans="2:5" s="814" customFormat="1" ht="24.75" customHeight="1" thickTop="1">
      <c r="B49" s="900"/>
      <c r="C49" s="817"/>
      <c r="D49" s="818"/>
      <c r="E49" s="818"/>
    </row>
    <row r="50" spans="2:5" ht="12">
      <c r="B50" s="821"/>
      <c r="E50" s="821"/>
    </row>
    <row r="51" spans="2:4" ht="12.75">
      <c r="B51" s="821" t="s">
        <v>591</v>
      </c>
      <c r="C51" s="1079"/>
      <c r="D51" s="1006"/>
    </row>
    <row r="52" spans="2:4" ht="12.75">
      <c r="B52" s="821" t="s">
        <v>537</v>
      </c>
      <c r="C52" s="1079"/>
      <c r="D52" s="1006"/>
    </row>
    <row r="53" spans="2:4" ht="12.75">
      <c r="B53" s="821" t="s">
        <v>538</v>
      </c>
      <c r="C53" s="1079"/>
      <c r="D53" s="1006"/>
    </row>
    <row r="54" spans="2:4" ht="12.75">
      <c r="B54" s="821" t="s">
        <v>524</v>
      </c>
      <c r="C54" s="1079"/>
      <c r="D54" s="1006"/>
    </row>
    <row r="55" spans="2:5" ht="12.75">
      <c r="B55" s="821" t="s">
        <v>525</v>
      </c>
      <c r="C55" s="1079"/>
      <c r="D55" s="1006"/>
      <c r="E55" s="821"/>
    </row>
    <row r="56" spans="2:5" ht="12.75">
      <c r="B56" s="821" t="s">
        <v>423</v>
      </c>
      <c r="C56" s="1079"/>
      <c r="D56" s="1006"/>
      <c r="E56" s="821"/>
    </row>
    <row r="57" spans="2:5" ht="12.75">
      <c r="B57" s="831" t="s">
        <v>526</v>
      </c>
      <c r="C57" s="1079"/>
      <c r="D57" s="1006"/>
      <c r="E57" s="831"/>
    </row>
  </sheetData>
  <sheetProtection sheet="1" objects="1" scenarios="1" selectLockedCells="1"/>
  <mergeCells count="1">
    <mergeCell ref="C3:E3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2:H252"/>
  <sheetViews>
    <sheetView view="pageBreakPreview" zoomScale="60" workbookViewId="0" topLeftCell="A1">
      <selection activeCell="B7" sqref="B7"/>
    </sheetView>
  </sheetViews>
  <sheetFormatPr defaultColWidth="11.421875" defaultRowHeight="12.75"/>
  <cols>
    <col min="1" max="1" width="1.8515625" style="207" customWidth="1"/>
    <col min="2" max="2" width="35.421875" style="207" bestFit="1" customWidth="1"/>
    <col min="3" max="3" width="16.57421875" style="207" customWidth="1"/>
    <col min="4" max="4" width="55.57421875" style="207" bestFit="1" customWidth="1"/>
    <col min="5" max="5" width="89.421875" style="208" bestFit="1" customWidth="1"/>
    <col min="6" max="6" width="5.140625" style="207" bestFit="1" customWidth="1"/>
    <col min="7" max="7" width="6.28125" style="207" customWidth="1"/>
    <col min="8" max="8" width="89.7109375" style="208" customWidth="1"/>
    <col min="9" max="9" width="3.140625" style="207" customWidth="1"/>
    <col min="10" max="16384" width="11.421875" style="207" customWidth="1"/>
  </cols>
  <sheetData>
    <row r="2" spans="6:7" ht="12.75" thickBot="1">
      <c r="F2" s="209"/>
      <c r="G2" s="209"/>
    </row>
    <row r="3" spans="2:7" ht="13.5" thickBot="1">
      <c r="B3" s="210" t="s">
        <v>148</v>
      </c>
      <c r="C3" s="211"/>
      <c r="F3" s="209"/>
      <c r="G3" s="209"/>
    </row>
    <row r="4" spans="6:7" ht="12">
      <c r="F4" s="209"/>
      <c r="G4" s="209"/>
    </row>
    <row r="6" spans="2:8" s="212" customFormat="1" ht="12.75">
      <c r="B6" s="212" t="s">
        <v>323</v>
      </c>
      <c r="C6" s="212" t="s">
        <v>350</v>
      </c>
      <c r="D6" s="213" t="s">
        <v>374</v>
      </c>
      <c r="E6" s="213" t="s">
        <v>390</v>
      </c>
      <c r="H6" s="213" t="s">
        <v>425</v>
      </c>
    </row>
    <row r="7" spans="2:8" ht="12">
      <c r="B7" s="1106" t="s">
        <v>149</v>
      </c>
      <c r="C7" s="1106"/>
      <c r="D7" s="1106"/>
      <c r="E7" s="1106"/>
      <c r="H7" s="208" t="s">
        <v>424</v>
      </c>
    </row>
    <row r="8" spans="2:8" ht="12">
      <c r="B8" s="1106" t="s">
        <v>838</v>
      </c>
      <c r="C8" s="1106">
        <v>160</v>
      </c>
      <c r="D8" s="1106"/>
      <c r="E8" s="1106" t="s">
        <v>839</v>
      </c>
      <c r="H8" s="215" t="str">
        <f aca="true" t="shared" si="0" ref="H8:H62">C8&amp;" - "&amp;IF(E8="",B8,E8)</f>
        <v>160 - Centre de soins spécifiques pour toxicomanes (CSST)</v>
      </c>
    </row>
    <row r="9" spans="2:8" ht="12">
      <c r="B9" s="1106" t="s">
        <v>840</v>
      </c>
      <c r="C9" s="1106">
        <v>162</v>
      </c>
      <c r="D9" s="1106"/>
      <c r="E9" s="1106" t="s">
        <v>841</v>
      </c>
      <c r="H9" s="215" t="str">
        <f t="shared" si="0"/>
        <v>162 - Centre de cure ambulatoire en alcoologie (CCAA)</v>
      </c>
    </row>
    <row r="10" spans="2:8" ht="12">
      <c r="B10" s="1106" t="s">
        <v>348</v>
      </c>
      <c r="C10" s="1106">
        <v>165</v>
      </c>
      <c r="D10" s="1106"/>
      <c r="E10" s="1106" t="s">
        <v>391</v>
      </c>
      <c r="H10" s="215" t="str">
        <f t="shared" si="0"/>
        <v>165 - Appartement de coordination thérapeutique (ACT)</v>
      </c>
    </row>
    <row r="11" spans="2:8" ht="12">
      <c r="B11" s="1106" t="s">
        <v>382</v>
      </c>
      <c r="C11" s="1106">
        <v>166</v>
      </c>
      <c r="D11" s="1106" t="s">
        <v>339</v>
      </c>
      <c r="E11" s="1106"/>
      <c r="H11" s="215" t="str">
        <f t="shared" si="0"/>
        <v>166 - EAME</v>
      </c>
    </row>
    <row r="12" spans="2:8" ht="12">
      <c r="B12" s="1106" t="s">
        <v>381</v>
      </c>
      <c r="C12" s="1106">
        <v>175</v>
      </c>
      <c r="D12" s="1106" t="s">
        <v>338</v>
      </c>
      <c r="E12" s="1106"/>
      <c r="H12" s="215" t="str">
        <f t="shared" si="0"/>
        <v>175 - FE</v>
      </c>
    </row>
    <row r="13" spans="2:8" ht="12">
      <c r="B13" s="1106" t="s">
        <v>380</v>
      </c>
      <c r="C13" s="1106">
        <v>176</v>
      </c>
      <c r="D13" s="1106" t="s">
        <v>340</v>
      </c>
      <c r="E13" s="1106"/>
      <c r="H13" s="215" t="str">
        <f t="shared" si="0"/>
        <v>176 - VE</v>
      </c>
    </row>
    <row r="14" spans="2:8" ht="12">
      <c r="B14" s="1106" t="s">
        <v>351</v>
      </c>
      <c r="C14" s="1106">
        <v>178</v>
      </c>
      <c r="D14" s="1106"/>
      <c r="E14" s="1106" t="s">
        <v>823</v>
      </c>
      <c r="H14" s="215" t="str">
        <f t="shared" si="0"/>
        <v>178 - Centre d'accueil, d'accompagnement à la réduction des risques pour usager de drogue (CAARUD)</v>
      </c>
    </row>
    <row r="15" spans="2:8" ht="12">
      <c r="B15" s="1106" t="s">
        <v>349</v>
      </c>
      <c r="C15" s="1106">
        <v>180</v>
      </c>
      <c r="D15" s="1106"/>
      <c r="E15" s="1106" t="s">
        <v>824</v>
      </c>
      <c r="H15" s="215" t="str">
        <f t="shared" si="0"/>
        <v>180 - Lits halte soins santé (LHSS)</v>
      </c>
    </row>
    <row r="16" spans="2:8" ht="12">
      <c r="B16" s="1106" t="s">
        <v>320</v>
      </c>
      <c r="C16" s="1106">
        <v>182</v>
      </c>
      <c r="D16" s="1106"/>
      <c r="E16" s="1106" t="s">
        <v>392</v>
      </c>
      <c r="H16" s="215" t="str">
        <f t="shared" si="0"/>
        <v>182 - Service d'éducation spéciale et de soins à domicile (SESSAD)</v>
      </c>
    </row>
    <row r="17" spans="2:8" ht="12">
      <c r="B17" s="1106" t="s">
        <v>321</v>
      </c>
      <c r="C17" s="1106">
        <v>183</v>
      </c>
      <c r="D17" s="1106"/>
      <c r="E17" s="1106" t="s">
        <v>393</v>
      </c>
      <c r="H17" s="215" t="str">
        <f t="shared" si="0"/>
        <v>183 - Institut médico-éducatif (IME)</v>
      </c>
    </row>
    <row r="18" spans="2:8" ht="12">
      <c r="B18" s="1106" t="s">
        <v>322</v>
      </c>
      <c r="C18" s="1106">
        <v>186</v>
      </c>
      <c r="D18" s="1106"/>
      <c r="E18" s="1106" t="s">
        <v>394</v>
      </c>
      <c r="H18" s="215" t="str">
        <f t="shared" si="0"/>
        <v>186 - Institut thérapeutique, éducatif et pédagogique (ITEP)</v>
      </c>
    </row>
    <row r="19" spans="2:8" ht="12">
      <c r="B19" s="1106" t="s">
        <v>352</v>
      </c>
      <c r="C19" s="1106">
        <v>188</v>
      </c>
      <c r="D19" s="1106" t="s">
        <v>355</v>
      </c>
      <c r="E19" s="1106" t="s">
        <v>395</v>
      </c>
      <c r="H19" s="215" t="str">
        <f t="shared" si="0"/>
        <v>188 - Etablissement pour enfants et adolescents polyhandicapés</v>
      </c>
    </row>
    <row r="20" spans="2:8" ht="12">
      <c r="B20" s="1106" t="s">
        <v>324</v>
      </c>
      <c r="C20" s="1106">
        <v>189</v>
      </c>
      <c r="D20" s="1106"/>
      <c r="E20" s="1106" t="s">
        <v>396</v>
      </c>
      <c r="H20" s="215" t="str">
        <f t="shared" si="0"/>
        <v>189 - Centre médico-psycho-pédagogique (CMPP)</v>
      </c>
    </row>
    <row r="21" spans="2:8" ht="12">
      <c r="B21" s="1106" t="s">
        <v>325</v>
      </c>
      <c r="C21" s="1106">
        <v>190</v>
      </c>
      <c r="D21" s="1106"/>
      <c r="E21" s="1106" t="s">
        <v>397</v>
      </c>
      <c r="H21" s="215" t="str">
        <f t="shared" si="0"/>
        <v>190 - Centre d'action médico-sociale précoce (CAMSP)</v>
      </c>
    </row>
    <row r="22" spans="2:8" ht="12">
      <c r="B22" s="1106" t="s">
        <v>326</v>
      </c>
      <c r="C22" s="1106">
        <v>192</v>
      </c>
      <c r="D22" s="1106"/>
      <c r="E22" s="1106" t="s">
        <v>398</v>
      </c>
      <c r="H22" s="215" t="str">
        <f t="shared" si="0"/>
        <v>192 - Etablissement pour déficients moteurs (IEM)</v>
      </c>
    </row>
    <row r="23" spans="2:8" ht="12">
      <c r="B23" s="1106" t="s">
        <v>353</v>
      </c>
      <c r="C23" s="1106">
        <v>194</v>
      </c>
      <c r="D23" s="1106" t="s">
        <v>354</v>
      </c>
      <c r="E23" s="1106" t="s">
        <v>399</v>
      </c>
      <c r="H23" s="215" t="str">
        <f t="shared" si="0"/>
        <v>194 - Institut pour déficients visuels</v>
      </c>
    </row>
    <row r="24" spans="2:8" ht="12">
      <c r="B24" s="1106" t="s">
        <v>357</v>
      </c>
      <c r="C24" s="1106">
        <v>195</v>
      </c>
      <c r="D24" s="1106" t="s">
        <v>356</v>
      </c>
      <c r="E24" s="1106" t="s">
        <v>400</v>
      </c>
      <c r="H24" s="215" t="str">
        <f t="shared" si="0"/>
        <v>195 - Institut pour déficients auditifs</v>
      </c>
    </row>
    <row r="25" spans="2:8" ht="12">
      <c r="B25" s="1106" t="s">
        <v>359</v>
      </c>
      <c r="C25" s="1106">
        <v>196</v>
      </c>
      <c r="D25" s="1106" t="s">
        <v>358</v>
      </c>
      <c r="E25" s="1106" t="s">
        <v>401</v>
      </c>
      <c r="H25" s="215" t="str">
        <f t="shared" si="0"/>
        <v>196 - Institut d'éducation sensorielle pour enfants sourds/aveugles</v>
      </c>
    </row>
    <row r="26" spans="2:8" ht="12">
      <c r="B26" s="1106" t="s">
        <v>825</v>
      </c>
      <c r="C26" s="1106">
        <v>197</v>
      </c>
      <c r="D26" s="1106"/>
      <c r="E26" s="1106" t="s">
        <v>826</v>
      </c>
      <c r="H26" s="215" t="str">
        <f t="shared" si="0"/>
        <v>197 - Centre soins accompagnement prévention addictologie (CSAPA)</v>
      </c>
    </row>
    <row r="27" spans="2:8" ht="12">
      <c r="B27" s="1106" t="s">
        <v>360</v>
      </c>
      <c r="C27" s="1106">
        <v>198</v>
      </c>
      <c r="D27" s="1106" t="s">
        <v>361</v>
      </c>
      <c r="E27" s="1106" t="s">
        <v>402</v>
      </c>
      <c r="H27" s="215" t="str">
        <f t="shared" si="0"/>
        <v>198 - Centre de préorientation pour adultes handicapés (CPO)</v>
      </c>
    </row>
    <row r="28" spans="2:8" ht="12">
      <c r="B28" s="1106" t="s">
        <v>827</v>
      </c>
      <c r="C28" s="1106">
        <v>202</v>
      </c>
      <c r="D28" s="1106" t="s">
        <v>367</v>
      </c>
      <c r="E28" s="1106" t="s">
        <v>827</v>
      </c>
      <c r="H28" s="215" t="str">
        <f t="shared" si="0"/>
        <v>202 - Logement foyer</v>
      </c>
    </row>
    <row r="29" spans="2:8" ht="12">
      <c r="B29" s="1106" t="s">
        <v>828</v>
      </c>
      <c r="C29" s="1106">
        <v>207</v>
      </c>
      <c r="D29" s="1106" t="s">
        <v>368</v>
      </c>
      <c r="E29" s="1106" t="s">
        <v>404</v>
      </c>
      <c r="H29" s="215" t="str">
        <f t="shared" si="0"/>
        <v>207 - Accueil de jour autonome (AJ)</v>
      </c>
    </row>
    <row r="30" spans="2:8" ht="12">
      <c r="B30" s="1106" t="s">
        <v>328</v>
      </c>
      <c r="C30" s="1106">
        <v>209</v>
      </c>
      <c r="D30" s="1106"/>
      <c r="E30" s="1106" t="s">
        <v>405</v>
      </c>
      <c r="H30" s="215" t="str">
        <f t="shared" si="0"/>
        <v>209 - Service polyvalent d'aide et soins à domicile (SPASAD)</v>
      </c>
    </row>
    <row r="31" spans="2:8" ht="12">
      <c r="B31" s="1106" t="s">
        <v>162</v>
      </c>
      <c r="C31" s="1106">
        <v>214</v>
      </c>
      <c r="D31" s="1106"/>
      <c r="E31" s="1106"/>
      <c r="H31" s="215" t="str">
        <f t="shared" si="0"/>
        <v>214 - CHRS</v>
      </c>
    </row>
    <row r="32" spans="2:8" ht="12">
      <c r="B32" s="1106" t="s">
        <v>329</v>
      </c>
      <c r="C32" s="1106">
        <v>221</v>
      </c>
      <c r="D32" s="1106"/>
      <c r="E32" s="1106" t="s">
        <v>406</v>
      </c>
      <c r="H32" s="215" t="str">
        <f t="shared" si="0"/>
        <v>221 - Bureau d'aide psychologique universitaire (BAPU)</v>
      </c>
    </row>
    <row r="33" spans="2:8" ht="12">
      <c r="B33" s="1106" t="s">
        <v>341</v>
      </c>
      <c r="C33" s="1106">
        <v>236</v>
      </c>
      <c r="D33" s="1106" t="s">
        <v>829</v>
      </c>
      <c r="E33" s="1106"/>
      <c r="H33" s="215" t="str">
        <f t="shared" si="0"/>
        <v>236 - CPFSE</v>
      </c>
    </row>
    <row r="34" spans="2:8" ht="12">
      <c r="B34" s="1106" t="s">
        <v>330</v>
      </c>
      <c r="C34" s="1106">
        <v>238</v>
      </c>
      <c r="D34" s="1106"/>
      <c r="E34" s="1106" t="s">
        <v>407</v>
      </c>
      <c r="H34" s="215" t="str">
        <f t="shared" si="0"/>
        <v>238 - Centre d'accueil familial spécialisé (CAFS)</v>
      </c>
    </row>
    <row r="35" spans="2:8" ht="12">
      <c r="B35" s="1106" t="s">
        <v>347</v>
      </c>
      <c r="C35" s="1106">
        <v>241</v>
      </c>
      <c r="D35" s="1106" t="s">
        <v>830</v>
      </c>
      <c r="E35" s="1106"/>
      <c r="H35" s="215" t="str">
        <f t="shared" si="0"/>
        <v>241 - FAE</v>
      </c>
    </row>
    <row r="36" spans="2:8" ht="12">
      <c r="B36" s="1106" t="s">
        <v>331</v>
      </c>
      <c r="C36" s="1106">
        <v>246</v>
      </c>
      <c r="D36" s="1106"/>
      <c r="E36" s="1106" t="s">
        <v>408</v>
      </c>
      <c r="H36" s="215" t="str">
        <f t="shared" si="0"/>
        <v>246 - Etablissement et service d'aide par le travail (ESAT)</v>
      </c>
    </row>
    <row r="37" spans="2:8" ht="12">
      <c r="B37" s="1106" t="s">
        <v>362</v>
      </c>
      <c r="C37" s="1106">
        <v>249</v>
      </c>
      <c r="D37" s="1106"/>
      <c r="E37" s="1106" t="s">
        <v>409</v>
      </c>
      <c r="H37" s="215" t="str">
        <f t="shared" si="0"/>
        <v>249 - Centre de rééducation professionnelle (CRP)</v>
      </c>
    </row>
    <row r="38" spans="2:8" ht="12">
      <c r="B38" s="1106" t="s">
        <v>384</v>
      </c>
      <c r="C38" s="1106">
        <v>252</v>
      </c>
      <c r="D38" s="1106" t="s">
        <v>831</v>
      </c>
      <c r="E38" s="1106"/>
      <c r="H38" s="215" t="str">
        <f t="shared" si="0"/>
        <v>252 - FH</v>
      </c>
    </row>
    <row r="39" spans="2:8" ht="12">
      <c r="B39" s="1106" t="s">
        <v>332</v>
      </c>
      <c r="C39" s="1106">
        <v>255</v>
      </c>
      <c r="D39" s="1106"/>
      <c r="E39" s="1106" t="s">
        <v>410</v>
      </c>
      <c r="H39" s="215" t="str">
        <f t="shared" si="0"/>
        <v>255 - Maison d'accueil spécialisée (MAS)</v>
      </c>
    </row>
    <row r="40" spans="2:8" ht="12">
      <c r="B40" s="1106" t="s">
        <v>378</v>
      </c>
      <c r="C40" s="1106">
        <v>295</v>
      </c>
      <c r="D40" s="1106" t="s">
        <v>379</v>
      </c>
      <c r="E40" s="1106"/>
      <c r="H40" s="215" t="str">
        <f t="shared" si="0"/>
        <v>295 - SAEMO</v>
      </c>
    </row>
    <row r="41" spans="2:8" ht="12">
      <c r="B41" s="1106" t="s">
        <v>345</v>
      </c>
      <c r="C41" s="1106">
        <v>354</v>
      </c>
      <c r="D41" s="1106"/>
      <c r="E41" s="1106" t="s">
        <v>411</v>
      </c>
      <c r="H41" s="215" t="str">
        <f t="shared" si="0"/>
        <v>354 - Service de soins infirmiers à domicile (SSIAD)</v>
      </c>
    </row>
    <row r="42" spans="2:8" ht="12">
      <c r="B42" s="1106" t="s">
        <v>363</v>
      </c>
      <c r="C42" s="1106">
        <v>377</v>
      </c>
      <c r="D42" s="1106"/>
      <c r="E42" s="1106" t="s">
        <v>412</v>
      </c>
      <c r="H42" s="215" t="str">
        <f t="shared" si="0"/>
        <v>377 - Etablissement expérimental pour l'enfance handicapée</v>
      </c>
    </row>
    <row r="43" spans="2:8" ht="12">
      <c r="B43" s="1106" t="s">
        <v>364</v>
      </c>
      <c r="C43" s="1106">
        <v>379</v>
      </c>
      <c r="D43" s="1106"/>
      <c r="E43" s="1106" t="s">
        <v>413</v>
      </c>
      <c r="H43" s="215" t="str">
        <f t="shared" si="0"/>
        <v>379 - Etablissement expérimental pour adultes handicapés</v>
      </c>
    </row>
    <row r="44" spans="2:8" ht="12">
      <c r="B44" s="1106" t="s">
        <v>375</v>
      </c>
      <c r="C44" s="1106">
        <v>380</v>
      </c>
      <c r="D44" s="1106" t="s">
        <v>376</v>
      </c>
      <c r="E44" s="1106" t="s">
        <v>414</v>
      </c>
      <c r="H44" s="215" t="str">
        <f t="shared" si="0"/>
        <v>380 - Etablissement Expérimental Autres Adultes</v>
      </c>
    </row>
    <row r="45" spans="2:8" ht="12">
      <c r="B45" s="1106" t="s">
        <v>388</v>
      </c>
      <c r="C45" s="1106">
        <v>381</v>
      </c>
      <c r="D45" s="1106" t="s">
        <v>365</v>
      </c>
      <c r="E45" s="1106" t="s">
        <v>415</v>
      </c>
      <c r="H45" s="215" t="str">
        <f t="shared" si="0"/>
        <v>381 - Etablissement Expérimental pour Personnes Agées</v>
      </c>
    </row>
    <row r="46" spans="2:8" ht="12">
      <c r="B46" s="1106" t="s">
        <v>383</v>
      </c>
      <c r="C46" s="1106">
        <v>382</v>
      </c>
      <c r="D46" s="1106" t="s">
        <v>832</v>
      </c>
      <c r="E46" s="1106"/>
      <c r="H46" s="215" t="str">
        <f t="shared" si="0"/>
        <v>382 - FV</v>
      </c>
    </row>
    <row r="47" spans="2:8" ht="12">
      <c r="B47" s="1106" t="s">
        <v>369</v>
      </c>
      <c r="C47" s="1106">
        <v>390</v>
      </c>
      <c r="D47" s="1106" t="s">
        <v>333</v>
      </c>
      <c r="E47" s="1106" t="s">
        <v>416</v>
      </c>
      <c r="H47" s="215" t="str">
        <f t="shared" si="0"/>
        <v>390 - Etablissement d'accueil temporaire d'enfants handicapés</v>
      </c>
    </row>
    <row r="48" spans="2:8" ht="12">
      <c r="B48" s="1106" t="s">
        <v>842</v>
      </c>
      <c r="C48" s="1106">
        <v>394</v>
      </c>
      <c r="D48" s="1106" t="s">
        <v>843</v>
      </c>
      <c r="E48" s="1106" t="s">
        <v>844</v>
      </c>
      <c r="H48" s="215" t="str">
        <f t="shared" si="0"/>
        <v>394 - Hébergement temporaire autonome</v>
      </c>
    </row>
    <row r="49" spans="2:8" ht="12">
      <c r="B49" s="1106" t="s">
        <v>370</v>
      </c>
      <c r="C49" s="1106">
        <v>395</v>
      </c>
      <c r="D49" s="1106" t="s">
        <v>334</v>
      </c>
      <c r="E49" s="1106" t="s">
        <v>417</v>
      </c>
      <c r="H49" s="215" t="str">
        <f t="shared" si="0"/>
        <v>395 - Etablissement d'accueil temporaire d'adultes handicapés</v>
      </c>
    </row>
    <row r="50" spans="2:8" ht="12">
      <c r="B50" s="1106" t="s">
        <v>386</v>
      </c>
      <c r="C50" s="1106">
        <v>396</v>
      </c>
      <c r="D50" s="1106" t="s">
        <v>387</v>
      </c>
      <c r="E50" s="1106" t="s">
        <v>418</v>
      </c>
      <c r="H50" s="215" t="str">
        <f t="shared" si="0"/>
        <v>396 - Foyer Hébergement Enfants et Adolescents Handicapés</v>
      </c>
    </row>
    <row r="51" spans="2:8" ht="12">
      <c r="B51" s="1106" t="s">
        <v>371</v>
      </c>
      <c r="C51" s="1106">
        <v>402</v>
      </c>
      <c r="D51" s="1106" t="s">
        <v>372</v>
      </c>
      <c r="E51" s="1106" t="s">
        <v>372</v>
      </c>
      <c r="H51" s="215" t="str">
        <f t="shared" si="0"/>
        <v>402 - Jardin d'enfants spécialisé</v>
      </c>
    </row>
    <row r="52" spans="2:8" ht="12">
      <c r="B52" s="1106" t="s">
        <v>342</v>
      </c>
      <c r="C52" s="1106">
        <v>437</v>
      </c>
      <c r="D52" s="1106" t="s">
        <v>373</v>
      </c>
      <c r="E52" s="1106" t="s">
        <v>419</v>
      </c>
      <c r="H52" s="215" t="str">
        <f t="shared" si="0"/>
        <v>437 - Foyer d'accueil médicalisé pour adultes handicapés (FAM)</v>
      </c>
    </row>
    <row r="53" spans="2:8" ht="12">
      <c r="B53" s="1106" t="s">
        <v>346</v>
      </c>
      <c r="C53" s="1106">
        <v>443</v>
      </c>
      <c r="D53" s="1106"/>
      <c r="E53" s="1106"/>
      <c r="H53" s="215" t="str">
        <f t="shared" si="0"/>
        <v>443 - CADA</v>
      </c>
    </row>
    <row r="54" spans="2:8" ht="12">
      <c r="B54" s="1106" t="s">
        <v>343</v>
      </c>
      <c r="C54" s="1106">
        <v>445</v>
      </c>
      <c r="D54" s="1106"/>
      <c r="E54" s="1106" t="s">
        <v>420</v>
      </c>
      <c r="H54" s="215" t="str">
        <f t="shared" si="0"/>
        <v>445 - Service d'accompagnement médico-social pour adultes handicapés (SAMSAH)</v>
      </c>
    </row>
    <row r="55" spans="2:8" ht="12">
      <c r="B55" s="1106" t="s">
        <v>335</v>
      </c>
      <c r="C55" s="1106">
        <v>446</v>
      </c>
      <c r="D55" s="1106"/>
      <c r="E55" s="1106"/>
      <c r="H55" s="215" t="str">
        <f t="shared" si="0"/>
        <v>446 - SAVS</v>
      </c>
    </row>
    <row r="56" spans="2:8" ht="12">
      <c r="B56" s="1106" t="s">
        <v>389</v>
      </c>
      <c r="C56" s="1106">
        <v>450</v>
      </c>
      <c r="D56" s="1106" t="s">
        <v>336</v>
      </c>
      <c r="E56" s="1106"/>
      <c r="H56" s="215" t="str">
        <f t="shared" si="0"/>
        <v>450 - SAPA</v>
      </c>
    </row>
    <row r="57" spans="2:8" ht="12">
      <c r="B57" s="1106" t="s">
        <v>153</v>
      </c>
      <c r="C57" s="1106">
        <v>461</v>
      </c>
      <c r="D57" s="1106" t="s">
        <v>833</v>
      </c>
      <c r="E57" s="1106" t="s">
        <v>422</v>
      </c>
      <c r="H57" s="215" t="str">
        <f t="shared" si="0"/>
        <v>461 - Centre de ressources  (CR)</v>
      </c>
    </row>
    <row r="58" spans="2:8" ht="12">
      <c r="B58" s="1106" t="s">
        <v>337</v>
      </c>
      <c r="C58" s="1106">
        <v>463</v>
      </c>
      <c r="D58" s="1106"/>
      <c r="E58" s="1106"/>
      <c r="H58" s="215" t="str">
        <f t="shared" si="0"/>
        <v>463 - CLIC</v>
      </c>
    </row>
    <row r="59" spans="2:8" ht="12">
      <c r="B59" s="1106" t="s">
        <v>344</v>
      </c>
      <c r="C59" s="1106">
        <v>464</v>
      </c>
      <c r="D59" s="1106"/>
      <c r="E59" s="1106" t="s">
        <v>421</v>
      </c>
      <c r="H59" s="215" t="str">
        <f t="shared" si="0"/>
        <v>464 - Unité d'évaluation, de réentraînement et d'évaluation sociale (UEROS)</v>
      </c>
    </row>
    <row r="60" spans="2:8" ht="12">
      <c r="B60" s="1106" t="s">
        <v>366</v>
      </c>
      <c r="C60" s="1106">
        <v>500</v>
      </c>
      <c r="D60" s="1106" t="s">
        <v>834</v>
      </c>
      <c r="E60" s="1106" t="s">
        <v>403</v>
      </c>
      <c r="H60" s="215" t="str">
        <f t="shared" si="0"/>
        <v>500 - Etablissement d'hébergement pour personnes âgées dépendantes (EHPAD)</v>
      </c>
    </row>
    <row r="61" spans="2:8" ht="12">
      <c r="B61" s="1106" t="s">
        <v>835</v>
      </c>
      <c r="C61" s="1106">
        <v>501</v>
      </c>
      <c r="D61" s="1106" t="s">
        <v>836</v>
      </c>
      <c r="E61" s="1106" t="s">
        <v>837</v>
      </c>
      <c r="H61" s="215" t="str">
        <f t="shared" si="0"/>
        <v>501 - Etablissement d'hébergement pour personnes âgées médicalisé (EHPA méd)</v>
      </c>
    </row>
    <row r="62" spans="2:8" ht="12">
      <c r="B62" s="1106" t="s">
        <v>22</v>
      </c>
      <c r="C62" s="1106" t="s">
        <v>385</v>
      </c>
      <c r="D62" s="1106"/>
      <c r="E62" s="1106"/>
      <c r="H62" s="215" t="str">
        <f t="shared" si="0"/>
        <v>000 - Autres</v>
      </c>
    </row>
    <row r="63" ht="12.75" thickBot="1"/>
    <row r="64" spans="2:4" ht="13.5" thickBot="1">
      <c r="B64" s="1135" t="s">
        <v>377</v>
      </c>
      <c r="C64" s="1136"/>
      <c r="D64" s="1137"/>
    </row>
    <row r="65" spans="2:8" ht="12">
      <c r="B65" s="217" t="s">
        <v>424</v>
      </c>
      <c r="H65" s="208" t="str">
        <f>B65</f>
        <v>---</v>
      </c>
    </row>
    <row r="66" spans="2:8" ht="12.75">
      <c r="B66" s="207" t="s">
        <v>150</v>
      </c>
      <c r="C66" s="218">
        <v>51</v>
      </c>
      <c r="H66" s="208" t="str">
        <f aca="true" t="shared" si="1" ref="H66:H76">B66</f>
        <v>CCNT 1951</v>
      </c>
    </row>
    <row r="67" spans="2:8" ht="12.75">
      <c r="B67" s="207" t="s">
        <v>327</v>
      </c>
      <c r="C67" s="218">
        <v>66</v>
      </c>
      <c r="H67" s="208" t="str">
        <f t="shared" si="1"/>
        <v>CCNT 1966</v>
      </c>
    </row>
    <row r="68" spans="2:8" ht="12.75">
      <c r="B68" s="207" t="s">
        <v>151</v>
      </c>
      <c r="C68" s="218" t="s">
        <v>151</v>
      </c>
      <c r="H68" s="208" t="str">
        <f t="shared" si="1"/>
        <v>UGECAM</v>
      </c>
    </row>
    <row r="69" spans="2:8" ht="12.75">
      <c r="B69" s="207" t="s">
        <v>152</v>
      </c>
      <c r="C69" s="218" t="s">
        <v>153</v>
      </c>
      <c r="H69" s="208" t="str">
        <f t="shared" si="1"/>
        <v>CCCRF</v>
      </c>
    </row>
    <row r="70" spans="2:8" ht="12.75">
      <c r="B70" s="207" t="s">
        <v>154</v>
      </c>
      <c r="C70" s="218" t="s">
        <v>155</v>
      </c>
      <c r="H70" s="208" t="str">
        <f t="shared" si="1"/>
        <v>FPH (titre IV)</v>
      </c>
    </row>
    <row r="71" spans="2:8" ht="12.75">
      <c r="B71" s="207" t="s">
        <v>156</v>
      </c>
      <c r="C71" s="218" t="s">
        <v>157</v>
      </c>
      <c r="H71" s="208" t="str">
        <f t="shared" si="1"/>
        <v>FPT (titre III)</v>
      </c>
    </row>
    <row r="72" spans="2:8" ht="12.75">
      <c r="B72" s="207" t="s">
        <v>158</v>
      </c>
      <c r="C72" s="218" t="s">
        <v>158</v>
      </c>
      <c r="H72" s="208" t="str">
        <f>B72</f>
        <v>Autre</v>
      </c>
    </row>
    <row r="73" spans="2:8" ht="12.75">
      <c r="B73" s="212" t="s">
        <v>319</v>
      </c>
      <c r="C73" s="218">
        <v>65</v>
      </c>
      <c r="H73" s="208" t="str">
        <f t="shared" si="1"/>
        <v>CCNT 65</v>
      </c>
    </row>
    <row r="74" spans="2:8" ht="12.75">
      <c r="B74" s="212" t="s">
        <v>159</v>
      </c>
      <c r="C74" s="218" t="s">
        <v>159</v>
      </c>
      <c r="H74" s="208" t="str">
        <f t="shared" si="1"/>
        <v>ADMR</v>
      </c>
    </row>
    <row r="75" spans="2:8" ht="12.75">
      <c r="B75" s="212" t="s">
        <v>160</v>
      </c>
      <c r="C75" s="218" t="s">
        <v>160</v>
      </c>
      <c r="H75" s="208" t="str">
        <f t="shared" si="1"/>
        <v>BAD</v>
      </c>
    </row>
    <row r="76" spans="2:8" ht="12.75">
      <c r="B76" s="212" t="s">
        <v>161</v>
      </c>
      <c r="C76" s="218" t="s">
        <v>161</v>
      </c>
      <c r="H76" s="208" t="str">
        <f t="shared" si="1"/>
        <v>CCU</v>
      </c>
    </row>
    <row r="77" spans="2:8" ht="12">
      <c r="B77" s="208"/>
      <c r="D77" s="209"/>
      <c r="E77" s="209"/>
      <c r="H77" s="209"/>
    </row>
    <row r="78" spans="2:8" ht="12">
      <c r="B78" s="208"/>
      <c r="D78" s="209"/>
      <c r="E78" s="209"/>
      <c r="H78" s="209"/>
    </row>
    <row r="79" spans="2:8" ht="12">
      <c r="B79" s="208"/>
      <c r="D79" s="209"/>
      <c r="E79" s="209"/>
      <c r="H79" s="209"/>
    </row>
    <row r="80" spans="2:8" ht="12.75">
      <c r="B80" s="212" t="s">
        <v>603</v>
      </c>
      <c r="C80" s="212" t="s">
        <v>604</v>
      </c>
      <c r="D80" s="213" t="s">
        <v>605</v>
      </c>
      <c r="E80" s="1099" t="s">
        <v>278</v>
      </c>
      <c r="H80" s="209"/>
    </row>
    <row r="81" spans="2:8" ht="12">
      <c r="B81" s="216" t="s">
        <v>424</v>
      </c>
      <c r="C81" s="1100" t="s">
        <v>424</v>
      </c>
      <c r="D81" s="216" t="s">
        <v>424</v>
      </c>
      <c r="E81" s="1099" t="str">
        <f>C81</f>
        <v>---</v>
      </c>
      <c r="H81" s="209"/>
    </row>
    <row r="82" spans="2:8" ht="12">
      <c r="B82" s="216" t="s">
        <v>606</v>
      </c>
      <c r="C82" s="1101" t="s">
        <v>607</v>
      </c>
      <c r="D82" s="216" t="s">
        <v>608</v>
      </c>
      <c r="E82" s="1099" t="str">
        <f>C82&amp;" - "&amp;B82</f>
        <v>01 - Ain </v>
      </c>
      <c r="H82" s="209"/>
    </row>
    <row r="83" spans="2:8" ht="12">
      <c r="B83" s="216" t="s">
        <v>609</v>
      </c>
      <c r="C83" s="1101" t="s">
        <v>610</v>
      </c>
      <c r="D83" s="216" t="s">
        <v>611</v>
      </c>
      <c r="E83" s="1099" t="str">
        <f aca="true" t="shared" si="2" ref="E83:E146">C83&amp;" - "&amp;B83</f>
        <v>02 - Aisne </v>
      </c>
      <c r="H83" s="209"/>
    </row>
    <row r="84" spans="2:8" ht="12">
      <c r="B84" s="216" t="s">
        <v>612</v>
      </c>
      <c r="C84" s="1101" t="s">
        <v>613</v>
      </c>
      <c r="D84" s="216" t="s">
        <v>614</v>
      </c>
      <c r="E84" s="1099" t="str">
        <f t="shared" si="2"/>
        <v>03 - Allier </v>
      </c>
      <c r="H84" s="209"/>
    </row>
    <row r="85" spans="2:8" ht="12">
      <c r="B85" s="216" t="s">
        <v>615</v>
      </c>
      <c r="C85" s="1101" t="s">
        <v>616</v>
      </c>
      <c r="D85" s="216" t="s">
        <v>617</v>
      </c>
      <c r="E85" s="1099" t="str">
        <f t="shared" si="2"/>
        <v>04 - Alpes-de-Haute-Provence </v>
      </c>
      <c r="H85" s="209"/>
    </row>
    <row r="86" spans="2:8" ht="12">
      <c r="B86" s="216" t="s">
        <v>618</v>
      </c>
      <c r="C86" s="1101" t="s">
        <v>619</v>
      </c>
      <c r="D86" s="216" t="s">
        <v>620</v>
      </c>
      <c r="E86" s="1099" t="str">
        <f t="shared" si="2"/>
        <v>05 - Hautes-Alpes </v>
      </c>
      <c r="H86" s="209"/>
    </row>
    <row r="87" spans="2:8" ht="12">
      <c r="B87" s="216" t="s">
        <v>621</v>
      </c>
      <c r="C87" s="1101" t="s">
        <v>622</v>
      </c>
      <c r="D87" s="216" t="s">
        <v>623</v>
      </c>
      <c r="E87" s="1099" t="str">
        <f t="shared" si="2"/>
        <v>06 - Alpes-Maritimes </v>
      </c>
      <c r="H87" s="209"/>
    </row>
    <row r="88" spans="2:8" ht="12">
      <c r="B88" s="216" t="s">
        <v>624</v>
      </c>
      <c r="C88" s="1101" t="s">
        <v>625</v>
      </c>
      <c r="D88" s="216" t="s">
        <v>626</v>
      </c>
      <c r="E88" s="1099" t="str">
        <f t="shared" si="2"/>
        <v>07 - Ardèche </v>
      </c>
      <c r="H88" s="209"/>
    </row>
    <row r="89" spans="2:8" ht="12">
      <c r="B89" s="216" t="s">
        <v>627</v>
      </c>
      <c r="C89" s="1101" t="s">
        <v>628</v>
      </c>
      <c r="D89" s="216" t="s">
        <v>629</v>
      </c>
      <c r="E89" s="1099" t="str">
        <f t="shared" si="2"/>
        <v>08 - Ardennes </v>
      </c>
      <c r="H89" s="209"/>
    </row>
    <row r="90" spans="2:8" ht="12">
      <c r="B90" s="216" t="s">
        <v>630</v>
      </c>
      <c r="C90" s="1101" t="s">
        <v>631</v>
      </c>
      <c r="D90" s="216" t="s">
        <v>632</v>
      </c>
      <c r="E90" s="1099" t="str">
        <f t="shared" si="2"/>
        <v>09 - Ariège </v>
      </c>
      <c r="H90" s="209"/>
    </row>
    <row r="91" spans="2:8" ht="12">
      <c r="B91" s="216" t="s">
        <v>633</v>
      </c>
      <c r="C91" s="1100">
        <v>10</v>
      </c>
      <c r="D91" s="216" t="s">
        <v>634</v>
      </c>
      <c r="E91" s="1099" t="str">
        <f t="shared" si="2"/>
        <v>10 - Aube </v>
      </c>
      <c r="H91" s="209"/>
    </row>
    <row r="92" spans="2:8" ht="12">
      <c r="B92" s="216" t="s">
        <v>635</v>
      </c>
      <c r="C92" s="1100">
        <v>11</v>
      </c>
      <c r="D92" s="216" t="s">
        <v>636</v>
      </c>
      <c r="E92" s="1099" t="str">
        <f t="shared" si="2"/>
        <v>11 - Aude </v>
      </c>
      <c r="H92" s="209"/>
    </row>
    <row r="93" spans="2:8" ht="12">
      <c r="B93" s="216" t="s">
        <v>637</v>
      </c>
      <c r="C93" s="1100">
        <v>12</v>
      </c>
      <c r="D93" s="216" t="s">
        <v>638</v>
      </c>
      <c r="E93" s="1099" t="str">
        <f t="shared" si="2"/>
        <v>12 - Aveyron </v>
      </c>
      <c r="H93" s="209"/>
    </row>
    <row r="94" spans="2:8" ht="12">
      <c r="B94" s="216" t="s">
        <v>639</v>
      </c>
      <c r="C94" s="1100">
        <v>13</v>
      </c>
      <c r="D94" s="216" t="s">
        <v>640</v>
      </c>
      <c r="E94" s="1099" t="str">
        <f t="shared" si="2"/>
        <v>13 - Bouches-du-Rhône </v>
      </c>
      <c r="H94" s="209"/>
    </row>
    <row r="95" spans="2:8" ht="12">
      <c r="B95" s="216" t="s">
        <v>641</v>
      </c>
      <c r="C95" s="1100">
        <v>14</v>
      </c>
      <c r="D95" s="216" t="s">
        <v>642</v>
      </c>
      <c r="E95" s="1099" t="str">
        <f t="shared" si="2"/>
        <v>14 - Calvados </v>
      </c>
      <c r="H95" s="209"/>
    </row>
    <row r="96" spans="2:8" ht="12">
      <c r="B96" s="216" t="s">
        <v>643</v>
      </c>
      <c r="C96" s="1100">
        <v>15</v>
      </c>
      <c r="D96" s="216" t="s">
        <v>644</v>
      </c>
      <c r="E96" s="1099" t="str">
        <f t="shared" si="2"/>
        <v>15 - Cantal </v>
      </c>
      <c r="H96" s="209"/>
    </row>
    <row r="97" spans="2:8" ht="12">
      <c r="B97" s="216" t="s">
        <v>645</v>
      </c>
      <c r="C97" s="1100">
        <v>16</v>
      </c>
      <c r="D97" s="216" t="s">
        <v>646</v>
      </c>
      <c r="E97" s="1099" t="str">
        <f t="shared" si="2"/>
        <v>16 - Charente </v>
      </c>
      <c r="H97" s="209"/>
    </row>
    <row r="98" spans="2:8" ht="12">
      <c r="B98" s="216" t="s">
        <v>647</v>
      </c>
      <c r="C98" s="1100">
        <v>17</v>
      </c>
      <c r="D98" s="216" t="s">
        <v>648</v>
      </c>
      <c r="E98" s="1099" t="str">
        <f t="shared" si="2"/>
        <v>17 - Charente-Maritime </v>
      </c>
      <c r="H98" s="209"/>
    </row>
    <row r="99" spans="2:8" ht="12">
      <c r="B99" s="216" t="s">
        <v>649</v>
      </c>
      <c r="C99" s="1100">
        <v>18</v>
      </c>
      <c r="D99" s="216" t="s">
        <v>650</v>
      </c>
      <c r="E99" s="1099" t="str">
        <f t="shared" si="2"/>
        <v>18 - Cher </v>
      </c>
      <c r="H99" s="209"/>
    </row>
    <row r="100" spans="2:8" ht="12">
      <c r="B100" s="216" t="s">
        <v>651</v>
      </c>
      <c r="C100" s="1100">
        <v>19</v>
      </c>
      <c r="D100" s="216" t="s">
        <v>652</v>
      </c>
      <c r="E100" s="1099" t="str">
        <f t="shared" si="2"/>
        <v>19 - Corrèze </v>
      </c>
      <c r="H100" s="209"/>
    </row>
    <row r="101" spans="2:8" ht="12">
      <c r="B101" s="216" t="s">
        <v>653</v>
      </c>
      <c r="C101" s="1100" t="s">
        <v>654</v>
      </c>
      <c r="D101" s="216" t="s">
        <v>655</v>
      </c>
      <c r="E101" s="1099" t="str">
        <f t="shared" si="2"/>
        <v>2A  - Corse-du-Sud </v>
      </c>
      <c r="H101" s="209"/>
    </row>
    <row r="102" spans="2:8" ht="12">
      <c r="B102" s="216" t="s">
        <v>656</v>
      </c>
      <c r="C102" s="1100" t="s">
        <v>657</v>
      </c>
      <c r="D102" s="216" t="s">
        <v>658</v>
      </c>
      <c r="E102" s="1099" t="str">
        <f t="shared" si="2"/>
        <v>2B  - Haute-Corse </v>
      </c>
      <c r="H102" s="209"/>
    </row>
    <row r="103" spans="2:8" ht="12">
      <c r="B103" s="216" t="s">
        <v>659</v>
      </c>
      <c r="C103" s="1100">
        <v>21</v>
      </c>
      <c r="D103" s="216" t="s">
        <v>660</v>
      </c>
      <c r="E103" s="1099" t="str">
        <f t="shared" si="2"/>
        <v>21 - Côte-d'Or </v>
      </c>
      <c r="H103" s="209"/>
    </row>
    <row r="104" spans="2:8" ht="12">
      <c r="B104" s="216" t="s">
        <v>661</v>
      </c>
      <c r="C104" s="1100">
        <v>22</v>
      </c>
      <c r="D104" s="216" t="s">
        <v>662</v>
      </c>
      <c r="E104" s="1099" t="str">
        <f t="shared" si="2"/>
        <v>22 - Côtes-d'Armor </v>
      </c>
      <c r="H104" s="209"/>
    </row>
    <row r="105" spans="2:8" ht="12">
      <c r="B105" s="216" t="s">
        <v>663</v>
      </c>
      <c r="C105" s="1100">
        <v>23</v>
      </c>
      <c r="D105" s="216" t="s">
        <v>664</v>
      </c>
      <c r="E105" s="1099" t="str">
        <f t="shared" si="2"/>
        <v>23 - Creuse </v>
      </c>
      <c r="H105" s="209"/>
    </row>
    <row r="106" spans="2:8" ht="12">
      <c r="B106" s="216" t="s">
        <v>665</v>
      </c>
      <c r="C106" s="1100">
        <v>24</v>
      </c>
      <c r="D106" s="216" t="s">
        <v>666</v>
      </c>
      <c r="E106" s="1099" t="str">
        <f t="shared" si="2"/>
        <v>24 - Dordogne </v>
      </c>
      <c r="H106" s="209"/>
    </row>
    <row r="107" spans="2:8" ht="12">
      <c r="B107" s="216" t="s">
        <v>667</v>
      </c>
      <c r="C107" s="1100">
        <v>25</v>
      </c>
      <c r="D107" s="216" t="s">
        <v>668</v>
      </c>
      <c r="E107" s="1099" t="str">
        <f t="shared" si="2"/>
        <v>25 - Doubs </v>
      </c>
      <c r="H107" s="209"/>
    </row>
    <row r="108" spans="2:8" ht="12">
      <c r="B108" s="216" t="s">
        <v>669</v>
      </c>
      <c r="C108" s="1100">
        <v>26</v>
      </c>
      <c r="D108" s="216" t="s">
        <v>670</v>
      </c>
      <c r="E108" s="1099" t="str">
        <f t="shared" si="2"/>
        <v>26 - Drôme </v>
      </c>
      <c r="H108" s="209"/>
    </row>
    <row r="109" spans="2:8" ht="12">
      <c r="B109" s="216" t="s">
        <v>671</v>
      </c>
      <c r="C109" s="1100">
        <v>27</v>
      </c>
      <c r="D109" s="216" t="s">
        <v>672</v>
      </c>
      <c r="E109" s="1099" t="str">
        <f t="shared" si="2"/>
        <v>27 - Eure </v>
      </c>
      <c r="H109" s="209"/>
    </row>
    <row r="110" spans="2:8" ht="12">
      <c r="B110" s="216" t="s">
        <v>673</v>
      </c>
      <c r="C110" s="1100">
        <v>28</v>
      </c>
      <c r="D110" s="216" t="s">
        <v>674</v>
      </c>
      <c r="E110" s="1099" t="str">
        <f t="shared" si="2"/>
        <v>28 - Eure-et-Loir </v>
      </c>
      <c r="H110" s="209"/>
    </row>
    <row r="111" spans="2:8" ht="12">
      <c r="B111" s="216" t="s">
        <v>675</v>
      </c>
      <c r="C111" s="1100">
        <v>29</v>
      </c>
      <c r="D111" s="216" t="s">
        <v>676</v>
      </c>
      <c r="E111" s="1099" t="str">
        <f t="shared" si="2"/>
        <v>29 - Finistère </v>
      </c>
      <c r="H111" s="209"/>
    </row>
    <row r="112" spans="2:8" ht="12">
      <c r="B112" s="216" t="s">
        <v>677</v>
      </c>
      <c r="C112" s="1100">
        <v>30</v>
      </c>
      <c r="D112" s="216" t="s">
        <v>678</v>
      </c>
      <c r="E112" s="1099" t="str">
        <f t="shared" si="2"/>
        <v>30 - Gard </v>
      </c>
      <c r="H112" s="209"/>
    </row>
    <row r="113" spans="2:8" ht="12">
      <c r="B113" s="216" t="s">
        <v>679</v>
      </c>
      <c r="C113" s="1100">
        <v>31</v>
      </c>
      <c r="D113" s="216" t="s">
        <v>680</v>
      </c>
      <c r="E113" s="1099" t="str">
        <f t="shared" si="2"/>
        <v>31 - Haute-Garonne </v>
      </c>
      <c r="H113" s="209"/>
    </row>
    <row r="114" spans="2:8" ht="12">
      <c r="B114" s="216" t="s">
        <v>681</v>
      </c>
      <c r="C114" s="1100">
        <v>32</v>
      </c>
      <c r="D114" s="216" t="s">
        <v>682</v>
      </c>
      <c r="E114" s="1099" t="str">
        <f t="shared" si="2"/>
        <v>32 - Gers </v>
      </c>
      <c r="H114" s="209"/>
    </row>
    <row r="115" spans="2:8" ht="12">
      <c r="B115" s="216" t="s">
        <v>683</v>
      </c>
      <c r="C115" s="1100">
        <v>33</v>
      </c>
      <c r="D115" s="216" t="s">
        <v>684</v>
      </c>
      <c r="E115" s="1099" t="str">
        <f t="shared" si="2"/>
        <v>33 - Gironde </v>
      </c>
      <c r="H115" s="209"/>
    </row>
    <row r="116" spans="2:8" ht="12">
      <c r="B116" s="216" t="s">
        <v>685</v>
      </c>
      <c r="C116" s="1100">
        <v>34</v>
      </c>
      <c r="D116" s="216" t="s">
        <v>686</v>
      </c>
      <c r="E116" s="1099" t="str">
        <f t="shared" si="2"/>
        <v>34 - Hérault </v>
      </c>
      <c r="H116" s="209"/>
    </row>
    <row r="117" spans="2:8" ht="12">
      <c r="B117" s="216" t="s">
        <v>687</v>
      </c>
      <c r="C117" s="1100">
        <v>35</v>
      </c>
      <c r="D117" s="216" t="s">
        <v>688</v>
      </c>
      <c r="E117" s="1099" t="str">
        <f t="shared" si="2"/>
        <v>35 - Ille-et-Vilaine </v>
      </c>
      <c r="H117" s="209"/>
    </row>
    <row r="118" spans="2:8" ht="12">
      <c r="B118" s="216" t="s">
        <v>689</v>
      </c>
      <c r="C118" s="1100">
        <v>36</v>
      </c>
      <c r="D118" s="216" t="s">
        <v>690</v>
      </c>
      <c r="E118" s="1099" t="str">
        <f t="shared" si="2"/>
        <v>36 - Indre </v>
      </c>
      <c r="H118" s="209"/>
    </row>
    <row r="119" spans="2:8" ht="12">
      <c r="B119" s="216" t="s">
        <v>691</v>
      </c>
      <c r="C119" s="1100">
        <v>37</v>
      </c>
      <c r="D119" s="216" t="s">
        <v>692</v>
      </c>
      <c r="E119" s="1099" t="str">
        <f t="shared" si="2"/>
        <v>37 - Indre-et-Loire </v>
      </c>
      <c r="H119" s="209"/>
    </row>
    <row r="120" spans="2:8" ht="12">
      <c r="B120" s="216" t="s">
        <v>693</v>
      </c>
      <c r="C120" s="1100">
        <v>38</v>
      </c>
      <c r="D120" s="216" t="s">
        <v>694</v>
      </c>
      <c r="E120" s="1099" t="str">
        <f t="shared" si="2"/>
        <v>38 - Isère </v>
      </c>
      <c r="H120" s="209"/>
    </row>
    <row r="121" spans="2:8" ht="12">
      <c r="B121" s="216" t="s">
        <v>695</v>
      </c>
      <c r="C121" s="1100">
        <v>39</v>
      </c>
      <c r="D121" s="216" t="s">
        <v>696</v>
      </c>
      <c r="E121" s="1099" t="str">
        <f t="shared" si="2"/>
        <v>39 - Jura </v>
      </c>
      <c r="H121" s="209"/>
    </row>
    <row r="122" spans="2:8" ht="12">
      <c r="B122" s="216" t="s">
        <v>697</v>
      </c>
      <c r="C122" s="1100">
        <v>40</v>
      </c>
      <c r="D122" s="216" t="s">
        <v>698</v>
      </c>
      <c r="E122" s="1099" t="str">
        <f t="shared" si="2"/>
        <v>40 - Landes </v>
      </c>
      <c r="H122" s="209"/>
    </row>
    <row r="123" spans="2:8" ht="12">
      <c r="B123" s="216" t="s">
        <v>699</v>
      </c>
      <c r="C123" s="1100">
        <v>41</v>
      </c>
      <c r="D123" s="216" t="s">
        <v>700</v>
      </c>
      <c r="E123" s="1099" t="str">
        <f t="shared" si="2"/>
        <v>41 - Loir-et-Cher </v>
      </c>
      <c r="H123" s="209"/>
    </row>
    <row r="124" spans="2:8" ht="12">
      <c r="B124" s="216" t="s">
        <v>701</v>
      </c>
      <c r="C124" s="1100">
        <v>42</v>
      </c>
      <c r="D124" s="216" t="s">
        <v>702</v>
      </c>
      <c r="E124" s="1099" t="str">
        <f t="shared" si="2"/>
        <v>42 - Loire </v>
      </c>
      <c r="H124" s="209"/>
    </row>
    <row r="125" spans="2:8" ht="12">
      <c r="B125" s="216" t="s">
        <v>703</v>
      </c>
      <c r="C125" s="1100">
        <v>43</v>
      </c>
      <c r="D125" s="216" t="s">
        <v>704</v>
      </c>
      <c r="E125" s="1099" t="str">
        <f t="shared" si="2"/>
        <v>43 - Haute-Loire </v>
      </c>
      <c r="H125" s="209"/>
    </row>
    <row r="126" spans="2:8" ht="12">
      <c r="B126" s="216" t="s">
        <v>705</v>
      </c>
      <c r="C126" s="1100">
        <v>44</v>
      </c>
      <c r="D126" s="216" t="s">
        <v>706</v>
      </c>
      <c r="E126" s="1099" t="str">
        <f t="shared" si="2"/>
        <v>44 - Loire-Atlantique </v>
      </c>
      <c r="H126" s="209"/>
    </row>
    <row r="127" spans="2:8" ht="12">
      <c r="B127" s="216" t="s">
        <v>707</v>
      </c>
      <c r="C127" s="1100">
        <v>45</v>
      </c>
      <c r="D127" s="216" t="s">
        <v>708</v>
      </c>
      <c r="E127" s="1099" t="str">
        <f t="shared" si="2"/>
        <v>45 - Loiret </v>
      </c>
      <c r="H127" s="209"/>
    </row>
    <row r="128" spans="2:8" ht="12">
      <c r="B128" s="216" t="s">
        <v>709</v>
      </c>
      <c r="C128" s="1100">
        <v>46</v>
      </c>
      <c r="D128" s="216" t="s">
        <v>710</v>
      </c>
      <c r="E128" s="1099" t="str">
        <f t="shared" si="2"/>
        <v>46 - Lot </v>
      </c>
      <c r="H128" s="209"/>
    </row>
    <row r="129" spans="2:8" ht="12">
      <c r="B129" s="216" t="s">
        <v>711</v>
      </c>
      <c r="C129" s="1100">
        <v>47</v>
      </c>
      <c r="D129" s="216" t="s">
        <v>712</v>
      </c>
      <c r="E129" s="1099" t="str">
        <f t="shared" si="2"/>
        <v>47 - Lot-et-Garonne </v>
      </c>
      <c r="H129" s="209"/>
    </row>
    <row r="130" spans="2:8" ht="12">
      <c r="B130" s="216" t="s">
        <v>713</v>
      </c>
      <c r="C130" s="1100">
        <v>48</v>
      </c>
      <c r="D130" s="216" t="s">
        <v>714</v>
      </c>
      <c r="E130" s="1099" t="str">
        <f t="shared" si="2"/>
        <v>48 - Lozère </v>
      </c>
      <c r="H130" s="209"/>
    </row>
    <row r="131" spans="2:8" ht="12">
      <c r="B131" s="216" t="s">
        <v>715</v>
      </c>
      <c r="C131" s="1100">
        <v>49</v>
      </c>
      <c r="D131" s="216" t="s">
        <v>716</v>
      </c>
      <c r="E131" s="1099" t="str">
        <f t="shared" si="2"/>
        <v>49 - Maine-et-Loire </v>
      </c>
      <c r="H131" s="209"/>
    </row>
    <row r="132" spans="2:8" ht="12">
      <c r="B132" s="216" t="s">
        <v>717</v>
      </c>
      <c r="C132" s="1100">
        <v>50</v>
      </c>
      <c r="D132" s="216" t="s">
        <v>718</v>
      </c>
      <c r="E132" s="1099" t="str">
        <f t="shared" si="2"/>
        <v>50 - Manche </v>
      </c>
      <c r="H132" s="209"/>
    </row>
    <row r="133" spans="2:8" ht="12">
      <c r="B133" s="216" t="s">
        <v>719</v>
      </c>
      <c r="C133" s="1100">
        <v>51</v>
      </c>
      <c r="D133" s="216" t="s">
        <v>720</v>
      </c>
      <c r="E133" s="1099" t="str">
        <f t="shared" si="2"/>
        <v>51 - Marne </v>
      </c>
      <c r="H133" s="209"/>
    </row>
    <row r="134" spans="2:8" ht="12">
      <c r="B134" s="216" t="s">
        <v>721</v>
      </c>
      <c r="C134" s="1100">
        <v>52</v>
      </c>
      <c r="D134" s="216" t="s">
        <v>722</v>
      </c>
      <c r="E134" s="1099" t="str">
        <f t="shared" si="2"/>
        <v>52 - Haute-Marne </v>
      </c>
      <c r="H134" s="209"/>
    </row>
    <row r="135" spans="2:8" ht="12">
      <c r="B135" s="216" t="s">
        <v>723</v>
      </c>
      <c r="C135" s="1100">
        <v>53</v>
      </c>
      <c r="D135" s="216" t="s">
        <v>724</v>
      </c>
      <c r="E135" s="1099" t="str">
        <f t="shared" si="2"/>
        <v>53 - Mayenne </v>
      </c>
      <c r="H135" s="209"/>
    </row>
    <row r="136" spans="2:8" ht="12">
      <c r="B136" s="216" t="s">
        <v>725</v>
      </c>
      <c r="C136" s="1100">
        <v>54</v>
      </c>
      <c r="D136" s="216" t="s">
        <v>726</v>
      </c>
      <c r="E136" s="1099" t="str">
        <f t="shared" si="2"/>
        <v>54 - Meurthe-et-Moselle </v>
      </c>
      <c r="H136" s="209"/>
    </row>
    <row r="137" spans="2:8" ht="12">
      <c r="B137" s="216" t="s">
        <v>727</v>
      </c>
      <c r="C137" s="1100">
        <v>55</v>
      </c>
      <c r="D137" s="216" t="s">
        <v>728</v>
      </c>
      <c r="E137" s="1099" t="str">
        <f t="shared" si="2"/>
        <v>55 - Meuse </v>
      </c>
      <c r="H137" s="209"/>
    </row>
    <row r="138" spans="2:8" ht="12">
      <c r="B138" s="216" t="s">
        <v>729</v>
      </c>
      <c r="C138" s="1100">
        <v>56</v>
      </c>
      <c r="D138" s="216" t="s">
        <v>730</v>
      </c>
      <c r="E138" s="1099" t="str">
        <f t="shared" si="2"/>
        <v>56 - Morbihan </v>
      </c>
      <c r="H138" s="209"/>
    </row>
    <row r="139" spans="2:8" ht="12">
      <c r="B139" s="216" t="s">
        <v>731</v>
      </c>
      <c r="C139" s="1100">
        <v>57</v>
      </c>
      <c r="D139" s="216" t="s">
        <v>732</v>
      </c>
      <c r="E139" s="1099" t="str">
        <f t="shared" si="2"/>
        <v>57 - Moselle </v>
      </c>
      <c r="H139" s="209"/>
    </row>
    <row r="140" spans="2:8" ht="12">
      <c r="B140" s="216" t="s">
        <v>733</v>
      </c>
      <c r="C140" s="1100">
        <v>58</v>
      </c>
      <c r="D140" s="216" t="s">
        <v>734</v>
      </c>
      <c r="E140" s="1099" t="str">
        <f t="shared" si="2"/>
        <v>58 - Nièvre </v>
      </c>
      <c r="H140" s="209"/>
    </row>
    <row r="141" spans="2:8" ht="12">
      <c r="B141" s="216" t="s">
        <v>735</v>
      </c>
      <c r="C141" s="1100">
        <v>59</v>
      </c>
      <c r="D141" s="216" t="s">
        <v>736</v>
      </c>
      <c r="E141" s="1099" t="str">
        <f t="shared" si="2"/>
        <v>59 - Nord </v>
      </c>
      <c r="H141" s="209"/>
    </row>
    <row r="142" spans="2:8" ht="12">
      <c r="B142" s="216" t="s">
        <v>737</v>
      </c>
      <c r="C142" s="1100">
        <v>60</v>
      </c>
      <c r="D142" s="216" t="s">
        <v>738</v>
      </c>
      <c r="E142" s="1099" t="str">
        <f t="shared" si="2"/>
        <v>60 - Oise </v>
      </c>
      <c r="H142" s="209"/>
    </row>
    <row r="143" spans="2:8" ht="12">
      <c r="B143" s="216" t="s">
        <v>739</v>
      </c>
      <c r="C143" s="1100">
        <v>61</v>
      </c>
      <c r="D143" s="216" t="s">
        <v>740</v>
      </c>
      <c r="E143" s="1099" t="str">
        <f t="shared" si="2"/>
        <v>61 - Orne </v>
      </c>
      <c r="H143" s="209"/>
    </row>
    <row r="144" spans="2:8" ht="12">
      <c r="B144" s="216" t="s">
        <v>741</v>
      </c>
      <c r="C144" s="1100">
        <v>62</v>
      </c>
      <c r="D144" s="216" t="s">
        <v>742</v>
      </c>
      <c r="E144" s="1099" t="str">
        <f t="shared" si="2"/>
        <v>62 - Pas-de-Calais </v>
      </c>
      <c r="H144" s="209"/>
    </row>
    <row r="145" spans="2:8" ht="12">
      <c r="B145" s="216" t="s">
        <v>743</v>
      </c>
      <c r="C145" s="1100">
        <v>63</v>
      </c>
      <c r="D145" s="216" t="s">
        <v>744</v>
      </c>
      <c r="E145" s="1099" t="str">
        <f t="shared" si="2"/>
        <v>63 - Puy-de-Dôme </v>
      </c>
      <c r="H145" s="209"/>
    </row>
    <row r="146" spans="2:8" ht="12">
      <c r="B146" s="216" t="s">
        <v>745</v>
      </c>
      <c r="C146" s="1100">
        <v>64</v>
      </c>
      <c r="D146" s="216" t="s">
        <v>746</v>
      </c>
      <c r="E146" s="1099" t="str">
        <f t="shared" si="2"/>
        <v>64 - Pyrénées-Atlantiques </v>
      </c>
      <c r="H146" s="209"/>
    </row>
    <row r="147" spans="2:8" ht="12">
      <c r="B147" s="216" t="s">
        <v>747</v>
      </c>
      <c r="C147" s="1100">
        <v>65</v>
      </c>
      <c r="D147" s="216" t="s">
        <v>748</v>
      </c>
      <c r="E147" s="1099" t="str">
        <f aca="true" t="shared" si="3" ref="E147:E182">C147&amp;" - "&amp;B147</f>
        <v>65 - Hautes-Pyrénées </v>
      </c>
      <c r="H147" s="209"/>
    </row>
    <row r="148" spans="2:8" ht="12">
      <c r="B148" s="216" t="s">
        <v>749</v>
      </c>
      <c r="C148" s="1100">
        <v>66</v>
      </c>
      <c r="D148" s="216" t="s">
        <v>750</v>
      </c>
      <c r="E148" s="1099" t="str">
        <f t="shared" si="3"/>
        <v>66 - Pyrénées-Orientales </v>
      </c>
      <c r="H148" s="209"/>
    </row>
    <row r="149" spans="2:8" ht="12">
      <c r="B149" s="216" t="s">
        <v>751</v>
      </c>
      <c r="C149" s="1100">
        <v>67</v>
      </c>
      <c r="D149" s="216" t="s">
        <v>752</v>
      </c>
      <c r="E149" s="1099" t="str">
        <f t="shared" si="3"/>
        <v>67 - Bas-Rhin </v>
      </c>
      <c r="H149" s="209"/>
    </row>
    <row r="150" spans="2:8" ht="12">
      <c r="B150" s="216" t="s">
        <v>753</v>
      </c>
      <c r="C150" s="1100">
        <v>68</v>
      </c>
      <c r="D150" s="216" t="s">
        <v>754</v>
      </c>
      <c r="E150" s="1099" t="str">
        <f t="shared" si="3"/>
        <v>68 - Haut-Rhin </v>
      </c>
      <c r="H150" s="209"/>
    </row>
    <row r="151" spans="2:8" ht="12">
      <c r="B151" s="216" t="s">
        <v>755</v>
      </c>
      <c r="C151" s="1100">
        <v>69</v>
      </c>
      <c r="D151" s="216" t="s">
        <v>756</v>
      </c>
      <c r="E151" s="1099" t="str">
        <f t="shared" si="3"/>
        <v>69 - Rhône </v>
      </c>
      <c r="H151" s="209"/>
    </row>
    <row r="152" spans="2:8" ht="12">
      <c r="B152" s="216" t="s">
        <v>757</v>
      </c>
      <c r="C152" s="1100">
        <v>70</v>
      </c>
      <c r="D152" s="216" t="s">
        <v>758</v>
      </c>
      <c r="E152" s="1099" t="str">
        <f t="shared" si="3"/>
        <v>70 - Haute-Saône </v>
      </c>
      <c r="H152" s="209"/>
    </row>
    <row r="153" spans="2:8" ht="12">
      <c r="B153" s="216" t="s">
        <v>759</v>
      </c>
      <c r="C153" s="1100">
        <v>71</v>
      </c>
      <c r="D153" s="216" t="s">
        <v>760</v>
      </c>
      <c r="E153" s="1099" t="str">
        <f t="shared" si="3"/>
        <v>71 - Saône-et-Loire </v>
      </c>
      <c r="H153" s="209"/>
    </row>
    <row r="154" spans="2:8" ht="12">
      <c r="B154" s="216" t="s">
        <v>761</v>
      </c>
      <c r="C154" s="1100">
        <v>72</v>
      </c>
      <c r="D154" s="216" t="s">
        <v>762</v>
      </c>
      <c r="E154" s="1099" t="str">
        <f t="shared" si="3"/>
        <v>72 - Sarthe </v>
      </c>
      <c r="H154" s="209"/>
    </row>
    <row r="155" spans="2:8" ht="12">
      <c r="B155" s="216" t="s">
        <v>763</v>
      </c>
      <c r="C155" s="1100">
        <v>73</v>
      </c>
      <c r="D155" s="216" t="s">
        <v>764</v>
      </c>
      <c r="E155" s="1099" t="str">
        <f t="shared" si="3"/>
        <v>73 - Savoie </v>
      </c>
      <c r="H155" s="209"/>
    </row>
    <row r="156" spans="2:8" ht="12">
      <c r="B156" s="216" t="s">
        <v>765</v>
      </c>
      <c r="C156" s="1100">
        <v>74</v>
      </c>
      <c r="D156" s="216" t="s">
        <v>766</v>
      </c>
      <c r="E156" s="1099" t="str">
        <f t="shared" si="3"/>
        <v>74 - Haute-Savoie </v>
      </c>
      <c r="H156" s="209"/>
    </row>
    <row r="157" spans="2:8" ht="12">
      <c r="B157" s="216" t="s">
        <v>767</v>
      </c>
      <c r="C157" s="1100">
        <v>75</v>
      </c>
      <c r="D157" s="216" t="s">
        <v>768</v>
      </c>
      <c r="E157" s="1099" t="str">
        <f t="shared" si="3"/>
        <v>75 - Paris </v>
      </c>
      <c r="H157" s="209"/>
    </row>
    <row r="158" spans="2:8" ht="12">
      <c r="B158" s="216" t="s">
        <v>769</v>
      </c>
      <c r="C158" s="1100">
        <v>76</v>
      </c>
      <c r="D158" s="216" t="s">
        <v>770</v>
      </c>
      <c r="E158" s="1099" t="str">
        <f t="shared" si="3"/>
        <v>76 - Seine-Maritime </v>
      </c>
      <c r="H158" s="209"/>
    </row>
    <row r="159" spans="2:8" ht="12">
      <c r="B159" s="216" t="s">
        <v>771</v>
      </c>
      <c r="C159" s="1100">
        <v>77</v>
      </c>
      <c r="D159" s="216" t="s">
        <v>772</v>
      </c>
      <c r="E159" s="1099" t="str">
        <f t="shared" si="3"/>
        <v>77 - Seine-et-Marne </v>
      </c>
      <c r="H159" s="209"/>
    </row>
    <row r="160" spans="2:8" ht="12">
      <c r="B160" s="216" t="s">
        <v>773</v>
      </c>
      <c r="C160" s="1100">
        <v>78</v>
      </c>
      <c r="D160" s="216" t="s">
        <v>774</v>
      </c>
      <c r="E160" s="1099" t="str">
        <f t="shared" si="3"/>
        <v>78 - Yvelines </v>
      </c>
      <c r="H160" s="209"/>
    </row>
    <row r="161" spans="2:8" ht="12">
      <c r="B161" s="216" t="s">
        <v>775</v>
      </c>
      <c r="C161" s="1100">
        <v>79</v>
      </c>
      <c r="D161" s="216" t="s">
        <v>776</v>
      </c>
      <c r="E161" s="1099" t="str">
        <f t="shared" si="3"/>
        <v>79 - Deux-Sèvres </v>
      </c>
      <c r="H161" s="209"/>
    </row>
    <row r="162" spans="2:8" ht="12">
      <c r="B162" s="216" t="s">
        <v>777</v>
      </c>
      <c r="C162" s="1100">
        <v>80</v>
      </c>
      <c r="D162" s="216" t="s">
        <v>778</v>
      </c>
      <c r="E162" s="1099" t="str">
        <f t="shared" si="3"/>
        <v>80 - Somme </v>
      </c>
      <c r="H162" s="209"/>
    </row>
    <row r="163" spans="2:8" ht="12">
      <c r="B163" s="216" t="s">
        <v>779</v>
      </c>
      <c r="C163" s="1100">
        <v>81</v>
      </c>
      <c r="D163" s="216" t="s">
        <v>780</v>
      </c>
      <c r="E163" s="1099" t="str">
        <f t="shared" si="3"/>
        <v>81 - Tarn </v>
      </c>
      <c r="H163" s="209"/>
    </row>
    <row r="164" spans="2:8" ht="12">
      <c r="B164" s="216" t="s">
        <v>781</v>
      </c>
      <c r="C164" s="1100">
        <v>82</v>
      </c>
      <c r="D164" s="216" t="s">
        <v>782</v>
      </c>
      <c r="E164" s="1099" t="str">
        <f t="shared" si="3"/>
        <v>82 - Tarn-et-Garonne </v>
      </c>
      <c r="H164" s="209"/>
    </row>
    <row r="165" spans="2:8" ht="12">
      <c r="B165" s="216" t="s">
        <v>783</v>
      </c>
      <c r="C165" s="1100">
        <v>83</v>
      </c>
      <c r="D165" s="216" t="s">
        <v>784</v>
      </c>
      <c r="E165" s="1099" t="str">
        <f t="shared" si="3"/>
        <v>83 - Var </v>
      </c>
      <c r="H165" s="209"/>
    </row>
    <row r="166" spans="2:8" ht="12">
      <c r="B166" s="216" t="s">
        <v>785</v>
      </c>
      <c r="C166" s="1100">
        <v>84</v>
      </c>
      <c r="D166" s="216" t="s">
        <v>786</v>
      </c>
      <c r="E166" s="1099" t="str">
        <f t="shared" si="3"/>
        <v>84 - Vaucluse </v>
      </c>
      <c r="H166" s="209"/>
    </row>
    <row r="167" spans="2:8" ht="12">
      <c r="B167" s="216" t="s">
        <v>787</v>
      </c>
      <c r="C167" s="1100">
        <v>85</v>
      </c>
      <c r="D167" s="216" t="s">
        <v>788</v>
      </c>
      <c r="E167" s="1099" t="str">
        <f t="shared" si="3"/>
        <v>85 - Vendée </v>
      </c>
      <c r="H167" s="209"/>
    </row>
    <row r="168" spans="2:8" ht="12">
      <c r="B168" s="216" t="s">
        <v>789</v>
      </c>
      <c r="C168" s="1100">
        <v>86</v>
      </c>
      <c r="D168" s="216" t="s">
        <v>790</v>
      </c>
      <c r="E168" s="1099" t="str">
        <f t="shared" si="3"/>
        <v>86 - Vienne </v>
      </c>
      <c r="H168" s="209"/>
    </row>
    <row r="169" spans="2:8" ht="12">
      <c r="B169" s="216" t="s">
        <v>791</v>
      </c>
      <c r="C169" s="1100">
        <v>87</v>
      </c>
      <c r="D169" s="216" t="s">
        <v>792</v>
      </c>
      <c r="E169" s="1099" t="str">
        <f t="shared" si="3"/>
        <v>87 - Haute-Vienne </v>
      </c>
      <c r="H169" s="209"/>
    </row>
    <row r="170" spans="2:8" ht="12">
      <c r="B170" s="216" t="s">
        <v>793</v>
      </c>
      <c r="C170" s="1100">
        <v>88</v>
      </c>
      <c r="D170" s="216" t="s">
        <v>794</v>
      </c>
      <c r="E170" s="1099" t="str">
        <f t="shared" si="3"/>
        <v>88 - Vosges </v>
      </c>
      <c r="H170" s="209"/>
    </row>
    <row r="171" spans="2:8" ht="12">
      <c r="B171" s="216" t="s">
        <v>795</v>
      </c>
      <c r="C171" s="1100">
        <v>89</v>
      </c>
      <c r="D171" s="216" t="s">
        <v>796</v>
      </c>
      <c r="E171" s="1099" t="str">
        <f t="shared" si="3"/>
        <v>89 - Yonne </v>
      </c>
      <c r="H171" s="209"/>
    </row>
    <row r="172" spans="2:8" ht="12">
      <c r="B172" s="216" t="s">
        <v>797</v>
      </c>
      <c r="C172" s="1100">
        <v>90</v>
      </c>
      <c r="D172" s="216" t="s">
        <v>798</v>
      </c>
      <c r="E172" s="1099" t="str">
        <f t="shared" si="3"/>
        <v>90 - Territoire de Belfort </v>
      </c>
      <c r="H172" s="209"/>
    </row>
    <row r="173" spans="2:8" ht="12">
      <c r="B173" s="216" t="s">
        <v>799</v>
      </c>
      <c r="C173" s="1100">
        <v>91</v>
      </c>
      <c r="D173" s="216" t="s">
        <v>800</v>
      </c>
      <c r="E173" s="1099" t="str">
        <f t="shared" si="3"/>
        <v>91 - Essonne </v>
      </c>
      <c r="H173" s="209"/>
    </row>
    <row r="174" spans="2:8" ht="12">
      <c r="B174" s="216" t="s">
        <v>801</v>
      </c>
      <c r="C174" s="1100">
        <v>92</v>
      </c>
      <c r="D174" s="216" t="s">
        <v>802</v>
      </c>
      <c r="E174" s="1099" t="str">
        <f t="shared" si="3"/>
        <v>92 - Hauts-de-Seine </v>
      </c>
      <c r="H174" s="209"/>
    </row>
    <row r="175" spans="2:8" ht="12">
      <c r="B175" s="216" t="s">
        <v>803</v>
      </c>
      <c r="C175" s="1100">
        <v>93</v>
      </c>
      <c r="D175" s="216" t="s">
        <v>804</v>
      </c>
      <c r="E175" s="1099" t="str">
        <f t="shared" si="3"/>
        <v>93 - Seine-Saint-Denis </v>
      </c>
      <c r="H175" s="209"/>
    </row>
    <row r="176" spans="2:8" ht="12">
      <c r="B176" s="216" t="s">
        <v>805</v>
      </c>
      <c r="C176" s="1100">
        <v>94</v>
      </c>
      <c r="D176" s="216" t="s">
        <v>806</v>
      </c>
      <c r="E176" s="1099" t="str">
        <f t="shared" si="3"/>
        <v>94 - Val-de-Marne </v>
      </c>
      <c r="H176" s="209"/>
    </row>
    <row r="177" spans="2:8" ht="12">
      <c r="B177" s="216" t="s">
        <v>807</v>
      </c>
      <c r="C177" s="1100">
        <v>95</v>
      </c>
      <c r="D177" s="216" t="s">
        <v>808</v>
      </c>
      <c r="E177" s="1099" t="str">
        <f t="shared" si="3"/>
        <v>95 - Val-d'Oise </v>
      </c>
      <c r="H177" s="209"/>
    </row>
    <row r="178" spans="2:8" ht="12">
      <c r="B178" s="216" t="s">
        <v>809</v>
      </c>
      <c r="C178" s="1100">
        <v>971</v>
      </c>
      <c r="D178" s="216" t="s">
        <v>810</v>
      </c>
      <c r="E178" s="1099" t="str">
        <f t="shared" si="3"/>
        <v>971 - Guadeloupe </v>
      </c>
      <c r="H178" s="209"/>
    </row>
    <row r="179" spans="2:8" ht="12">
      <c r="B179" s="216" t="s">
        <v>811</v>
      </c>
      <c r="C179" s="1100">
        <v>972</v>
      </c>
      <c r="D179" s="216" t="s">
        <v>812</v>
      </c>
      <c r="E179" s="1099" t="str">
        <f t="shared" si="3"/>
        <v>972 - Martinique </v>
      </c>
      <c r="H179" s="209"/>
    </row>
    <row r="180" spans="2:8" ht="12">
      <c r="B180" s="216" t="s">
        <v>813</v>
      </c>
      <c r="C180" s="1100">
        <v>973</v>
      </c>
      <c r="D180" s="216" t="s">
        <v>814</v>
      </c>
      <c r="E180" s="1099" t="str">
        <f t="shared" si="3"/>
        <v>973 - Guyane </v>
      </c>
      <c r="H180" s="209"/>
    </row>
    <row r="181" spans="2:8" ht="12">
      <c r="B181" s="216" t="s">
        <v>815</v>
      </c>
      <c r="C181" s="1100">
        <v>974</v>
      </c>
      <c r="D181" s="216" t="s">
        <v>816</v>
      </c>
      <c r="E181" s="1099" t="str">
        <f t="shared" si="3"/>
        <v>974 - La Réunion </v>
      </c>
      <c r="H181" s="209"/>
    </row>
    <row r="182" spans="2:8" ht="12">
      <c r="B182" s="216" t="s">
        <v>817</v>
      </c>
      <c r="C182" s="1100">
        <v>976</v>
      </c>
      <c r="D182" s="216" t="s">
        <v>818</v>
      </c>
      <c r="E182" s="1099" t="str">
        <f t="shared" si="3"/>
        <v>976 - Mayotte </v>
      </c>
      <c r="H182" s="209"/>
    </row>
    <row r="183" spans="2:8" ht="12">
      <c r="B183" s="208"/>
      <c r="D183" s="209"/>
      <c r="E183" s="209"/>
      <c r="H183" s="209"/>
    </row>
    <row r="184" spans="2:8" ht="12">
      <c r="B184" s="208"/>
      <c r="D184" s="209"/>
      <c r="E184" s="209"/>
      <c r="H184" s="209"/>
    </row>
    <row r="185" spans="2:8" ht="12">
      <c r="B185" s="208"/>
      <c r="D185" s="209"/>
      <c r="E185" s="209"/>
      <c r="H185" s="209"/>
    </row>
    <row r="186" spans="2:8" ht="12">
      <c r="B186" s="208"/>
      <c r="D186" s="209"/>
      <c r="E186" s="209"/>
      <c r="H186" s="209"/>
    </row>
    <row r="187" spans="2:8" ht="12">
      <c r="B187" s="208"/>
      <c r="D187" s="209"/>
      <c r="E187" s="209"/>
      <c r="H187" s="209"/>
    </row>
    <row r="251" spans="6:7" ht="12">
      <c r="F251" s="209"/>
      <c r="G251" s="209"/>
    </row>
    <row r="252" spans="6:7" ht="12">
      <c r="F252" s="209"/>
      <c r="G252" s="209"/>
    </row>
  </sheetData>
  <sheetProtection sheet="1" objects="1" scenarios="1"/>
  <mergeCells count="1">
    <mergeCell ref="B64:D64"/>
  </mergeCells>
  <printOptions/>
  <pageMargins left="0.787401575" right="0.787401575" top="0.984251969" bottom="0.984251969" header="0.4921259845" footer="0.4921259845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O62"/>
  <sheetViews>
    <sheetView showRowColHeaders="0" zoomScalePageLayoutView="0" workbookViewId="0" topLeftCell="B1">
      <selection activeCell="A3" sqref="A3"/>
    </sheetView>
  </sheetViews>
  <sheetFormatPr defaultColWidth="11.421875" defaultRowHeight="12.75"/>
  <cols>
    <col min="1" max="1" width="9.00390625" style="4" hidden="1" customWidth="1"/>
    <col min="2" max="2" width="1.7109375" style="4" customWidth="1"/>
    <col min="3" max="3" width="3.28125" style="4" customWidth="1"/>
    <col min="4" max="4" width="44.00390625" style="4" customWidth="1"/>
    <col min="5" max="13" width="11.421875" style="4" customWidth="1"/>
    <col min="14" max="14" width="1.57421875" style="4" customWidth="1"/>
    <col min="15" max="15" width="2.00390625" style="4" customWidth="1"/>
    <col min="16" max="16384" width="11.421875" style="4" customWidth="1"/>
  </cols>
  <sheetData>
    <row r="1" spans="1:15" ht="13.5" thickBot="1">
      <c r="A1" s="219" t="s">
        <v>822</v>
      </c>
      <c r="B1" s="158"/>
      <c r="C1" s="158"/>
      <c r="D1" s="158"/>
      <c r="E1" s="158"/>
      <c r="F1" s="158"/>
      <c r="G1" s="158"/>
      <c r="H1" s="158"/>
      <c r="I1" s="158"/>
      <c r="J1" s="158"/>
      <c r="K1" s="3"/>
      <c r="L1" s="3"/>
      <c r="M1" s="3"/>
      <c r="N1" s="3"/>
      <c r="O1" s="3"/>
    </row>
    <row r="2" spans="1:14" ht="28.5" customHeight="1" thickBot="1">
      <c r="A2" s="1095" t="s">
        <v>846</v>
      </c>
      <c r="B2" s="158"/>
      <c r="C2" s="1155" t="str">
        <f>"Budget Prévisionnel - PH-SSIAD - Support normalisé ("&amp;SUBSTITUTE(A1,"#","")&amp;")"</f>
        <v>Budget Prévisionnel - PH-SSIAD - Support normalisé (BPPH-2015-01)</v>
      </c>
      <c r="D2" s="1156"/>
      <c r="E2" s="1156"/>
      <c r="F2" s="1156"/>
      <c r="G2" s="1156"/>
      <c r="H2" s="1156"/>
      <c r="I2" s="1156"/>
      <c r="J2" s="1156"/>
      <c r="K2" s="1138" t="s">
        <v>314</v>
      </c>
      <c r="L2" s="1138"/>
      <c r="M2" s="1139"/>
      <c r="N2" s="1140"/>
    </row>
    <row r="3" spans="1:10" ht="12.75" customHeight="1" thickBot="1">
      <c r="A3" s="1096" t="s">
        <v>847</v>
      </c>
      <c r="B3" s="5"/>
      <c r="C3" s="5"/>
      <c r="D3" s="5"/>
      <c r="E3" s="5"/>
      <c r="F3" s="5"/>
      <c r="G3" s="5"/>
      <c r="H3" s="5"/>
      <c r="I3" s="5"/>
      <c r="J3" s="5"/>
    </row>
    <row r="4" spans="1:14" ht="17.25" customHeight="1">
      <c r="A4" s="1096"/>
      <c r="B4" s="6"/>
      <c r="C4" s="1159" t="s">
        <v>163</v>
      </c>
      <c r="D4" s="1160"/>
      <c r="E4" s="1160"/>
      <c r="F4" s="1160"/>
      <c r="G4" s="1160"/>
      <c r="H4" s="1160"/>
      <c r="I4" s="1160"/>
      <c r="J4" s="1160"/>
      <c r="K4" s="1160"/>
      <c r="L4" s="1160"/>
      <c r="M4" s="1160"/>
      <c r="N4" s="1161"/>
    </row>
    <row r="5" spans="2:14" ht="17.25" customHeight="1" thickBot="1">
      <c r="B5" s="6"/>
      <c r="C5" s="1162"/>
      <c r="D5" s="1163"/>
      <c r="E5" s="1163"/>
      <c r="F5" s="1163"/>
      <c r="G5" s="1163"/>
      <c r="H5" s="1163"/>
      <c r="I5" s="1163"/>
      <c r="J5" s="1163"/>
      <c r="K5" s="1163"/>
      <c r="L5" s="1163"/>
      <c r="M5" s="1163"/>
      <c r="N5" s="1164"/>
    </row>
    <row r="6" spans="2:14" ht="13.5" thickBot="1">
      <c r="B6" s="6"/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8"/>
    </row>
    <row r="7" spans="2:14" ht="13.5" thickBot="1">
      <c r="B7" s="6"/>
      <c r="C7" s="7"/>
      <c r="D7" s="9" t="s">
        <v>126</v>
      </c>
      <c r="E7" s="1022"/>
      <c r="F7" s="10"/>
      <c r="G7" s="1141"/>
      <c r="H7" s="1142"/>
      <c r="I7" s="1142"/>
      <c r="J7" s="1142"/>
      <c r="K7" s="1142"/>
      <c r="L7" s="1142"/>
      <c r="M7" s="1143"/>
      <c r="N7" s="8"/>
    </row>
    <row r="8" spans="2:14" ht="12.75">
      <c r="B8" s="6"/>
      <c r="C8" s="7"/>
      <c r="D8" s="9"/>
      <c r="E8" s="1"/>
      <c r="F8" s="1"/>
      <c r="G8" s="1"/>
      <c r="H8" s="1"/>
      <c r="I8" s="1"/>
      <c r="J8" s="1"/>
      <c r="K8" s="1"/>
      <c r="L8" s="1"/>
      <c r="M8" s="1"/>
      <c r="N8" s="8"/>
    </row>
    <row r="9" spans="2:14" ht="12.75">
      <c r="B9" s="6"/>
      <c r="C9" s="7"/>
      <c r="D9" s="9" t="s">
        <v>44</v>
      </c>
      <c r="E9" s="1146"/>
      <c r="F9" s="1147"/>
      <c r="G9" s="1147"/>
      <c r="H9" s="1147"/>
      <c r="I9" s="1147"/>
      <c r="J9" s="1147"/>
      <c r="K9" s="1147"/>
      <c r="L9" s="1147"/>
      <c r="M9" s="1148"/>
      <c r="N9" s="8"/>
    </row>
    <row r="10" spans="2:14" ht="12.75">
      <c r="B10" s="6"/>
      <c r="C10" s="7"/>
      <c r="D10" s="9"/>
      <c r="E10" s="1149"/>
      <c r="F10" s="1150"/>
      <c r="G10" s="1150"/>
      <c r="H10" s="1150"/>
      <c r="I10" s="1150"/>
      <c r="J10" s="1150"/>
      <c r="K10" s="1150"/>
      <c r="L10" s="1150"/>
      <c r="M10" s="1151"/>
      <c r="N10" s="8"/>
    </row>
    <row r="11" spans="2:14" ht="12.75">
      <c r="B11" s="6"/>
      <c r="C11" s="7"/>
      <c r="D11" s="9"/>
      <c r="E11" s="1152"/>
      <c r="F11" s="1153"/>
      <c r="G11" s="1153"/>
      <c r="H11" s="1153"/>
      <c r="I11" s="1153"/>
      <c r="J11" s="1153"/>
      <c r="K11" s="1153"/>
      <c r="L11" s="1153"/>
      <c r="M11" s="1154"/>
      <c r="N11" s="8"/>
    </row>
    <row r="12" spans="2:14" ht="12.75">
      <c r="B12" s="6"/>
      <c r="C12" s="7"/>
      <c r="D12" s="9"/>
      <c r="E12" s="1"/>
      <c r="F12" s="1"/>
      <c r="G12" s="1"/>
      <c r="H12" s="1"/>
      <c r="I12" s="1"/>
      <c r="J12" s="1"/>
      <c r="K12" s="1"/>
      <c r="L12" s="1"/>
      <c r="M12" s="1"/>
      <c r="N12" s="8"/>
    </row>
    <row r="13" spans="2:14" ht="12.75">
      <c r="B13" s="6"/>
      <c r="C13" s="7"/>
      <c r="D13" s="9" t="s">
        <v>541</v>
      </c>
      <c r="E13" s="1023"/>
      <c r="F13" s="11"/>
      <c r="G13" s="1144" t="s">
        <v>127</v>
      </c>
      <c r="H13" s="1145"/>
      <c r="I13" s="1141" t="str">
        <f>INDEX(Listes!C81:C182,N13)</f>
        <v>---</v>
      </c>
      <c r="J13" s="1142"/>
      <c r="K13" s="1142"/>
      <c r="L13" s="1142"/>
      <c r="M13" s="1143"/>
      <c r="N13" s="1102">
        <v>1</v>
      </c>
    </row>
    <row r="14" spans="2:14" ht="12.75">
      <c r="B14" s="6"/>
      <c r="C14" s="7"/>
      <c r="D14" s="9"/>
      <c r="E14" s="1"/>
      <c r="F14" s="1"/>
      <c r="G14" s="1"/>
      <c r="H14" s="1"/>
      <c r="I14" s="1"/>
      <c r="J14" s="1"/>
      <c r="K14" s="1"/>
      <c r="L14" s="1"/>
      <c r="M14" s="1"/>
      <c r="N14" s="8"/>
    </row>
    <row r="15" spans="2:14" ht="12.75">
      <c r="B15" s="6"/>
      <c r="C15" s="7"/>
      <c r="D15" s="9" t="s">
        <v>542</v>
      </c>
      <c r="E15" s="1141"/>
      <c r="F15" s="1142"/>
      <c r="G15" s="1142"/>
      <c r="H15" s="1142"/>
      <c r="I15" s="1142"/>
      <c r="J15" s="1142"/>
      <c r="K15" s="1142"/>
      <c r="L15" s="1142"/>
      <c r="M15" s="1143"/>
      <c r="N15" s="8"/>
    </row>
    <row r="16" spans="2:14" ht="12.75">
      <c r="B16" s="6"/>
      <c r="C16" s="7"/>
      <c r="D16" s="9"/>
      <c r="E16" s="1"/>
      <c r="F16" s="1"/>
      <c r="G16" s="1"/>
      <c r="H16" s="1"/>
      <c r="I16" s="1"/>
      <c r="J16" s="1"/>
      <c r="K16" s="1"/>
      <c r="L16" s="1"/>
      <c r="M16" s="1"/>
      <c r="N16" s="8"/>
    </row>
    <row r="17" spans="2:14" ht="12.75">
      <c r="B17" s="6"/>
      <c r="C17" s="7"/>
      <c r="D17" s="9" t="s">
        <v>125</v>
      </c>
      <c r="E17" s="1157"/>
      <c r="F17" s="1158"/>
      <c r="G17" s="1"/>
      <c r="H17" s="1157"/>
      <c r="I17" s="1158"/>
      <c r="J17" s="12"/>
      <c r="K17" s="1168"/>
      <c r="L17" s="1169"/>
      <c r="M17" s="1170"/>
      <c r="N17" s="8"/>
    </row>
    <row r="18" spans="2:14" ht="12.75">
      <c r="B18" s="6"/>
      <c r="C18" s="7"/>
      <c r="D18" s="9"/>
      <c r="E18" s="1"/>
      <c r="F18" s="10"/>
      <c r="G18" s="1"/>
      <c r="H18" s="1"/>
      <c r="I18" s="1"/>
      <c r="J18" s="1"/>
      <c r="K18" s="1"/>
      <c r="L18" s="1"/>
      <c r="M18" s="1"/>
      <c r="N18" s="8"/>
    </row>
    <row r="19" spans="2:14" ht="12.75">
      <c r="B19" s="6"/>
      <c r="C19" s="7"/>
      <c r="D19" s="1173" t="s">
        <v>543</v>
      </c>
      <c r="E19" s="1157"/>
      <c r="F19" s="1177"/>
      <c r="G19" s="1177"/>
      <c r="H19" s="1177"/>
      <c r="I19" s="1158"/>
      <c r="N19" s="8"/>
    </row>
    <row r="20" spans="2:14" ht="12.75">
      <c r="B20" s="6"/>
      <c r="C20" s="7"/>
      <c r="D20" s="1173"/>
      <c r="E20" s="2"/>
      <c r="F20" s="1"/>
      <c r="G20" s="1"/>
      <c r="N20" s="8"/>
    </row>
    <row r="21" spans="2:14" ht="12.75">
      <c r="B21" s="6"/>
      <c r="C21" s="7"/>
      <c r="D21" s="60"/>
      <c r="E21" s="1"/>
      <c r="F21" s="10"/>
      <c r="G21" s="1"/>
      <c r="N21" s="8"/>
    </row>
    <row r="22" spans="2:14" ht="12.75">
      <c r="B22" s="6"/>
      <c r="C22" s="7"/>
      <c r="D22" s="9"/>
      <c r="E22" s="1"/>
      <c r="F22" s="1"/>
      <c r="G22" s="1"/>
      <c r="N22" s="8"/>
    </row>
    <row r="23" spans="2:14" ht="12.75">
      <c r="B23" s="6"/>
      <c r="C23" s="7"/>
      <c r="D23" s="9" t="s">
        <v>45</v>
      </c>
      <c r="E23" s="1171">
        <f>INDEX(Listes!C7:C62,FINESS!H23)</f>
        <v>0</v>
      </c>
      <c r="F23" s="1174"/>
      <c r="G23" s="1172"/>
      <c r="H23" s="886">
        <v>1</v>
      </c>
      <c r="I23" s="1"/>
      <c r="J23" s="1"/>
      <c r="K23" s="1"/>
      <c r="L23" s="13"/>
      <c r="M23" s="1"/>
      <c r="N23" s="8"/>
    </row>
    <row r="24" spans="2:14" ht="12.75">
      <c r="B24" s="6"/>
      <c r="C24" s="7"/>
      <c r="D24" s="9"/>
      <c r="E24" s="1"/>
      <c r="F24" s="1"/>
      <c r="G24" s="1"/>
      <c r="N24" s="8"/>
    </row>
    <row r="25" spans="2:14" ht="12.75">
      <c r="B25" s="6"/>
      <c r="C25" s="7"/>
      <c r="D25" s="9" t="s">
        <v>544</v>
      </c>
      <c r="E25" s="1171"/>
      <c r="F25" s="1172"/>
      <c r="G25" s="1"/>
      <c r="N25" s="8"/>
    </row>
    <row r="26" spans="2:14" ht="12.75">
      <c r="B26" s="6"/>
      <c r="C26" s="7"/>
      <c r="D26" s="9"/>
      <c r="E26" s="1"/>
      <c r="F26" s="1"/>
      <c r="G26" s="1"/>
      <c r="N26" s="8"/>
    </row>
    <row r="27" spans="2:14" ht="12.75">
      <c r="B27" s="6"/>
      <c r="C27" s="7"/>
      <c r="D27" s="9" t="s">
        <v>509</v>
      </c>
      <c r="E27" s="1175">
        <f>INDEX(Listes!C65:C76,FINESS!H27)</f>
        <v>0</v>
      </c>
      <c r="F27" s="1176"/>
      <c r="G27" s="886"/>
      <c r="H27" s="887">
        <v>1</v>
      </c>
      <c r="N27" s="8"/>
    </row>
    <row r="28" spans="2:14" ht="12.75">
      <c r="B28" s="5"/>
      <c r="C28" s="7"/>
      <c r="D28" s="9"/>
      <c r="E28" s="198"/>
      <c r="F28" s="1"/>
      <c r="G28" s="1"/>
      <c r="H28" s="1165" t="s">
        <v>0</v>
      </c>
      <c r="I28" s="1166"/>
      <c r="J28" s="1166"/>
      <c r="K28" s="1166"/>
      <c r="L28" s="1166"/>
      <c r="M28" s="1167"/>
      <c r="N28" s="8"/>
    </row>
    <row r="29" spans="2:14" ht="12.75">
      <c r="B29" s="3"/>
      <c r="C29" s="7"/>
      <c r="D29" s="9" t="s">
        <v>46</v>
      </c>
      <c r="E29" s="1023"/>
      <c r="F29" s="10"/>
      <c r="G29" s="1"/>
      <c r="H29" s="14"/>
      <c r="I29" s="15"/>
      <c r="J29" s="15"/>
      <c r="K29" s="15"/>
      <c r="L29" s="15"/>
      <c r="M29" s="16"/>
      <c r="N29" s="8"/>
    </row>
    <row r="30" spans="2:14" ht="12.75">
      <c r="B30" s="5"/>
      <c r="C30" s="7"/>
      <c r="D30" s="9"/>
      <c r="E30" s="1"/>
      <c r="F30" s="1"/>
      <c r="G30" s="1"/>
      <c r="H30" s="17" t="s">
        <v>1</v>
      </c>
      <c r="I30" s="1"/>
      <c r="J30" s="1"/>
      <c r="K30" s="1"/>
      <c r="L30" s="18">
        <f>('SE Dep 3'!G61)-('SE Prod 1'!G48+'SE Prod 2'!G39)</f>
        <v>0</v>
      </c>
      <c r="M30" s="19"/>
      <c r="N30" s="8"/>
    </row>
    <row r="31" spans="2:14" ht="12.75">
      <c r="B31" s="11"/>
      <c r="C31" s="7"/>
      <c r="D31" s="9" t="s">
        <v>139</v>
      </c>
      <c r="E31" s="1026"/>
      <c r="F31" s="10"/>
      <c r="G31" s="1"/>
      <c r="H31" s="20"/>
      <c r="I31" s="21"/>
      <c r="J31" s="21"/>
      <c r="K31" s="21"/>
      <c r="L31" s="21"/>
      <c r="M31" s="22"/>
      <c r="N31" s="8"/>
    </row>
    <row r="32" spans="2:14" ht="12.75" customHeight="1" thickBot="1">
      <c r="B32" s="3"/>
      <c r="C32" s="23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6"/>
    </row>
    <row r="33" spans="2:13" ht="1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1"/>
      <c r="C35" s="9"/>
      <c r="D35" s="220"/>
      <c r="E35" s="11"/>
      <c r="F35" s="2"/>
      <c r="G35" s="2"/>
      <c r="H35" s="2"/>
      <c r="I35" s="2"/>
      <c r="J35" s="2"/>
      <c r="K35" s="2"/>
      <c r="L35" s="2"/>
      <c r="M35" s="1"/>
    </row>
    <row r="36" spans="2:13" ht="12.75">
      <c r="B36" s="11"/>
      <c r="C36" s="1"/>
      <c r="D36" s="220"/>
      <c r="E36" s="11"/>
      <c r="F36" s="2"/>
      <c r="G36" s="2"/>
      <c r="H36" s="2"/>
      <c r="I36" s="2"/>
      <c r="J36" s="2"/>
      <c r="K36" s="2"/>
      <c r="L36" s="2"/>
      <c r="M36" s="1"/>
    </row>
    <row r="37" spans="2:13" ht="12.75"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2.75">
      <c r="B38" s="11"/>
      <c r="C38" s="1"/>
      <c r="D38" s="221"/>
      <c r="E38" s="221"/>
      <c r="F38" s="221"/>
      <c r="G38" s="221"/>
      <c r="H38" s="221"/>
      <c r="I38" s="221"/>
      <c r="J38" s="221"/>
      <c r="K38" s="221"/>
      <c r="L38" s="221"/>
      <c r="M38" s="1"/>
    </row>
    <row r="39" spans="2:13" ht="12.75">
      <c r="B39" s="11"/>
      <c r="C39" s="1"/>
      <c r="D39" s="221"/>
      <c r="E39" s="221"/>
      <c r="F39" s="221"/>
      <c r="G39" s="221"/>
      <c r="H39" s="221"/>
      <c r="I39" s="221"/>
      <c r="J39" s="221"/>
      <c r="K39" s="221"/>
      <c r="L39" s="221"/>
      <c r="M39" s="1"/>
    </row>
    <row r="40" spans="2:13" ht="12.75">
      <c r="B40" s="11"/>
      <c r="C40" s="1"/>
      <c r="D40" s="221"/>
      <c r="E40" s="221"/>
      <c r="F40" s="221"/>
      <c r="G40" s="221"/>
      <c r="H40" s="221"/>
      <c r="I40" s="221"/>
      <c r="J40" s="221"/>
      <c r="K40" s="221"/>
      <c r="L40" s="221"/>
      <c r="M40" s="1"/>
    </row>
    <row r="41" spans="2:13" ht="12.75">
      <c r="B41" s="11"/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2.75">
      <c r="B42" s="11"/>
      <c r="C42" s="9"/>
      <c r="D42" s="222"/>
      <c r="E42" s="11"/>
      <c r="F42" s="223"/>
      <c r="G42" s="223"/>
      <c r="H42" s="2"/>
      <c r="I42" s="2"/>
      <c r="J42" s="2"/>
      <c r="K42" s="2"/>
      <c r="L42" s="2"/>
      <c r="M42" s="1"/>
    </row>
    <row r="43" spans="2:13" ht="12.75">
      <c r="B43" s="11"/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2.75">
      <c r="B44" s="11"/>
      <c r="C44" s="9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2:13" ht="12.75">
      <c r="B45" s="11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2.75">
      <c r="B46" s="11"/>
      <c r="C46" s="9"/>
      <c r="D46" s="2"/>
      <c r="E46" s="2"/>
      <c r="F46" s="1"/>
      <c r="G46" s="2"/>
      <c r="H46" s="2"/>
      <c r="I46" s="12"/>
      <c r="J46" s="224"/>
      <c r="K46" s="224"/>
      <c r="L46" s="224"/>
      <c r="M46" s="1"/>
    </row>
    <row r="47" spans="2:13" ht="12.75">
      <c r="B47" s="11"/>
      <c r="C47" s="9"/>
      <c r="D47" s="1"/>
      <c r="E47" s="11"/>
      <c r="F47" s="1"/>
      <c r="G47" s="1"/>
      <c r="H47" s="1"/>
      <c r="I47" s="1"/>
      <c r="J47" s="1"/>
      <c r="K47" s="1"/>
      <c r="L47" s="1"/>
      <c r="M47" s="1"/>
    </row>
    <row r="48" spans="2:13" ht="12.75" customHeight="1">
      <c r="B48" s="11"/>
      <c r="C48" s="225"/>
      <c r="D48" s="2"/>
      <c r="E48" s="2"/>
      <c r="F48" s="1"/>
      <c r="G48" s="223"/>
      <c r="H48" s="223"/>
      <c r="I48" s="223"/>
      <c r="J48" s="223"/>
      <c r="K48" s="223"/>
      <c r="L48" s="223"/>
      <c r="M48" s="1"/>
    </row>
    <row r="49" spans="2:13" ht="12.75">
      <c r="B49" s="11"/>
      <c r="C49" s="225"/>
      <c r="D49" s="2"/>
      <c r="E49" s="1"/>
      <c r="F49" s="1"/>
      <c r="G49" s="1"/>
      <c r="H49" s="1"/>
      <c r="I49" s="1"/>
      <c r="J49" s="1"/>
      <c r="K49" s="1"/>
      <c r="L49" s="1"/>
      <c r="M49" s="1"/>
    </row>
    <row r="50" spans="2:13" ht="12.75">
      <c r="B50" s="11"/>
      <c r="C50" s="11"/>
      <c r="D50" s="1"/>
      <c r="E50" s="11"/>
      <c r="F50" s="1"/>
      <c r="G50" s="1"/>
      <c r="H50" s="1"/>
      <c r="I50" s="1"/>
      <c r="J50" s="1"/>
      <c r="K50" s="226"/>
      <c r="L50" s="1"/>
      <c r="M50" s="1"/>
    </row>
    <row r="51" spans="2:13" ht="12.75">
      <c r="B51" s="11"/>
      <c r="C51" s="9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>
      <c r="B52" s="11"/>
      <c r="C52" s="9"/>
      <c r="D52" s="2"/>
      <c r="E52" s="2"/>
      <c r="F52" s="227"/>
      <c r="G52" s="1"/>
      <c r="H52" s="1"/>
      <c r="I52" s="1"/>
      <c r="J52" s="1"/>
      <c r="K52" s="13"/>
      <c r="L52" s="1"/>
      <c r="M52" s="1"/>
    </row>
    <row r="53" spans="2:13" ht="12.75">
      <c r="B53" s="11"/>
      <c r="C53" s="9"/>
      <c r="D53" s="1"/>
      <c r="E53" s="1"/>
      <c r="F53" s="1"/>
      <c r="G53" s="1"/>
      <c r="H53" s="1"/>
      <c r="I53" s="1"/>
      <c r="J53" s="1"/>
      <c r="K53" s="13"/>
      <c r="L53" s="1"/>
      <c r="M53" s="1"/>
    </row>
    <row r="54" spans="2:13" ht="12.75">
      <c r="B54" s="11"/>
      <c r="C54" s="9"/>
      <c r="D54" s="2"/>
      <c r="E54" s="2"/>
      <c r="F54" s="1"/>
      <c r="G54" s="1"/>
      <c r="H54" s="1"/>
      <c r="I54" s="3"/>
      <c r="J54" s="3"/>
      <c r="K54" s="3"/>
      <c r="L54" s="3"/>
      <c r="M54" s="3"/>
    </row>
    <row r="55" spans="2:13" ht="12.75">
      <c r="B55" s="1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11"/>
      <c r="C56" s="9"/>
      <c r="D56" s="228"/>
      <c r="E56" s="11"/>
      <c r="F56" s="1"/>
      <c r="G56" s="11"/>
      <c r="H56" s="11"/>
      <c r="I56" s="11"/>
      <c r="J56" s="11"/>
      <c r="K56" s="11"/>
      <c r="L56" s="11"/>
      <c r="M56" s="1"/>
    </row>
    <row r="57" spans="2:13" ht="12.75">
      <c r="B57" s="11"/>
      <c r="C57" s="9"/>
      <c r="D57" s="1"/>
      <c r="E57" s="1"/>
      <c r="F57" s="1"/>
      <c r="G57" s="223"/>
      <c r="H57" s="223"/>
      <c r="I57" s="223"/>
      <c r="J57" s="223"/>
      <c r="K57" s="223"/>
      <c r="L57" s="223"/>
      <c r="M57" s="1"/>
    </row>
    <row r="58" spans="2:13" ht="12.75">
      <c r="B58" s="11"/>
      <c r="C58" s="9"/>
      <c r="D58" s="222"/>
      <c r="E58" s="11"/>
      <c r="F58" s="1"/>
      <c r="G58" s="1"/>
      <c r="H58" s="12"/>
      <c r="I58" s="1"/>
      <c r="J58" s="1"/>
      <c r="K58" s="12"/>
      <c r="L58" s="1"/>
      <c r="M58" s="1"/>
    </row>
    <row r="59" spans="2:13" ht="12.75">
      <c r="B59" s="11"/>
      <c r="C59" s="9"/>
      <c r="D59" s="1"/>
      <c r="E59" s="1"/>
      <c r="F59" s="1"/>
      <c r="G59" s="229"/>
      <c r="H59" s="1"/>
      <c r="I59" s="11"/>
      <c r="J59" s="229"/>
      <c r="K59" s="1"/>
      <c r="L59" s="1"/>
      <c r="M59" s="1"/>
    </row>
    <row r="60" spans="2:13" ht="12.75">
      <c r="B60" s="11"/>
      <c r="C60" s="9"/>
      <c r="D60" s="1"/>
      <c r="E60" s="11"/>
      <c r="F60" s="1"/>
      <c r="G60" s="1"/>
      <c r="H60" s="1"/>
      <c r="I60" s="1"/>
      <c r="J60" s="1"/>
      <c r="K60" s="1"/>
      <c r="L60" s="1"/>
      <c r="M60" s="1"/>
    </row>
    <row r="61" spans="2:13" ht="12.75">
      <c r="B61" s="1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2">
      <c r="M62" s="3"/>
    </row>
  </sheetData>
  <sheetProtection sheet="1" objects="1" scenarios="1" selectLockedCells="1"/>
  <mergeCells count="18">
    <mergeCell ref="E17:F17"/>
    <mergeCell ref="C4:N5"/>
    <mergeCell ref="H28:M28"/>
    <mergeCell ref="H17:I17"/>
    <mergeCell ref="K17:M17"/>
    <mergeCell ref="E25:F25"/>
    <mergeCell ref="D19:D20"/>
    <mergeCell ref="E23:G23"/>
    <mergeCell ref="E27:F27"/>
    <mergeCell ref="E19:I19"/>
    <mergeCell ref="K2:L2"/>
    <mergeCell ref="M2:N2"/>
    <mergeCell ref="E15:M15"/>
    <mergeCell ref="I13:M13"/>
    <mergeCell ref="G13:H13"/>
    <mergeCell ref="G7:M7"/>
    <mergeCell ref="E9:M11"/>
    <mergeCell ref="C2:J2"/>
  </mergeCells>
  <dataValidations count="2">
    <dataValidation type="list" allowBlank="1" showInputMessage="1" showErrorMessage="1" sqref="E23">
      <formula1>Cat</formula1>
    </dataValidation>
    <dataValidation type="textLength" operator="equal" allowBlank="1" showInputMessage="1" showErrorMessage="1" sqref="E7">
      <formula1>9</formula1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85" r:id="rId2"/>
  <headerFooter alignWithMargins="0">
    <oddFooter xml:space="preserve">&amp;RPage : &amp;P 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B2:N58"/>
  <sheetViews>
    <sheetView showRowColHeaders="0" zoomScalePageLayoutView="0" workbookViewId="0" topLeftCell="A1">
      <selection activeCell="E14" sqref="E14"/>
    </sheetView>
  </sheetViews>
  <sheetFormatPr defaultColWidth="11.421875" defaultRowHeight="12.75"/>
  <cols>
    <col min="1" max="2" width="1.57421875" style="29" customWidth="1"/>
    <col min="3" max="3" width="20.7109375" style="29" customWidth="1"/>
    <col min="4" max="4" width="4.421875" style="29" customWidth="1"/>
    <col min="5" max="7" width="11.7109375" style="29" customWidth="1"/>
    <col min="8" max="13" width="11.7109375" style="30" customWidth="1"/>
    <col min="14" max="14" width="1.8515625" style="30" customWidth="1"/>
    <col min="15" max="15" width="2.57421875" style="29" customWidth="1"/>
    <col min="16" max="16384" width="11.421875" style="29" customWidth="1"/>
  </cols>
  <sheetData>
    <row r="1" ht="8.25" customHeight="1" thickBot="1"/>
    <row r="2" spans="2:14" ht="24.75" customHeight="1" thickBot="1">
      <c r="B2" s="1216" t="s">
        <v>164</v>
      </c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7"/>
      <c r="N2" s="1218"/>
    </row>
    <row r="3" ht="9.75" customHeight="1" thickBot="1"/>
    <row r="4" spans="2:14" ht="9.75" customHeight="1">
      <c r="B4" s="1207" t="s">
        <v>431</v>
      </c>
      <c r="C4" s="1208"/>
      <c r="D4" s="1208"/>
      <c r="E4" s="1208"/>
      <c r="F4" s="1208"/>
      <c r="G4" s="1208"/>
      <c r="H4" s="1208"/>
      <c r="I4" s="1208"/>
      <c r="J4" s="1208"/>
      <c r="K4" s="1208"/>
      <c r="L4" s="1208"/>
      <c r="M4" s="1208"/>
      <c r="N4" s="1209"/>
    </row>
    <row r="5" spans="2:14" ht="9.75" customHeight="1">
      <c r="B5" s="1210"/>
      <c r="C5" s="1211"/>
      <c r="D5" s="1211"/>
      <c r="E5" s="1211"/>
      <c r="F5" s="1211"/>
      <c r="G5" s="1211"/>
      <c r="H5" s="1211"/>
      <c r="I5" s="1211"/>
      <c r="J5" s="1211"/>
      <c r="K5" s="1211"/>
      <c r="L5" s="1211"/>
      <c r="M5" s="1211"/>
      <c r="N5" s="1212"/>
    </row>
    <row r="6" spans="2:14" ht="9.75" customHeight="1">
      <c r="B6" s="1210"/>
      <c r="C6" s="1211"/>
      <c r="D6" s="1211"/>
      <c r="E6" s="1211"/>
      <c r="F6" s="1211"/>
      <c r="G6" s="1211"/>
      <c r="H6" s="1211"/>
      <c r="I6" s="1211"/>
      <c r="J6" s="1211"/>
      <c r="K6" s="1211"/>
      <c r="L6" s="1211"/>
      <c r="M6" s="1211"/>
      <c r="N6" s="1212"/>
    </row>
    <row r="7" spans="2:14" ht="9.75" customHeight="1" thickBot="1">
      <c r="B7" s="1213"/>
      <c r="C7" s="1214"/>
      <c r="D7" s="1214"/>
      <c r="E7" s="1214"/>
      <c r="F7" s="1214"/>
      <c r="G7" s="1214"/>
      <c r="H7" s="1214"/>
      <c r="I7" s="1214"/>
      <c r="J7" s="1214"/>
      <c r="K7" s="1214"/>
      <c r="L7" s="1214"/>
      <c r="M7" s="1214"/>
      <c r="N7" s="1215"/>
    </row>
    <row r="8" spans="2:14" ht="21" customHeight="1" thickBot="1">
      <c r="B8" s="31"/>
      <c r="C8" s="32"/>
      <c r="D8" s="32"/>
      <c r="E8" s="32"/>
      <c r="F8" s="32"/>
      <c r="G8" s="32"/>
      <c r="H8" s="33"/>
      <c r="I8" s="33"/>
      <c r="J8" s="33"/>
      <c r="K8" s="1183"/>
      <c r="L8" s="1183"/>
      <c r="M8" s="1183"/>
      <c r="N8" s="34"/>
    </row>
    <row r="9" spans="2:14" ht="21" customHeight="1" thickTop="1">
      <c r="B9" s="31"/>
      <c r="C9" s="32"/>
      <c r="D9" s="32"/>
      <c r="E9" s="1203" t="str">
        <f>"Lits ou places réels
"&amp;CRBPPHIDEN___ANNEEREF___ANN0-2</f>
        <v>Lits ou places réels
-2</v>
      </c>
      <c r="F9" s="1205" t="s">
        <v>171</v>
      </c>
      <c r="G9" s="1205" t="s">
        <v>172</v>
      </c>
      <c r="H9" s="1205" t="s">
        <v>430</v>
      </c>
      <c r="I9" s="1187" t="s">
        <v>173</v>
      </c>
      <c r="J9" s="115"/>
      <c r="K9" s="1180" t="s">
        <v>193</v>
      </c>
      <c r="L9" s="1181"/>
      <c r="M9" s="1182"/>
      <c r="N9" s="34"/>
    </row>
    <row r="10" spans="2:14" ht="56.25" customHeight="1" thickBot="1">
      <c r="B10" s="31"/>
      <c r="C10" s="32"/>
      <c r="D10" s="32"/>
      <c r="E10" s="1204"/>
      <c r="F10" s="1206"/>
      <c r="G10" s="1206"/>
      <c r="H10" s="1206"/>
      <c r="I10" s="1188"/>
      <c r="J10" s="115"/>
      <c r="K10" s="204" t="s">
        <v>174</v>
      </c>
      <c r="L10" s="205" t="s">
        <v>194</v>
      </c>
      <c r="M10" s="203" t="s">
        <v>175</v>
      </c>
      <c r="N10" s="34"/>
    </row>
    <row r="11" spans="2:14" s="35" customFormat="1" ht="24.75" customHeight="1" thickTop="1">
      <c r="B11" s="36"/>
      <c r="C11" s="135" t="s">
        <v>2</v>
      </c>
      <c r="D11" s="136"/>
      <c r="E11" s="137" t="s">
        <v>3</v>
      </c>
      <c r="F11" s="137" t="s">
        <v>4</v>
      </c>
      <c r="G11" s="137" t="s">
        <v>5</v>
      </c>
      <c r="H11" s="137" t="s">
        <v>49</v>
      </c>
      <c r="I11" s="138" t="s">
        <v>144</v>
      </c>
      <c r="J11" s="37"/>
      <c r="K11" s="185" t="s">
        <v>7</v>
      </c>
      <c r="L11" s="184" t="s">
        <v>8</v>
      </c>
      <c r="M11" s="138" t="s">
        <v>9</v>
      </c>
      <c r="N11" s="39"/>
    </row>
    <row r="12" spans="2:14" s="40" customFormat="1" ht="14.25" customHeight="1">
      <c r="B12" s="36"/>
      <c r="C12" s="1193" t="s">
        <v>21</v>
      </c>
      <c r="D12" s="1194"/>
      <c r="E12" s="156">
        <f>SUM(E14:E19)</f>
        <v>0</v>
      </c>
      <c r="F12" s="156">
        <f>SUM(F14:F19)</f>
        <v>0</v>
      </c>
      <c r="G12" s="156">
        <f>SUM(G14:G19)</f>
        <v>0</v>
      </c>
      <c r="H12" s="156">
        <f>SUM(H14:H19)</f>
        <v>0</v>
      </c>
      <c r="I12" s="43">
        <f>SUM(I14:I19)</f>
        <v>0</v>
      </c>
      <c r="J12" s="38"/>
      <c r="K12" s="157">
        <f>SUM(K14:K19)</f>
        <v>0</v>
      </c>
      <c r="L12" s="156">
        <f>SUM(L14:L19)</f>
        <v>0</v>
      </c>
      <c r="M12" s="43">
        <f>SUM(M14:M19)</f>
        <v>0</v>
      </c>
      <c r="N12" s="39"/>
    </row>
    <row r="13" spans="2:14" s="40" customFormat="1" ht="9" customHeight="1" thickBot="1">
      <c r="B13" s="36"/>
      <c r="C13" s="139"/>
      <c r="D13" s="35"/>
      <c r="E13" s="41"/>
      <c r="F13" s="41"/>
      <c r="G13" s="41"/>
      <c r="H13" s="41"/>
      <c r="I13" s="140"/>
      <c r="J13" s="38"/>
      <c r="K13" s="141"/>
      <c r="L13" s="42"/>
      <c r="M13" s="142"/>
      <c r="N13" s="39"/>
    </row>
    <row r="14" spans="2:14" s="40" customFormat="1" ht="13.5" customHeight="1">
      <c r="B14" s="36"/>
      <c r="C14" s="1195" t="s">
        <v>16</v>
      </c>
      <c r="D14" s="1196"/>
      <c r="E14" s="1016"/>
      <c r="F14" s="1016"/>
      <c r="G14" s="1016"/>
      <c r="H14" s="1016"/>
      <c r="I14" s="186">
        <f aca="true" t="shared" si="0" ref="I14:I19">F14*G14</f>
        <v>0</v>
      </c>
      <c r="J14" s="38"/>
      <c r="K14" s="1019"/>
      <c r="L14" s="1016"/>
      <c r="M14" s="192"/>
      <c r="N14" s="39"/>
    </row>
    <row r="15" spans="2:14" s="40" customFormat="1" ht="13.5" customHeight="1">
      <c r="B15" s="36"/>
      <c r="C15" s="1197" t="s">
        <v>17</v>
      </c>
      <c r="D15" s="1198"/>
      <c r="E15" s="1017"/>
      <c r="F15" s="1017"/>
      <c r="G15" s="1017"/>
      <c r="H15" s="1017"/>
      <c r="I15" s="43">
        <f t="shared" si="0"/>
        <v>0</v>
      </c>
      <c r="J15" s="38"/>
      <c r="K15" s="1020"/>
      <c r="L15" s="1017"/>
      <c r="M15" s="27"/>
      <c r="N15" s="39"/>
    </row>
    <row r="16" spans="2:14" s="40" customFormat="1" ht="13.5" customHeight="1">
      <c r="B16" s="36"/>
      <c r="C16" s="1197" t="s">
        <v>18</v>
      </c>
      <c r="D16" s="1198"/>
      <c r="E16" s="1017"/>
      <c r="F16" s="1017"/>
      <c r="G16" s="1017"/>
      <c r="H16" s="1017"/>
      <c r="I16" s="43">
        <f t="shared" si="0"/>
        <v>0</v>
      </c>
      <c r="J16" s="38"/>
      <c r="K16" s="1020"/>
      <c r="L16" s="1017"/>
      <c r="M16" s="27"/>
      <c r="N16" s="39"/>
    </row>
    <row r="17" spans="2:14" s="40" customFormat="1" ht="13.5" customHeight="1">
      <c r="B17" s="36"/>
      <c r="C17" s="1197" t="s">
        <v>545</v>
      </c>
      <c r="D17" s="1198"/>
      <c r="E17" s="1017"/>
      <c r="F17" s="1017"/>
      <c r="G17" s="1017"/>
      <c r="H17" s="1017"/>
      <c r="I17" s="43">
        <f t="shared" si="0"/>
        <v>0</v>
      </c>
      <c r="J17" s="38"/>
      <c r="K17" s="1020"/>
      <c r="L17" s="1017"/>
      <c r="M17" s="27"/>
      <c r="N17" s="39"/>
    </row>
    <row r="18" spans="2:14" s="40" customFormat="1" ht="13.5" customHeight="1">
      <c r="B18" s="36"/>
      <c r="C18" s="1197" t="s">
        <v>546</v>
      </c>
      <c r="D18" s="1198"/>
      <c r="E18" s="1017"/>
      <c r="F18" s="1017"/>
      <c r="G18" s="1017"/>
      <c r="H18" s="1017"/>
      <c r="I18" s="43">
        <f t="shared" si="0"/>
        <v>0</v>
      </c>
      <c r="J18" s="38"/>
      <c r="K18" s="1020"/>
      <c r="L18" s="1017"/>
      <c r="M18" s="27"/>
      <c r="N18" s="39"/>
    </row>
    <row r="19" spans="2:14" s="40" customFormat="1" ht="13.5" customHeight="1" thickBot="1">
      <c r="B19" s="36"/>
      <c r="C19" s="1199" t="s">
        <v>547</v>
      </c>
      <c r="D19" s="1200"/>
      <c r="E19" s="1018"/>
      <c r="F19" s="1018"/>
      <c r="G19" s="1018"/>
      <c r="H19" s="1018"/>
      <c r="I19" s="187">
        <f t="shared" si="0"/>
        <v>0</v>
      </c>
      <c r="J19" s="38"/>
      <c r="K19" s="1021"/>
      <c r="L19" s="1018"/>
      <c r="M19" s="193"/>
      <c r="N19" s="39"/>
    </row>
    <row r="20" spans="2:14" s="40" customFormat="1" ht="3" customHeight="1">
      <c r="B20" s="36"/>
      <c r="C20" s="139"/>
      <c r="D20" s="35"/>
      <c r="E20" s="35"/>
      <c r="F20" s="35"/>
      <c r="G20" s="35"/>
      <c r="H20" s="35"/>
      <c r="I20" s="145"/>
      <c r="J20" s="38"/>
      <c r="K20" s="139"/>
      <c r="L20" s="38"/>
      <c r="M20" s="145"/>
      <c r="N20" s="39"/>
    </row>
    <row r="21" spans="2:14" s="40" customFormat="1" ht="13.5" customHeight="1" thickBot="1">
      <c r="B21" s="36"/>
      <c r="C21" s="146"/>
      <c r="D21" s="147"/>
      <c r="E21" s="147"/>
      <c r="F21" s="147"/>
      <c r="G21" s="147"/>
      <c r="H21" s="147"/>
      <c r="I21" s="148" t="s">
        <v>144</v>
      </c>
      <c r="J21" s="38"/>
      <c r="K21" s="146"/>
      <c r="L21" s="149"/>
      <c r="M21" s="150"/>
      <c r="N21" s="39"/>
    </row>
    <row r="22" spans="2:14" s="44" customFormat="1" ht="6" customHeight="1" thickTop="1">
      <c r="B22" s="45"/>
      <c r="C22" s="46"/>
      <c r="D22" s="46"/>
      <c r="E22" s="46"/>
      <c r="F22" s="46"/>
      <c r="G22" s="46"/>
      <c r="H22" s="35"/>
      <c r="I22" s="35"/>
      <c r="J22" s="35"/>
      <c r="K22" s="35"/>
      <c r="L22" s="35"/>
      <c r="M22" s="35"/>
      <c r="N22" s="39"/>
    </row>
    <row r="23" spans="2:14" s="47" customFormat="1" ht="19.5" customHeight="1" thickBot="1">
      <c r="B23" s="48"/>
      <c r="C23" s="46"/>
      <c r="D23" s="46"/>
      <c r="E23" s="46"/>
      <c r="F23" s="46"/>
      <c r="G23" s="46"/>
      <c r="H23" s="35"/>
      <c r="I23" s="35"/>
      <c r="J23" s="35"/>
      <c r="K23" s="35"/>
      <c r="L23" s="49"/>
      <c r="M23" s="49"/>
      <c r="N23" s="50"/>
    </row>
    <row r="24" spans="2:14" s="47" customFormat="1" ht="35.25" customHeight="1" thickTop="1">
      <c r="B24" s="48"/>
      <c r="C24" s="46"/>
      <c r="D24" s="46"/>
      <c r="E24" s="1203" t="str">
        <f>"CA "&amp;CRBPPHIDEN___ANNEEREF___ANN0-4</f>
        <v>CA -4</v>
      </c>
      <c r="F24" s="1205" t="str">
        <f>"CA "&amp;CRBPPHIDEN___ANNEEREF___ANN0-3</f>
        <v>CA -3</v>
      </c>
      <c r="G24" s="1205" t="str">
        <f>"CA "&amp;CRBPPHIDEN___ANNEEREF___ANN0-2</f>
        <v>CA -2</v>
      </c>
      <c r="H24" s="1205" t="s">
        <v>176</v>
      </c>
      <c r="I24" s="1205" t="str">
        <f>"BP "&amp;CRBPPHIDEN___ANNEEREF___ANN0-1</f>
        <v>BP -1</v>
      </c>
      <c r="J24" s="1184" t="str">
        <f>"BP proposé "&amp;CRBPPHIDEN___ANNEEREF___ANN0</f>
        <v>BP proposé </v>
      </c>
      <c r="K24" s="1185"/>
      <c r="L24" s="1184" t="s">
        <v>179</v>
      </c>
      <c r="M24" s="1186"/>
      <c r="N24" s="50"/>
    </row>
    <row r="25" spans="2:14" s="47" customFormat="1" ht="35.25" customHeight="1" thickBot="1">
      <c r="B25" s="48"/>
      <c r="C25" s="46"/>
      <c r="D25" s="46"/>
      <c r="E25" s="1204"/>
      <c r="F25" s="1206"/>
      <c r="G25" s="1206"/>
      <c r="H25" s="1206"/>
      <c r="I25" s="1206"/>
      <c r="J25" s="205" t="s">
        <v>177</v>
      </c>
      <c r="K25" s="205" t="s">
        <v>178</v>
      </c>
      <c r="L25" s="205" t="s">
        <v>177</v>
      </c>
      <c r="M25" s="203" t="s">
        <v>178</v>
      </c>
      <c r="N25" s="50"/>
    </row>
    <row r="26" spans="2:14" s="35" customFormat="1" ht="21" customHeight="1" thickTop="1">
      <c r="B26" s="36"/>
      <c r="C26" s="135" t="s">
        <v>6</v>
      </c>
      <c r="D26" s="143"/>
      <c r="E26" s="137" t="s">
        <v>10</v>
      </c>
      <c r="F26" s="137" t="s">
        <v>11</v>
      </c>
      <c r="G26" s="137" t="s">
        <v>12</v>
      </c>
      <c r="H26" s="137" t="s">
        <v>13</v>
      </c>
      <c r="I26" s="137" t="s">
        <v>14</v>
      </c>
      <c r="J26" s="137" t="s">
        <v>15</v>
      </c>
      <c r="K26" s="137" t="s">
        <v>166</v>
      </c>
      <c r="L26" s="137" t="s">
        <v>19</v>
      </c>
      <c r="M26" s="138" t="s">
        <v>168</v>
      </c>
      <c r="N26" s="39"/>
    </row>
    <row r="27" spans="2:14" s="51" customFormat="1" ht="14.25" customHeight="1">
      <c r="B27" s="52"/>
      <c r="C27" s="1193" t="s">
        <v>41</v>
      </c>
      <c r="D27" s="1194"/>
      <c r="E27" s="156">
        <f>SUM(E29:E34)</f>
        <v>0</v>
      </c>
      <c r="F27" s="156">
        <f aca="true" t="shared" si="1" ref="F27:L27">SUM(F29:F34)</f>
        <v>0</v>
      </c>
      <c r="G27" s="156">
        <f t="shared" si="1"/>
        <v>0</v>
      </c>
      <c r="H27" s="156">
        <f>(E27+F27+G27)/3</f>
        <v>0</v>
      </c>
      <c r="I27" s="156">
        <f t="shared" si="1"/>
        <v>0</v>
      </c>
      <c r="J27" s="156">
        <f t="shared" si="1"/>
        <v>0</v>
      </c>
      <c r="K27" s="54">
        <f>IF(I12=0,0,J27/I12)</f>
        <v>0</v>
      </c>
      <c r="L27" s="156">
        <f t="shared" si="1"/>
        <v>0</v>
      </c>
      <c r="M27" s="55">
        <f>IF(I12=0,0,L27/I12)</f>
        <v>0</v>
      </c>
      <c r="N27" s="53"/>
    </row>
    <row r="28" spans="2:14" s="35" customFormat="1" ht="9" customHeight="1" thickBot="1">
      <c r="B28" s="36"/>
      <c r="C28" s="139"/>
      <c r="E28" s="41"/>
      <c r="F28" s="41"/>
      <c r="G28" s="41"/>
      <c r="H28" s="41"/>
      <c r="I28" s="41"/>
      <c r="J28" s="41"/>
      <c r="L28" s="41"/>
      <c r="M28" s="144"/>
      <c r="N28" s="39"/>
    </row>
    <row r="29" spans="2:14" s="35" customFormat="1" ht="13.5" customHeight="1">
      <c r="B29" s="36"/>
      <c r="C29" s="1201" t="s">
        <v>16</v>
      </c>
      <c r="D29" s="1202"/>
      <c r="E29" s="1016"/>
      <c r="F29" s="1016"/>
      <c r="G29" s="1016"/>
      <c r="H29" s="230">
        <f aca="true" t="shared" si="2" ref="H29:H34">(E29+F29+G29)/3</f>
        <v>0</v>
      </c>
      <c r="I29" s="1016"/>
      <c r="J29" s="1016"/>
      <c r="K29" s="188">
        <f aca="true" t="shared" si="3" ref="K29:K34">IF(I14=0,0,J29/I14)</f>
        <v>0</v>
      </c>
      <c r="L29" s="189"/>
      <c r="M29" s="194">
        <f aca="true" t="shared" si="4" ref="M29:M34">IF(I14=0,0,L29/I14)</f>
        <v>0</v>
      </c>
      <c r="N29" s="39"/>
    </row>
    <row r="30" spans="2:14" s="35" customFormat="1" ht="13.5" customHeight="1">
      <c r="B30" s="36"/>
      <c r="C30" s="1189" t="s">
        <v>17</v>
      </c>
      <c r="D30" s="1190"/>
      <c r="E30" s="1017"/>
      <c r="F30" s="1017"/>
      <c r="G30" s="1017"/>
      <c r="H30" s="231">
        <f t="shared" si="2"/>
        <v>0</v>
      </c>
      <c r="I30" s="1017"/>
      <c r="J30" s="1017"/>
      <c r="K30" s="54">
        <f t="shared" si="3"/>
        <v>0</v>
      </c>
      <c r="L30" s="28"/>
      <c r="M30" s="55">
        <f t="shared" si="4"/>
        <v>0</v>
      </c>
      <c r="N30" s="39"/>
    </row>
    <row r="31" spans="2:14" s="35" customFormat="1" ht="13.5" customHeight="1">
      <c r="B31" s="36"/>
      <c r="C31" s="1189" t="s">
        <v>18</v>
      </c>
      <c r="D31" s="1190"/>
      <c r="E31" s="1017"/>
      <c r="F31" s="1017"/>
      <c r="G31" s="1017"/>
      <c r="H31" s="231">
        <f t="shared" si="2"/>
        <v>0</v>
      </c>
      <c r="I31" s="1017"/>
      <c r="J31" s="1017"/>
      <c r="K31" s="54">
        <f t="shared" si="3"/>
        <v>0</v>
      </c>
      <c r="L31" s="28"/>
      <c r="M31" s="55">
        <f t="shared" si="4"/>
        <v>0</v>
      </c>
      <c r="N31" s="39"/>
    </row>
    <row r="32" spans="2:14" s="35" customFormat="1" ht="13.5" customHeight="1">
      <c r="B32" s="36"/>
      <c r="C32" s="1189" t="s">
        <v>545</v>
      </c>
      <c r="D32" s="1190"/>
      <c r="E32" s="1017"/>
      <c r="F32" s="1017"/>
      <c r="G32" s="1017"/>
      <c r="H32" s="231">
        <f t="shared" si="2"/>
        <v>0</v>
      </c>
      <c r="I32" s="1017"/>
      <c r="J32" s="1017"/>
      <c r="K32" s="54">
        <f t="shared" si="3"/>
        <v>0</v>
      </c>
      <c r="L32" s="28"/>
      <c r="M32" s="55">
        <f t="shared" si="4"/>
        <v>0</v>
      </c>
      <c r="N32" s="39"/>
    </row>
    <row r="33" spans="2:14" s="35" customFormat="1" ht="13.5" customHeight="1">
      <c r="B33" s="36"/>
      <c r="C33" s="1189" t="s">
        <v>546</v>
      </c>
      <c r="D33" s="1190"/>
      <c r="E33" s="1017"/>
      <c r="F33" s="1017"/>
      <c r="G33" s="1017"/>
      <c r="H33" s="231">
        <f t="shared" si="2"/>
        <v>0</v>
      </c>
      <c r="I33" s="1017"/>
      <c r="J33" s="1017"/>
      <c r="K33" s="54">
        <f t="shared" si="3"/>
        <v>0</v>
      </c>
      <c r="L33" s="28"/>
      <c r="M33" s="55">
        <f t="shared" si="4"/>
        <v>0</v>
      </c>
      <c r="N33" s="39"/>
    </row>
    <row r="34" spans="2:14" s="51" customFormat="1" ht="13.5" customHeight="1" thickBot="1">
      <c r="B34" s="52"/>
      <c r="C34" s="1191" t="s">
        <v>547</v>
      </c>
      <c r="D34" s="1192"/>
      <c r="E34" s="1018"/>
      <c r="F34" s="1018"/>
      <c r="G34" s="1018"/>
      <c r="H34" s="232">
        <f t="shared" si="2"/>
        <v>0</v>
      </c>
      <c r="I34" s="1018"/>
      <c r="J34" s="1018"/>
      <c r="K34" s="190">
        <f t="shared" si="3"/>
        <v>0</v>
      </c>
      <c r="L34" s="191"/>
      <c r="M34" s="195">
        <f t="shared" si="4"/>
        <v>0</v>
      </c>
      <c r="N34" s="53"/>
    </row>
    <row r="35" spans="2:14" s="51" customFormat="1" ht="4.5" customHeight="1">
      <c r="B35" s="52"/>
      <c r="C35" s="151"/>
      <c r="D35" s="61"/>
      <c r="E35" s="61"/>
      <c r="F35" s="61"/>
      <c r="G35" s="61"/>
      <c r="H35" s="61"/>
      <c r="I35" s="61"/>
      <c r="J35" s="61"/>
      <c r="K35" s="61"/>
      <c r="L35" s="61"/>
      <c r="M35" s="152"/>
      <c r="N35" s="53"/>
    </row>
    <row r="36" spans="2:14" s="51" customFormat="1" ht="18" customHeight="1" thickBot="1">
      <c r="B36" s="52"/>
      <c r="C36" s="153"/>
      <c r="D36" s="154"/>
      <c r="E36" s="154"/>
      <c r="F36" s="154"/>
      <c r="G36" s="154"/>
      <c r="H36" s="1179" t="s">
        <v>165</v>
      </c>
      <c r="I36" s="1179"/>
      <c r="J36" s="1179"/>
      <c r="K36" s="154" t="s">
        <v>167</v>
      </c>
      <c r="L36" s="154"/>
      <c r="M36" s="155" t="s">
        <v>169</v>
      </c>
      <c r="N36" s="53"/>
    </row>
    <row r="37" spans="2:14" s="51" customFormat="1" ht="8.25" customHeight="1" thickBot="1" thickTop="1">
      <c r="B37" s="56"/>
      <c r="C37" s="57"/>
      <c r="D37" s="57"/>
      <c r="E37" s="57"/>
      <c r="F37" s="57"/>
      <c r="G37" s="57"/>
      <c r="H37" s="57"/>
      <c r="I37" s="58"/>
      <c r="J37" s="58"/>
      <c r="K37" s="58"/>
      <c r="L37" s="58"/>
      <c r="M37" s="58"/>
      <c r="N37" s="59"/>
    </row>
    <row r="38" spans="3:8" s="51" customFormat="1" ht="9.75" customHeight="1">
      <c r="C38" s="35"/>
      <c r="D38" s="35"/>
      <c r="E38" s="35"/>
      <c r="F38" s="35"/>
      <c r="G38" s="35"/>
      <c r="H38" s="35"/>
    </row>
    <row r="39" spans="3:10" s="51" customFormat="1" ht="17.25" customHeight="1">
      <c r="C39" s="35"/>
      <c r="D39" s="35"/>
      <c r="E39" s="35"/>
      <c r="F39" s="35"/>
      <c r="G39" s="35"/>
      <c r="H39" s="1178"/>
      <c r="I39" s="1178"/>
      <c r="J39" s="1178"/>
    </row>
    <row r="40" spans="3:14" s="233" customFormat="1" ht="33" customHeight="1">
      <c r="C40" s="9"/>
      <c r="D40" s="46"/>
      <c r="E40" s="46"/>
      <c r="F40" s="46"/>
      <c r="G40" s="46"/>
      <c r="H40" s="35"/>
      <c r="I40" s="51"/>
      <c r="J40" s="51"/>
      <c r="K40" s="51"/>
      <c r="L40" s="51"/>
      <c r="M40" s="51"/>
      <c r="N40" s="51"/>
    </row>
    <row r="41" spans="3:14" s="233" customFormat="1" ht="64.5" customHeight="1">
      <c r="C41" s="234"/>
      <c r="D41" s="234"/>
      <c r="E41" s="234"/>
      <c r="F41" s="234"/>
      <c r="G41" s="234"/>
      <c r="H41" s="235"/>
      <c r="I41" s="235"/>
      <c r="J41" s="35"/>
      <c r="K41" s="40"/>
      <c r="L41" s="51"/>
      <c r="M41" s="51"/>
      <c r="N41" s="51"/>
    </row>
    <row r="42" spans="3:14" s="46" customFormat="1" ht="24" customHeight="1">
      <c r="C42" s="234"/>
      <c r="D42" s="234"/>
      <c r="E42" s="234"/>
      <c r="F42" s="234"/>
      <c r="G42" s="234"/>
      <c r="H42" s="235"/>
      <c r="I42" s="235"/>
      <c r="J42" s="35"/>
      <c r="K42" s="35"/>
      <c r="L42" s="35"/>
      <c r="M42" s="35"/>
      <c r="N42" s="35"/>
    </row>
    <row r="43" spans="3:14" s="44" customFormat="1" ht="24" customHeight="1">
      <c r="C43" s="234"/>
      <c r="D43" s="234"/>
      <c r="E43" s="234"/>
      <c r="F43" s="234"/>
      <c r="G43" s="234"/>
      <c r="H43" s="235"/>
      <c r="I43" s="235"/>
      <c r="J43" s="35"/>
      <c r="K43" s="35"/>
      <c r="L43" s="40"/>
      <c r="M43" s="40"/>
      <c r="N43" s="40"/>
    </row>
    <row r="44" spans="3:14" s="44" customFormat="1" ht="24" customHeight="1">
      <c r="C44" s="234"/>
      <c r="D44" s="234"/>
      <c r="E44" s="234"/>
      <c r="F44" s="234"/>
      <c r="G44" s="234"/>
      <c r="H44" s="235"/>
      <c r="I44" s="235"/>
      <c r="J44" s="35"/>
      <c r="K44" s="35"/>
      <c r="L44" s="40"/>
      <c r="M44" s="40"/>
      <c r="N44" s="40"/>
    </row>
    <row r="45" spans="3:14" s="44" customFormat="1" ht="29.25" customHeight="1">
      <c r="C45" s="234"/>
      <c r="D45" s="234"/>
      <c r="E45" s="234"/>
      <c r="F45" s="234"/>
      <c r="G45" s="234"/>
      <c r="H45" s="235"/>
      <c r="I45" s="235"/>
      <c r="J45" s="35"/>
      <c r="K45" s="35"/>
      <c r="L45" s="35"/>
      <c r="M45" s="40"/>
      <c r="N45" s="40"/>
    </row>
    <row r="46" spans="3:14" s="44" customFormat="1" ht="24.75" customHeight="1">
      <c r="C46" s="234"/>
      <c r="D46" s="234"/>
      <c r="E46" s="234"/>
      <c r="F46" s="234"/>
      <c r="G46" s="234"/>
      <c r="H46" s="235"/>
      <c r="I46" s="235"/>
      <c r="J46" s="51"/>
      <c r="K46" s="51"/>
      <c r="L46" s="51"/>
      <c r="M46" s="40"/>
      <c r="N46" s="40"/>
    </row>
    <row r="47" spans="3:12" ht="16.5" customHeight="1">
      <c r="C47" s="234"/>
      <c r="D47" s="234"/>
      <c r="E47" s="234"/>
      <c r="F47" s="234"/>
      <c r="G47" s="234"/>
      <c r="H47" s="235"/>
      <c r="I47" s="235"/>
      <c r="J47" s="51"/>
      <c r="K47" s="51"/>
      <c r="L47" s="51"/>
    </row>
    <row r="48" spans="3:12" ht="24.75" customHeight="1">
      <c r="C48" s="234"/>
      <c r="D48" s="234"/>
      <c r="E48" s="234"/>
      <c r="F48" s="234"/>
      <c r="G48" s="234"/>
      <c r="H48" s="235"/>
      <c r="I48" s="235"/>
      <c r="J48" s="51"/>
      <c r="K48" s="51"/>
      <c r="L48" s="51"/>
    </row>
    <row r="49" spans="3:12" ht="24.75" customHeight="1">
      <c r="C49" s="234"/>
      <c r="D49" s="234"/>
      <c r="E49" s="234"/>
      <c r="F49" s="234"/>
      <c r="G49" s="234"/>
      <c r="H49" s="235"/>
      <c r="I49" s="235"/>
      <c r="J49" s="35"/>
      <c r="K49" s="35"/>
      <c r="L49" s="35"/>
    </row>
    <row r="50" spans="3:12" ht="24.75" customHeight="1">
      <c r="C50" s="234"/>
      <c r="D50" s="234"/>
      <c r="E50" s="234"/>
      <c r="F50" s="234"/>
      <c r="G50" s="234"/>
      <c r="H50" s="235"/>
      <c r="I50" s="235"/>
      <c r="J50" s="35"/>
      <c r="K50" s="35"/>
      <c r="L50" s="35"/>
    </row>
    <row r="51" spans="3:12" ht="24.75" customHeight="1">
      <c r="C51" s="234"/>
      <c r="D51" s="234"/>
      <c r="E51" s="234"/>
      <c r="F51" s="234"/>
      <c r="G51" s="234"/>
      <c r="H51" s="235"/>
      <c r="I51" s="235"/>
      <c r="J51" s="35"/>
      <c r="K51" s="35"/>
      <c r="L51" s="35"/>
    </row>
    <row r="52" spans="3:12" ht="24.75" customHeight="1">
      <c r="C52" s="234"/>
      <c r="D52" s="234"/>
      <c r="E52" s="234"/>
      <c r="F52" s="234"/>
      <c r="G52" s="234"/>
      <c r="H52" s="235"/>
      <c r="I52" s="235"/>
      <c r="J52" s="35"/>
      <c r="K52" s="35"/>
      <c r="L52" s="35"/>
    </row>
    <row r="53" spans="3:12" ht="24.75" customHeight="1">
      <c r="C53" s="234"/>
      <c r="D53" s="234"/>
      <c r="E53" s="234"/>
      <c r="F53" s="234"/>
      <c r="G53" s="234"/>
      <c r="H53" s="235"/>
      <c r="I53" s="235"/>
      <c r="J53" s="35"/>
      <c r="K53" s="35"/>
      <c r="L53" s="35"/>
    </row>
    <row r="54" spans="3:11" ht="18">
      <c r="C54" s="234"/>
      <c r="D54" s="234"/>
      <c r="E54" s="234"/>
      <c r="F54" s="234"/>
      <c r="G54" s="234"/>
      <c r="H54" s="235"/>
      <c r="I54" s="235"/>
      <c r="J54" s="35"/>
      <c r="K54" s="35"/>
    </row>
    <row r="55" spans="3:11" ht="18">
      <c r="C55" s="44"/>
      <c r="D55" s="234"/>
      <c r="E55" s="234"/>
      <c r="F55" s="234"/>
      <c r="G55" s="234"/>
      <c r="H55" s="235"/>
      <c r="I55" s="235"/>
      <c r="J55" s="235"/>
      <c r="K55" s="235"/>
    </row>
    <row r="56" spans="3:11" ht="18">
      <c r="C56" s="44"/>
      <c r="D56" s="234"/>
      <c r="E56" s="234"/>
      <c r="F56" s="234"/>
      <c r="G56" s="234"/>
      <c r="H56" s="235"/>
      <c r="I56" s="235"/>
      <c r="J56" s="235"/>
      <c r="K56" s="235"/>
    </row>
    <row r="57" spans="3:11" ht="18">
      <c r="C57" s="44"/>
      <c r="D57" s="234"/>
      <c r="E57" s="234"/>
      <c r="F57" s="234"/>
      <c r="G57" s="234"/>
      <c r="H57" s="235"/>
      <c r="I57" s="235"/>
      <c r="J57" s="235"/>
      <c r="K57" s="235"/>
    </row>
    <row r="58" spans="3:11" ht="18">
      <c r="C58" s="44"/>
      <c r="D58" s="44"/>
      <c r="E58" s="44"/>
      <c r="F58" s="44"/>
      <c r="G58" s="44"/>
      <c r="H58" s="40"/>
      <c r="I58" s="40"/>
      <c r="J58" s="40"/>
      <c r="K58" s="40"/>
    </row>
  </sheetData>
  <sheetProtection sheet="1" objects="1" scenarios="1" selectLockedCells="1"/>
  <mergeCells count="32">
    <mergeCell ref="G24:G25"/>
    <mergeCell ref="H24:H25"/>
    <mergeCell ref="I24:I25"/>
    <mergeCell ref="B4:N7"/>
    <mergeCell ref="B2:N2"/>
    <mergeCell ref="G9:G10"/>
    <mergeCell ref="H9:H10"/>
    <mergeCell ref="C27:D27"/>
    <mergeCell ref="C29:D29"/>
    <mergeCell ref="C30:D30"/>
    <mergeCell ref="C31:D31"/>
    <mergeCell ref="E9:E10"/>
    <mergeCell ref="F9:F10"/>
    <mergeCell ref="E24:E25"/>
    <mergeCell ref="F24:F25"/>
    <mergeCell ref="C32:D32"/>
    <mergeCell ref="C33:D33"/>
    <mergeCell ref="C34:D34"/>
    <mergeCell ref="C12:D12"/>
    <mergeCell ref="C14:D14"/>
    <mergeCell ref="C15:D15"/>
    <mergeCell ref="C16:D16"/>
    <mergeCell ref="C17:D17"/>
    <mergeCell ref="C18:D18"/>
    <mergeCell ref="C19:D19"/>
    <mergeCell ref="H39:J39"/>
    <mergeCell ref="H36:J36"/>
    <mergeCell ref="K9:M9"/>
    <mergeCell ref="K8:M8"/>
    <mergeCell ref="J24:K24"/>
    <mergeCell ref="L24:M24"/>
    <mergeCell ref="I9:I10"/>
  </mergeCells>
  <printOptions/>
  <pageMargins left="0.7" right="0.7" top="0.75" bottom="0.75" header="0.3" footer="0.3"/>
  <pageSetup fitToHeight="1" fitToWidth="1" horizontalDpi="600" verticalDpi="600" orientation="landscape" paperSize="9" scale="84" r:id="rId1"/>
  <headerFooter alignWithMargins="0">
    <oddFooter xml:space="preserve">&amp;RPage : 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P43"/>
  <sheetViews>
    <sheetView showGridLines="0" showRowColHeaders="0" zoomScalePageLayoutView="0" workbookViewId="0" topLeftCell="A1">
      <selection activeCell="G15" sqref="G15"/>
    </sheetView>
  </sheetViews>
  <sheetFormatPr defaultColWidth="11.421875" defaultRowHeight="12.75"/>
  <cols>
    <col min="1" max="1" width="2.28125" style="238" customWidth="1"/>
    <col min="2" max="2" width="0.71875" style="238" customWidth="1"/>
    <col min="3" max="3" width="1.421875" style="238" customWidth="1"/>
    <col min="4" max="4" width="55.140625" style="238" customWidth="1"/>
    <col min="5" max="5" width="11.7109375" style="238" customWidth="1"/>
    <col min="6" max="6" width="6.421875" style="238" customWidth="1"/>
    <col min="7" max="9" width="11.7109375" style="238" customWidth="1"/>
    <col min="10" max="10" width="0.71875" style="238" customWidth="1"/>
    <col min="11" max="11" width="0.85546875" style="238" customWidth="1"/>
    <col min="12" max="12" width="2.421875" style="238" customWidth="1"/>
    <col min="13" max="13" width="16.421875" style="238" customWidth="1"/>
    <col min="14" max="14" width="14.7109375" style="238" customWidth="1"/>
    <col min="15" max="15" width="19.7109375" style="238" customWidth="1"/>
    <col min="16" max="16" width="13.28125" style="238" customWidth="1"/>
    <col min="17" max="17" width="3.57421875" style="238" customWidth="1"/>
    <col min="18" max="16384" width="11.421875" style="238" customWidth="1"/>
  </cols>
  <sheetData>
    <row r="1" spans="4:13" s="236" customFormat="1" ht="15.75" customHeight="1" thickBot="1"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2:15" ht="17.25" thickBot="1">
      <c r="B2" s="1216" t="s">
        <v>164</v>
      </c>
      <c r="C2" s="1217"/>
      <c r="D2" s="1217"/>
      <c r="E2" s="1217"/>
      <c r="F2" s="1217"/>
      <c r="G2" s="1217"/>
      <c r="H2" s="1217"/>
      <c r="I2" s="1217"/>
      <c r="J2" s="1217"/>
      <c r="K2" s="1218"/>
      <c r="M2" s="239"/>
      <c r="N2" s="239"/>
      <c r="O2" s="239"/>
    </row>
    <row r="3" ht="13.5" customHeight="1" thickBot="1"/>
    <row r="4" spans="2:16" ht="6" customHeight="1">
      <c r="B4" s="1219" t="s">
        <v>128</v>
      </c>
      <c r="C4" s="1220"/>
      <c r="D4" s="1220"/>
      <c r="E4" s="1220"/>
      <c r="F4" s="1220"/>
      <c r="G4" s="1220"/>
      <c r="H4" s="1220"/>
      <c r="I4" s="1220"/>
      <c r="J4" s="1220"/>
      <c r="K4" s="1221"/>
      <c r="L4" s="239"/>
      <c r="M4" s="239"/>
      <c r="N4" s="239"/>
      <c r="O4" s="239"/>
      <c r="P4" s="240"/>
    </row>
    <row r="5" spans="2:16" ht="16.5">
      <c r="B5" s="1222"/>
      <c r="C5" s="1223"/>
      <c r="D5" s="1223"/>
      <c r="E5" s="1223"/>
      <c r="F5" s="1223"/>
      <c r="G5" s="1223"/>
      <c r="H5" s="1223"/>
      <c r="I5" s="1223"/>
      <c r="J5" s="1223"/>
      <c r="K5" s="1224"/>
      <c r="M5" s="239"/>
      <c r="N5" s="239"/>
      <c r="O5" s="239"/>
      <c r="P5" s="240"/>
    </row>
    <row r="6" spans="2:16" ht="16.5">
      <c r="B6" s="1222"/>
      <c r="C6" s="1223"/>
      <c r="D6" s="1223"/>
      <c r="E6" s="1223"/>
      <c r="F6" s="1223"/>
      <c r="G6" s="1223"/>
      <c r="H6" s="1223"/>
      <c r="I6" s="1223"/>
      <c r="J6" s="1223"/>
      <c r="K6" s="1224"/>
      <c r="L6" s="239"/>
      <c r="M6" s="239"/>
      <c r="N6" s="239"/>
      <c r="O6" s="239"/>
      <c r="P6" s="240"/>
    </row>
    <row r="7" spans="2:16" ht="9" customHeight="1" thickBot="1">
      <c r="B7" s="1225"/>
      <c r="C7" s="1226"/>
      <c r="D7" s="1226"/>
      <c r="E7" s="1226"/>
      <c r="F7" s="1226"/>
      <c r="G7" s="1226"/>
      <c r="H7" s="1226"/>
      <c r="I7" s="1226"/>
      <c r="J7" s="1226"/>
      <c r="K7" s="1227"/>
      <c r="L7" s="239"/>
      <c r="M7" s="239"/>
      <c r="N7" s="239"/>
      <c r="O7" s="239"/>
      <c r="P7" s="240"/>
    </row>
    <row r="8" spans="2:11" s="246" customFormat="1" ht="24" customHeight="1">
      <c r="B8" s="241"/>
      <c r="C8" s="242" t="s">
        <v>47</v>
      </c>
      <c r="D8" s="243" t="s">
        <v>548</v>
      </c>
      <c r="E8" s="244"/>
      <c r="F8" s="244"/>
      <c r="G8" s="244"/>
      <c r="H8" s="244"/>
      <c r="I8" s="244"/>
      <c r="J8" s="244"/>
      <c r="K8" s="245"/>
    </row>
    <row r="9" spans="2:13" s="248" customFormat="1" ht="36.75" customHeight="1" hidden="1" thickTop="1">
      <c r="B9" s="247"/>
      <c r="C9" s="248" t="s">
        <v>42</v>
      </c>
      <c r="D9" s="909"/>
      <c r="E9" s="910"/>
      <c r="F9" s="249"/>
      <c r="G9" s="249"/>
      <c r="H9" s="910"/>
      <c r="I9" s="249"/>
      <c r="J9" s="249"/>
      <c r="K9" s="250"/>
      <c r="L9" s="249"/>
      <c r="M9" s="246"/>
    </row>
    <row r="10" spans="2:13" s="246" customFormat="1" ht="9.75" customHeight="1" thickBot="1">
      <c r="B10" s="251"/>
      <c r="C10" s="249"/>
      <c r="D10" s="249"/>
      <c r="E10" s="249"/>
      <c r="F10" s="249"/>
      <c r="G10" s="249"/>
      <c r="H10" s="249"/>
      <c r="I10" s="249"/>
      <c r="J10" s="249"/>
      <c r="K10" s="250"/>
      <c r="L10" s="249"/>
      <c r="M10" s="249"/>
    </row>
    <row r="11" spans="2:13" s="246" customFormat="1" ht="54" customHeight="1" thickBot="1" thickTop="1">
      <c r="B11" s="251"/>
      <c r="C11" s="249"/>
      <c r="D11" s="252"/>
      <c r="E11" s="196" t="s">
        <v>21</v>
      </c>
      <c r="F11" s="253"/>
      <c r="G11" s="182" t="s">
        <v>549</v>
      </c>
      <c r="H11" s="182" t="s">
        <v>180</v>
      </c>
      <c r="I11" s="183" t="s">
        <v>181</v>
      </c>
      <c r="J11" s="254"/>
      <c r="K11" s="250"/>
      <c r="L11" s="249"/>
      <c r="M11" s="249"/>
    </row>
    <row r="12" spans="2:14" s="246" customFormat="1" ht="18" customHeight="1" thickTop="1">
      <c r="B12" s="251"/>
      <c r="C12" s="249"/>
      <c r="D12" s="255" t="s">
        <v>43</v>
      </c>
      <c r="E12" s="256" t="s">
        <v>20</v>
      </c>
      <c r="F12" s="256"/>
      <c r="G12" s="256" t="s">
        <v>3</v>
      </c>
      <c r="H12" s="256" t="s">
        <v>4</v>
      </c>
      <c r="I12" s="257" t="s">
        <v>5</v>
      </c>
      <c r="J12" s="254"/>
      <c r="K12" s="258"/>
      <c r="L12" s="249"/>
      <c r="M12" s="249"/>
      <c r="N12" s="249"/>
    </row>
    <row r="13" spans="2:14" s="265" customFormat="1" ht="12.75" customHeight="1">
      <c r="B13" s="259"/>
      <c r="C13" s="237"/>
      <c r="D13" s="260" t="s">
        <v>21</v>
      </c>
      <c r="E13" s="261">
        <f>SUM(E15:E20)</f>
        <v>0</v>
      </c>
      <c r="F13" s="254"/>
      <c r="G13" s="261">
        <f>SUM(G15:G20)</f>
        <v>0</v>
      </c>
      <c r="H13" s="261">
        <f>SUM(H15:H20)</f>
        <v>0</v>
      </c>
      <c r="I13" s="262">
        <f>SUM(I15:I20)</f>
        <v>0</v>
      </c>
      <c r="J13" s="254"/>
      <c r="K13" s="263"/>
      <c r="L13" s="264"/>
      <c r="M13" s="264"/>
      <c r="N13" s="264"/>
    </row>
    <row r="14" spans="2:14" s="236" customFormat="1" ht="12" customHeight="1" thickBot="1">
      <c r="B14" s="266"/>
      <c r="C14" s="267"/>
      <c r="D14" s="268"/>
      <c r="E14" s="269"/>
      <c r="F14" s="254"/>
      <c r="G14" s="269"/>
      <c r="H14" s="269"/>
      <c r="I14" s="270"/>
      <c r="J14" s="254"/>
      <c r="K14" s="263"/>
      <c r="L14" s="264"/>
      <c r="M14" s="264"/>
      <c r="N14" s="264"/>
    </row>
    <row r="15" spans="2:14" s="236" customFormat="1" ht="12.75" customHeight="1">
      <c r="B15" s="266"/>
      <c r="C15" s="267"/>
      <c r="D15" s="271" t="s">
        <v>16</v>
      </c>
      <c r="E15" s="272">
        <f aca="true" t="shared" si="0" ref="E15:E20">SUM(G15:I15)</f>
        <v>0</v>
      </c>
      <c r="F15" s="254"/>
      <c r="G15" s="1007"/>
      <c r="H15" s="1008"/>
      <c r="I15" s="1009"/>
      <c r="J15" s="254"/>
      <c r="K15" s="263"/>
      <c r="L15" s="264"/>
      <c r="M15" s="264"/>
      <c r="N15" s="264"/>
    </row>
    <row r="16" spans="2:14" s="236" customFormat="1" ht="12.75" customHeight="1">
      <c r="B16" s="266"/>
      <c r="C16" s="267"/>
      <c r="D16" s="273" t="s">
        <v>17</v>
      </c>
      <c r="E16" s="274">
        <f t="shared" si="0"/>
        <v>0</v>
      </c>
      <c r="F16" s="275"/>
      <c r="G16" s="1010"/>
      <c r="H16" s="1011"/>
      <c r="I16" s="1012"/>
      <c r="J16" s="254"/>
      <c r="K16" s="276"/>
      <c r="L16" s="237"/>
      <c r="M16" s="237"/>
      <c r="N16" s="237"/>
    </row>
    <row r="17" spans="2:14" s="236" customFormat="1" ht="12.75" customHeight="1">
      <c r="B17" s="266"/>
      <c r="C17" s="267"/>
      <c r="D17" s="273" t="s">
        <v>18</v>
      </c>
      <c r="E17" s="274">
        <f t="shared" si="0"/>
        <v>0</v>
      </c>
      <c r="F17" s="275"/>
      <c r="G17" s="1010"/>
      <c r="H17" s="1011"/>
      <c r="I17" s="1012"/>
      <c r="J17" s="254"/>
      <c r="K17" s="276"/>
      <c r="L17" s="237"/>
      <c r="M17" s="237"/>
      <c r="N17" s="237"/>
    </row>
    <row r="18" spans="2:14" s="236" customFormat="1" ht="12.75" customHeight="1">
      <c r="B18" s="266"/>
      <c r="C18" s="267"/>
      <c r="D18" s="273" t="s">
        <v>545</v>
      </c>
      <c r="E18" s="274">
        <f t="shared" si="0"/>
        <v>0</v>
      </c>
      <c r="F18" s="275"/>
      <c r="G18" s="1010"/>
      <c r="H18" s="1011"/>
      <c r="I18" s="1012"/>
      <c r="J18" s="254"/>
      <c r="K18" s="276"/>
      <c r="L18" s="237"/>
      <c r="M18" s="237"/>
      <c r="N18" s="237"/>
    </row>
    <row r="19" spans="2:14" s="236" customFormat="1" ht="12.75" customHeight="1">
      <c r="B19" s="266"/>
      <c r="C19" s="267"/>
      <c r="D19" s="273" t="s">
        <v>546</v>
      </c>
      <c r="E19" s="274">
        <f t="shared" si="0"/>
        <v>0</v>
      </c>
      <c r="F19" s="275"/>
      <c r="G19" s="1010"/>
      <c r="H19" s="1011"/>
      <c r="I19" s="1012"/>
      <c r="J19" s="254"/>
      <c r="K19" s="276"/>
      <c r="L19" s="237"/>
      <c r="M19" s="237"/>
      <c r="N19" s="237"/>
    </row>
    <row r="20" spans="2:14" s="236" customFormat="1" ht="12.75" customHeight="1" thickBot="1">
      <c r="B20" s="266"/>
      <c r="C20" s="267"/>
      <c r="D20" s="277" t="s">
        <v>547</v>
      </c>
      <c r="E20" s="278">
        <f t="shared" si="0"/>
        <v>0</v>
      </c>
      <c r="F20" s="275"/>
      <c r="G20" s="1013"/>
      <c r="H20" s="1014"/>
      <c r="I20" s="1015"/>
      <c r="J20" s="254"/>
      <c r="K20" s="276"/>
      <c r="L20" s="237"/>
      <c r="M20" s="237"/>
      <c r="N20" s="237"/>
    </row>
    <row r="21" spans="2:14" s="236" customFormat="1" ht="6.75" customHeight="1">
      <c r="B21" s="266"/>
      <c r="C21" s="267"/>
      <c r="D21" s="279"/>
      <c r="E21" s="237"/>
      <c r="F21" s="237"/>
      <c r="G21" s="237"/>
      <c r="H21" s="237"/>
      <c r="I21" s="280"/>
      <c r="J21" s="254"/>
      <c r="K21" s="276"/>
      <c r="L21" s="237"/>
      <c r="M21" s="237"/>
      <c r="N21" s="237"/>
    </row>
    <row r="22" spans="2:14" s="236" customFormat="1" ht="16.5" customHeight="1">
      <c r="B22" s="266"/>
      <c r="C22" s="267"/>
      <c r="D22" s="281" t="s">
        <v>182</v>
      </c>
      <c r="E22" s="237"/>
      <c r="F22" s="237"/>
      <c r="G22" s="237"/>
      <c r="H22" s="237"/>
      <c r="I22" s="280"/>
      <c r="J22" s="254"/>
      <c r="K22" s="276"/>
      <c r="L22" s="237"/>
      <c r="M22" s="237"/>
      <c r="N22" s="237"/>
    </row>
    <row r="23" spans="2:14" s="236" customFormat="1" ht="16.5" customHeight="1" thickBot="1">
      <c r="B23" s="266"/>
      <c r="C23" s="267"/>
      <c r="D23" s="282" t="s">
        <v>183</v>
      </c>
      <c r="E23" s="283"/>
      <c r="F23" s="283"/>
      <c r="G23" s="283"/>
      <c r="H23" s="283"/>
      <c r="I23" s="284"/>
      <c r="J23" s="279"/>
      <c r="K23" s="276"/>
      <c r="L23" s="237"/>
      <c r="M23" s="237"/>
      <c r="N23" s="237"/>
    </row>
    <row r="24" spans="2:13" s="236" customFormat="1" ht="5.25" customHeight="1" thickBot="1" thickTop="1">
      <c r="B24" s="285"/>
      <c r="C24" s="286"/>
      <c r="D24" s="287"/>
      <c r="E24" s="287"/>
      <c r="F24" s="287"/>
      <c r="G24" s="287"/>
      <c r="H24" s="287"/>
      <c r="I24" s="287"/>
      <c r="J24" s="287"/>
      <c r="K24" s="288"/>
      <c r="L24" s="237"/>
      <c r="M24" s="237"/>
    </row>
    <row r="25" spans="4:13" s="236" customFormat="1" ht="15.75" customHeight="1">
      <c r="D25" s="237"/>
      <c r="E25" s="237"/>
      <c r="F25" s="237"/>
      <c r="G25" s="237"/>
      <c r="H25" s="237"/>
      <c r="I25" s="237"/>
      <c r="J25" s="237"/>
      <c r="K25" s="237"/>
      <c r="L25" s="237"/>
      <c r="M25" s="237"/>
    </row>
    <row r="26" spans="4:13" s="236" customFormat="1" ht="15.75" customHeight="1">
      <c r="D26" s="237"/>
      <c r="E26" s="237"/>
      <c r="F26" s="237"/>
      <c r="G26" s="237"/>
      <c r="H26" s="237"/>
      <c r="I26" s="237"/>
      <c r="J26" s="237"/>
      <c r="K26" s="237"/>
      <c r="L26" s="237"/>
      <c r="M26" s="237"/>
    </row>
    <row r="27" spans="2:13" s="236" customFormat="1" ht="15.75" customHeight="1">
      <c r="B27" s="9"/>
      <c r="D27" s="237"/>
      <c r="E27" s="237"/>
      <c r="F27" s="237"/>
      <c r="G27" s="237"/>
      <c r="H27" s="237"/>
      <c r="I27" s="237"/>
      <c r="J27" s="237"/>
      <c r="K27" s="237"/>
      <c r="L27" s="237"/>
      <c r="M27" s="237"/>
    </row>
    <row r="28" spans="4:13" s="236" customFormat="1" ht="15.75" customHeight="1">
      <c r="D28" s="237"/>
      <c r="E28" s="237"/>
      <c r="F28" s="237"/>
      <c r="G28" s="237"/>
      <c r="H28" s="237"/>
      <c r="I28" s="237"/>
      <c r="J28" s="237"/>
      <c r="K28" s="237"/>
      <c r="L28" s="237"/>
      <c r="M28" s="237"/>
    </row>
    <row r="29" spans="4:13" s="236" customFormat="1" ht="15.75" customHeight="1">
      <c r="D29" s="237"/>
      <c r="E29" s="237"/>
      <c r="F29" s="237"/>
      <c r="G29" s="237"/>
      <c r="H29" s="237"/>
      <c r="I29" s="237"/>
      <c r="J29" s="237"/>
      <c r="K29" s="237"/>
      <c r="L29" s="237"/>
      <c r="M29" s="237"/>
    </row>
    <row r="30" spans="4:13" s="236" customFormat="1" ht="15.75" customHeight="1">
      <c r="D30" s="237"/>
      <c r="E30" s="237"/>
      <c r="F30" s="237"/>
      <c r="G30" s="237"/>
      <c r="H30" s="237"/>
      <c r="I30" s="237"/>
      <c r="J30" s="237"/>
      <c r="K30" s="237"/>
      <c r="L30" s="237"/>
      <c r="M30" s="237"/>
    </row>
    <row r="31" spans="4:13" s="236" customFormat="1" ht="15.75" customHeight="1">
      <c r="D31" s="237"/>
      <c r="E31" s="237"/>
      <c r="F31" s="237"/>
      <c r="G31" s="237"/>
      <c r="H31" s="237"/>
      <c r="I31" s="237"/>
      <c r="J31" s="237"/>
      <c r="K31" s="237"/>
      <c r="L31" s="237"/>
      <c r="M31" s="237"/>
    </row>
    <row r="32" spans="4:13" s="236" customFormat="1" ht="15.75" customHeight="1">
      <c r="D32" s="237"/>
      <c r="E32" s="237"/>
      <c r="F32" s="237"/>
      <c r="G32" s="237"/>
      <c r="H32" s="237"/>
      <c r="I32" s="237"/>
      <c r="J32" s="237"/>
      <c r="K32" s="237"/>
      <c r="L32" s="237"/>
      <c r="M32" s="237"/>
    </row>
    <row r="33" spans="4:13" s="236" customFormat="1" ht="15.75" customHeight="1">
      <c r="D33" s="237"/>
      <c r="E33" s="237"/>
      <c r="F33" s="237"/>
      <c r="G33" s="237"/>
      <c r="H33" s="237"/>
      <c r="I33" s="237"/>
      <c r="J33" s="237"/>
      <c r="K33" s="237"/>
      <c r="L33" s="237"/>
      <c r="M33" s="237"/>
    </row>
    <row r="34" spans="4:13" s="236" customFormat="1" ht="15.75" customHeight="1">
      <c r="D34" s="237"/>
      <c r="E34" s="237"/>
      <c r="F34" s="237"/>
      <c r="G34" s="237"/>
      <c r="H34" s="237"/>
      <c r="I34" s="237"/>
      <c r="J34" s="237"/>
      <c r="K34" s="237"/>
      <c r="L34" s="237"/>
      <c r="M34" s="237"/>
    </row>
    <row r="35" spans="4:13" s="236" customFormat="1" ht="15.75" customHeight="1">
      <c r="D35" s="237"/>
      <c r="E35" s="237"/>
      <c r="F35" s="237"/>
      <c r="G35" s="237"/>
      <c r="H35" s="237"/>
      <c r="I35" s="237"/>
      <c r="J35" s="237"/>
      <c r="K35" s="237"/>
      <c r="L35" s="237"/>
      <c r="M35" s="237"/>
    </row>
    <row r="36" spans="4:13" s="236" customFormat="1" ht="15.75" customHeight="1">
      <c r="D36" s="237"/>
      <c r="E36" s="237"/>
      <c r="F36" s="237"/>
      <c r="G36" s="237"/>
      <c r="H36" s="237"/>
      <c r="I36" s="237"/>
      <c r="J36" s="237"/>
      <c r="K36" s="237"/>
      <c r="L36" s="237"/>
      <c r="M36" s="237"/>
    </row>
    <row r="37" spans="5:13" s="236" customFormat="1" ht="28.5" customHeight="1">
      <c r="E37" s="289"/>
      <c r="F37" s="289"/>
      <c r="G37" s="289"/>
      <c r="H37" s="289"/>
      <c r="I37" s="289"/>
      <c r="J37" s="289"/>
      <c r="K37" s="289"/>
      <c r="L37" s="289"/>
      <c r="M37" s="289"/>
    </row>
    <row r="38" spans="5:13" s="236" customFormat="1" ht="28.5" customHeight="1">
      <c r="E38" s="289"/>
      <c r="F38" s="289"/>
      <c r="G38" s="289"/>
      <c r="H38" s="289"/>
      <c r="I38" s="289"/>
      <c r="J38" s="289"/>
      <c r="K38" s="289"/>
      <c r="L38" s="289"/>
      <c r="M38" s="289"/>
    </row>
    <row r="39" spans="4:13" s="236" customFormat="1" ht="18">
      <c r="D39" s="265"/>
      <c r="E39" s="289"/>
      <c r="F39" s="289"/>
      <c r="G39" s="289"/>
      <c r="H39" s="289"/>
      <c r="I39" s="289"/>
      <c r="J39" s="289"/>
      <c r="K39" s="289"/>
      <c r="L39" s="289"/>
      <c r="M39" s="289"/>
    </row>
    <row r="40" spans="4:13" s="236" customFormat="1" ht="18">
      <c r="D40" s="265"/>
      <c r="E40" s="265"/>
      <c r="F40" s="265"/>
      <c r="G40" s="265"/>
      <c r="H40" s="265"/>
      <c r="I40" s="265"/>
      <c r="J40" s="265"/>
      <c r="K40" s="265"/>
      <c r="L40" s="265"/>
      <c r="M40" s="265"/>
    </row>
    <row r="41" s="236" customFormat="1" ht="18"/>
    <row r="42" ht="18">
      <c r="A42" s="236"/>
    </row>
    <row r="43" ht="18">
      <c r="A43" s="236"/>
    </row>
  </sheetData>
  <sheetProtection sheet="1" objects="1" scenarios="1" selectLockedCells="1"/>
  <mergeCells count="2">
    <mergeCell ref="B4:K7"/>
    <mergeCell ref="B2:K2"/>
  </mergeCells>
  <printOptions/>
  <pageMargins left="0.7" right="0.7" top="0.75" bottom="0.75" header="0.3" footer="0.3"/>
  <pageSetup fitToHeight="1" fitToWidth="1" horizontalDpi="600" verticalDpi="600" orientation="landscape" paperSize="9" r:id="rId1"/>
  <headerFooter alignWithMargins="0">
    <oddFooter xml:space="preserve">&amp;RPage :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V76"/>
  <sheetViews>
    <sheetView showRowColHeaders="0" zoomScalePageLayoutView="0" workbookViewId="0" topLeftCell="A1">
      <selection activeCell="F11" sqref="F11"/>
    </sheetView>
  </sheetViews>
  <sheetFormatPr defaultColWidth="11.421875" defaultRowHeight="12.75"/>
  <cols>
    <col min="1" max="1" width="2.57421875" style="214" customWidth="1"/>
    <col min="2" max="2" width="2.140625" style="214" customWidth="1"/>
    <col min="3" max="3" width="6.140625" style="214" customWidth="1"/>
    <col min="4" max="4" width="1.57421875" style="214" customWidth="1"/>
    <col min="5" max="5" width="57.00390625" style="214" customWidth="1"/>
    <col min="6" max="12" width="11.421875" style="214" customWidth="1"/>
    <col min="13" max="13" width="1.421875" style="214" customWidth="1"/>
    <col min="14" max="14" width="2.00390625" style="214" customWidth="1"/>
    <col min="15" max="16384" width="11.421875" style="214" customWidth="1"/>
  </cols>
  <sheetData>
    <row r="1" spans="1:22" ht="9" customHeight="1" thickBot="1">
      <c r="A1" s="290"/>
      <c r="B1" s="62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4"/>
      <c r="O1" s="4"/>
      <c r="P1" s="4"/>
      <c r="Q1" s="4"/>
      <c r="R1" s="4"/>
      <c r="S1" s="4"/>
      <c r="T1" s="4"/>
      <c r="U1" s="4"/>
      <c r="V1" s="4"/>
    </row>
    <row r="2" spans="2:14" s="238" customFormat="1" ht="17.25" thickBot="1">
      <c r="B2" s="1216" t="s">
        <v>170</v>
      </c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8"/>
      <c r="N2" s="239"/>
    </row>
    <row r="3" spans="1:22" ht="9" customHeight="1" thickBot="1">
      <c r="A3" s="290"/>
      <c r="B3" s="62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4"/>
      <c r="O3" s="4"/>
      <c r="P3" s="4"/>
      <c r="Q3" s="4"/>
      <c r="R3" s="4"/>
      <c r="S3" s="4"/>
      <c r="T3" s="4"/>
      <c r="U3" s="4"/>
      <c r="V3" s="4"/>
    </row>
    <row r="4" spans="1:22" ht="41.25" customHeight="1" thickBot="1">
      <c r="A4" s="290"/>
      <c r="B4" s="1228" t="s">
        <v>128</v>
      </c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30"/>
      <c r="N4" s="4"/>
      <c r="O4" s="4"/>
      <c r="P4" s="4"/>
      <c r="Q4" s="4"/>
      <c r="R4" s="4"/>
      <c r="S4" s="4"/>
      <c r="T4" s="4"/>
      <c r="U4" s="4"/>
      <c r="V4" s="4"/>
    </row>
    <row r="5" spans="1:22" ht="9.75" customHeight="1" thickBot="1">
      <c r="A5" s="291"/>
      <c r="B5" s="65"/>
      <c r="C5" s="66"/>
      <c r="D5" s="66"/>
      <c r="E5" s="66"/>
      <c r="F5" s="66"/>
      <c r="G5" s="66"/>
      <c r="H5" s="66"/>
      <c r="I5" s="66"/>
      <c r="J5" s="66"/>
      <c r="K5" s="67"/>
      <c r="L5" s="67"/>
      <c r="M5" s="68"/>
      <c r="N5" s="4"/>
      <c r="O5" s="4"/>
      <c r="P5" s="4"/>
      <c r="Q5" s="4"/>
      <c r="R5" s="4"/>
      <c r="S5" s="4"/>
      <c r="T5" s="4"/>
      <c r="U5" s="4"/>
      <c r="V5" s="4"/>
    </row>
    <row r="6" spans="1:22" ht="29.25" customHeight="1" thickTop="1">
      <c r="A6" s="291"/>
      <c r="B6" s="69"/>
      <c r="C6" s="70"/>
      <c r="D6" s="70"/>
      <c r="E6" s="125"/>
      <c r="F6" s="1239" t="str">
        <f>"Réel
"&amp;CRBPPHIDEN___ANNEEREF___ANN0-2</f>
        <v>Réel
-2</v>
      </c>
      <c r="G6" s="1241" t="str">
        <f>"Budget exécutoire
"&amp;CRBPPHIDEN___ANNEEREF___ANN0-1</f>
        <v>Budget exécutoire
-1</v>
      </c>
      <c r="H6" s="1234" t="s">
        <v>188</v>
      </c>
      <c r="I6" s="1234"/>
      <c r="J6" s="1234"/>
      <c r="K6" s="1241" t="s">
        <v>186</v>
      </c>
      <c r="L6" s="1243" t="s">
        <v>187</v>
      </c>
      <c r="M6" s="71"/>
      <c r="N6" s="4"/>
      <c r="O6" s="4"/>
      <c r="P6" s="4"/>
      <c r="Q6" s="4"/>
      <c r="R6" s="4"/>
      <c r="S6" s="4"/>
      <c r="T6" s="4"/>
      <c r="U6" s="4"/>
      <c r="V6" s="4"/>
    </row>
    <row r="7" spans="1:22" ht="31.5" customHeight="1" thickBot="1">
      <c r="A7" s="290"/>
      <c r="B7" s="72"/>
      <c r="C7" s="126"/>
      <c r="D7" s="123"/>
      <c r="E7" s="124"/>
      <c r="F7" s="1240"/>
      <c r="G7" s="1242"/>
      <c r="H7" s="159" t="s">
        <v>436</v>
      </c>
      <c r="I7" s="159" t="s">
        <v>184</v>
      </c>
      <c r="J7" s="159" t="s">
        <v>185</v>
      </c>
      <c r="K7" s="1242"/>
      <c r="L7" s="1244"/>
      <c r="M7" s="71"/>
      <c r="N7" s="4"/>
      <c r="O7" s="4"/>
      <c r="P7" s="4"/>
      <c r="Q7" s="4"/>
      <c r="R7" s="4"/>
      <c r="S7" s="4"/>
      <c r="T7" s="4"/>
      <c r="U7" s="4"/>
      <c r="V7" s="4"/>
    </row>
    <row r="8" spans="1:22" ht="15" customHeight="1" thickTop="1">
      <c r="A8" s="292"/>
      <c r="B8" s="73"/>
      <c r="C8" s="127" t="s">
        <v>130</v>
      </c>
      <c r="D8" s="128"/>
      <c r="E8" s="129"/>
      <c r="F8" s="1235" t="s">
        <v>3</v>
      </c>
      <c r="G8" s="1235" t="s">
        <v>4</v>
      </c>
      <c r="H8" s="1235" t="s">
        <v>5</v>
      </c>
      <c r="I8" s="1235" t="s">
        <v>49</v>
      </c>
      <c r="J8" s="1235" t="s">
        <v>50</v>
      </c>
      <c r="K8" s="1235" t="s">
        <v>7</v>
      </c>
      <c r="L8" s="1237" t="s">
        <v>8</v>
      </c>
      <c r="M8" s="75"/>
      <c r="N8" s="4"/>
      <c r="O8" s="4"/>
      <c r="P8" s="4"/>
      <c r="Q8" s="4"/>
      <c r="R8" s="4"/>
      <c r="S8" s="4"/>
      <c r="T8" s="4"/>
      <c r="U8" s="4"/>
      <c r="V8" s="4"/>
    </row>
    <row r="9" spans="1:22" ht="5.25" customHeight="1">
      <c r="A9" s="293"/>
      <c r="B9" s="76"/>
      <c r="C9" s="116"/>
      <c r="D9" s="77"/>
      <c r="E9" s="74"/>
      <c r="F9" s="1236"/>
      <c r="G9" s="1236"/>
      <c r="H9" s="1236"/>
      <c r="I9" s="1236"/>
      <c r="J9" s="1236"/>
      <c r="K9" s="1236"/>
      <c r="L9" s="1238"/>
      <c r="M9" s="75"/>
      <c r="N9" s="4"/>
      <c r="O9" s="4"/>
      <c r="P9" s="4"/>
      <c r="Q9" s="4"/>
      <c r="R9" s="4"/>
      <c r="S9" s="4"/>
      <c r="T9" s="4"/>
      <c r="U9" s="4"/>
      <c r="V9" s="4"/>
    </row>
    <row r="10" spans="1:22" ht="13.5" customHeight="1" thickBot="1">
      <c r="A10" s="294"/>
      <c r="B10" s="78"/>
      <c r="C10" s="117" t="s">
        <v>48</v>
      </c>
      <c r="D10" s="79"/>
      <c r="E10" s="80"/>
      <c r="F10" s="1236"/>
      <c r="G10" s="1236"/>
      <c r="H10" s="1236"/>
      <c r="I10" s="1236"/>
      <c r="J10" s="1236"/>
      <c r="K10" s="1236"/>
      <c r="L10" s="1238"/>
      <c r="M10" s="81"/>
      <c r="N10" s="4"/>
      <c r="O10" s="4"/>
      <c r="P10" s="4"/>
      <c r="Q10" s="4"/>
      <c r="R10" s="4"/>
      <c r="S10" s="4"/>
      <c r="T10" s="4"/>
      <c r="U10" s="4"/>
      <c r="V10" s="4"/>
    </row>
    <row r="11" spans="1:22" ht="12.75" customHeight="1">
      <c r="A11" s="295"/>
      <c r="B11" s="82"/>
      <c r="C11" s="118">
        <v>601</v>
      </c>
      <c r="D11" s="83"/>
      <c r="E11" s="175" t="s">
        <v>51</v>
      </c>
      <c r="F11" s="915"/>
      <c r="G11" s="915"/>
      <c r="H11" s="915"/>
      <c r="I11" s="915"/>
      <c r="J11" s="164">
        <f>SUM(H11:I11)</f>
        <v>0</v>
      </c>
      <c r="K11" s="84"/>
      <c r="L11" s="921"/>
      <c r="M11" s="85"/>
      <c r="N11" s="4"/>
      <c r="O11" s="4"/>
      <c r="P11" s="4"/>
      <c r="Q11" s="4"/>
      <c r="R11" s="4"/>
      <c r="S11" s="4"/>
      <c r="T11" s="4"/>
      <c r="U11" s="4"/>
      <c r="V11" s="4"/>
    </row>
    <row r="12" spans="1:22" ht="12.75" customHeight="1">
      <c r="A12" s="296"/>
      <c r="B12" s="86"/>
      <c r="C12" s="119">
        <v>602</v>
      </c>
      <c r="D12" s="87"/>
      <c r="E12" s="176" t="s">
        <v>550</v>
      </c>
      <c r="F12" s="916"/>
      <c r="G12" s="917"/>
      <c r="H12" s="917"/>
      <c r="I12" s="917"/>
      <c r="J12" s="166">
        <f aca="true" t="shared" si="0" ref="J12:J17">SUM(H12:I12)</f>
        <v>0</v>
      </c>
      <c r="K12" s="84"/>
      <c r="L12" s="922"/>
      <c r="M12" s="88"/>
      <c r="N12" s="4"/>
      <c r="O12" s="4"/>
      <c r="P12" s="4"/>
      <c r="Q12" s="4"/>
      <c r="R12" s="4"/>
      <c r="S12" s="4"/>
      <c r="T12" s="4"/>
      <c r="U12" s="4"/>
      <c r="V12" s="4"/>
    </row>
    <row r="13" spans="1:22" ht="12.75" customHeight="1">
      <c r="A13" s="295"/>
      <c r="B13" s="82"/>
      <c r="C13" s="118">
        <v>603</v>
      </c>
      <c r="D13" s="83"/>
      <c r="E13" s="176" t="s">
        <v>52</v>
      </c>
      <c r="F13" s="917"/>
      <c r="G13" s="917"/>
      <c r="H13" s="917"/>
      <c r="I13" s="917"/>
      <c r="J13" s="166">
        <f t="shared" si="0"/>
        <v>0</v>
      </c>
      <c r="K13" s="84"/>
      <c r="L13" s="922"/>
      <c r="M13" s="85"/>
      <c r="N13" s="4"/>
      <c r="O13" s="4"/>
      <c r="P13" s="4"/>
      <c r="Q13" s="4"/>
      <c r="R13" s="4"/>
      <c r="S13" s="4"/>
      <c r="T13" s="4"/>
      <c r="U13" s="4"/>
      <c r="V13" s="4"/>
    </row>
    <row r="14" spans="1:22" ht="12.75" customHeight="1">
      <c r="A14" s="295"/>
      <c r="B14" s="82"/>
      <c r="C14" s="118">
        <v>606</v>
      </c>
      <c r="D14" s="83"/>
      <c r="E14" s="176" t="s">
        <v>53</v>
      </c>
      <c r="F14" s="917"/>
      <c r="G14" s="917"/>
      <c r="H14" s="917"/>
      <c r="I14" s="917"/>
      <c r="J14" s="166">
        <f t="shared" si="0"/>
        <v>0</v>
      </c>
      <c r="K14" s="84"/>
      <c r="L14" s="922"/>
      <c r="M14" s="85"/>
      <c r="N14" s="4"/>
      <c r="O14" s="4"/>
      <c r="P14" s="4"/>
      <c r="Q14" s="4"/>
      <c r="R14" s="4"/>
      <c r="S14" s="4"/>
      <c r="T14" s="4"/>
      <c r="U14" s="4"/>
      <c r="V14" s="4"/>
    </row>
    <row r="15" spans="1:22" ht="12.75" customHeight="1">
      <c r="A15" s="295"/>
      <c r="B15" s="82"/>
      <c r="C15" s="118">
        <v>607</v>
      </c>
      <c r="D15" s="83"/>
      <c r="E15" s="176" t="s">
        <v>551</v>
      </c>
      <c r="F15" s="917"/>
      <c r="G15" s="917"/>
      <c r="H15" s="917"/>
      <c r="I15" s="918"/>
      <c r="J15" s="166">
        <f t="shared" si="0"/>
        <v>0</v>
      </c>
      <c r="K15" s="84"/>
      <c r="L15" s="922"/>
      <c r="M15" s="85"/>
      <c r="N15" s="4"/>
      <c r="O15" s="4"/>
      <c r="P15" s="4"/>
      <c r="Q15" s="4"/>
      <c r="R15" s="4"/>
      <c r="S15" s="4"/>
      <c r="T15" s="4"/>
      <c r="U15" s="4"/>
      <c r="V15" s="4"/>
    </row>
    <row r="16" spans="1:22" ht="12.75" customHeight="1">
      <c r="A16" s="295"/>
      <c r="B16" s="82"/>
      <c r="C16" s="118">
        <v>709</v>
      </c>
      <c r="D16" s="83"/>
      <c r="E16" s="176" t="s">
        <v>54</v>
      </c>
      <c r="F16" s="917"/>
      <c r="G16" s="917"/>
      <c r="H16" s="918"/>
      <c r="I16" s="917"/>
      <c r="J16" s="166">
        <f t="shared" si="0"/>
        <v>0</v>
      </c>
      <c r="K16" s="84"/>
      <c r="L16" s="922"/>
      <c r="M16" s="85"/>
      <c r="N16" s="4"/>
      <c r="O16" s="4"/>
      <c r="P16" s="4"/>
      <c r="Q16" s="4"/>
      <c r="R16" s="4"/>
      <c r="S16" s="4"/>
      <c r="T16" s="4"/>
      <c r="U16" s="4"/>
      <c r="V16" s="4"/>
    </row>
    <row r="17" spans="1:22" ht="12.75" customHeight="1" thickBot="1">
      <c r="A17" s="295"/>
      <c r="B17" s="82"/>
      <c r="C17" s="118">
        <v>713</v>
      </c>
      <c r="D17" s="83"/>
      <c r="E17" s="177" t="s">
        <v>552</v>
      </c>
      <c r="F17" s="913"/>
      <c r="G17" s="913"/>
      <c r="H17" s="913"/>
      <c r="I17" s="914"/>
      <c r="J17" s="169">
        <f t="shared" si="0"/>
        <v>0</v>
      </c>
      <c r="K17" s="84"/>
      <c r="L17" s="923"/>
      <c r="M17" s="85"/>
      <c r="N17" s="4"/>
      <c r="O17" s="4"/>
      <c r="P17" s="4"/>
      <c r="Q17" s="4"/>
      <c r="R17" s="4"/>
      <c r="S17" s="4"/>
      <c r="T17" s="4"/>
      <c r="U17" s="4"/>
      <c r="V17" s="4"/>
    </row>
    <row r="18" spans="1:22" ht="20.25">
      <c r="A18" s="295"/>
      <c r="B18" s="82"/>
      <c r="C18" s="118"/>
      <c r="D18" s="83"/>
      <c r="E18" s="83"/>
      <c r="F18" s="174"/>
      <c r="G18" s="174"/>
      <c r="H18" s="174"/>
      <c r="I18" s="174"/>
      <c r="J18" s="174"/>
      <c r="K18" s="84"/>
      <c r="L18" s="178"/>
      <c r="M18" s="85"/>
      <c r="N18" s="4"/>
      <c r="O18" s="4"/>
      <c r="P18" s="4"/>
      <c r="Q18" s="4"/>
      <c r="R18" s="4"/>
      <c r="S18" s="4"/>
      <c r="T18" s="4"/>
      <c r="U18" s="4"/>
      <c r="V18" s="4"/>
    </row>
    <row r="19" spans="1:22" ht="13.5" customHeight="1" thickBot="1">
      <c r="A19" s="297"/>
      <c r="B19" s="82"/>
      <c r="C19" s="117" t="s">
        <v>55</v>
      </c>
      <c r="D19" s="79"/>
      <c r="E19" s="89"/>
      <c r="F19" s="174"/>
      <c r="G19" s="174"/>
      <c r="H19" s="174"/>
      <c r="I19" s="174"/>
      <c r="J19" s="174"/>
      <c r="K19" s="84"/>
      <c r="L19" s="178"/>
      <c r="M19" s="85"/>
      <c r="N19" s="4"/>
      <c r="O19" s="4"/>
      <c r="P19" s="4"/>
      <c r="Q19" s="4"/>
      <c r="R19" s="4"/>
      <c r="S19" s="4"/>
      <c r="T19" s="4"/>
      <c r="U19" s="4"/>
      <c r="V19" s="4"/>
    </row>
    <row r="20" spans="1:22" ht="12.75" customHeight="1">
      <c r="A20" s="298"/>
      <c r="B20" s="90"/>
      <c r="C20" s="118">
        <v>6111</v>
      </c>
      <c r="D20" s="83"/>
      <c r="E20" s="175" t="s">
        <v>432</v>
      </c>
      <c r="F20" s="915"/>
      <c r="G20" s="915"/>
      <c r="H20" s="919"/>
      <c r="I20" s="919"/>
      <c r="J20" s="164">
        <f>SUM(H20:I20)</f>
        <v>0</v>
      </c>
      <c r="K20" s="84"/>
      <c r="L20" s="921"/>
      <c r="M20" s="91"/>
      <c r="N20" s="4"/>
      <c r="O20" s="4"/>
      <c r="P20" s="4"/>
      <c r="Q20" s="4"/>
      <c r="R20" s="4"/>
      <c r="S20" s="4"/>
      <c r="T20" s="4"/>
      <c r="U20" s="4"/>
      <c r="V20" s="4"/>
    </row>
    <row r="21" spans="1:22" ht="12.75" customHeight="1">
      <c r="A21" s="298"/>
      <c r="B21" s="90"/>
      <c r="C21" s="912">
        <v>6112</v>
      </c>
      <c r="D21" s="83"/>
      <c r="E21" s="911" t="s">
        <v>433</v>
      </c>
      <c r="F21" s="917"/>
      <c r="G21" s="920"/>
      <c r="H21" s="920"/>
      <c r="I21" s="920"/>
      <c r="J21" s="166">
        <f>SUM(H21:I21)</f>
        <v>0</v>
      </c>
      <c r="K21" s="84"/>
      <c r="L21" s="1024"/>
      <c r="M21" s="91"/>
      <c r="N21" s="4"/>
      <c r="O21" s="4"/>
      <c r="P21" s="4"/>
      <c r="Q21" s="4"/>
      <c r="R21" s="4"/>
      <c r="S21" s="4"/>
      <c r="T21" s="4"/>
      <c r="U21" s="4"/>
      <c r="V21" s="4"/>
    </row>
    <row r="22" spans="1:22" ht="12.75" customHeight="1" thickBot="1">
      <c r="A22" s="299"/>
      <c r="B22" s="90"/>
      <c r="C22" s="912">
        <v>6118</v>
      </c>
      <c r="D22" s="83"/>
      <c r="E22" s="177" t="s">
        <v>434</v>
      </c>
      <c r="F22" s="913"/>
      <c r="G22" s="914"/>
      <c r="H22" s="914"/>
      <c r="I22" s="914"/>
      <c r="J22" s="169">
        <f>SUM(H22:I22)</f>
        <v>0</v>
      </c>
      <c r="K22" s="84"/>
      <c r="L22" s="923"/>
      <c r="M22" s="91"/>
      <c r="N22" s="4"/>
      <c r="O22" s="4"/>
      <c r="P22" s="4"/>
      <c r="Q22" s="4"/>
      <c r="R22" s="4"/>
      <c r="S22" s="4"/>
      <c r="T22" s="4"/>
      <c r="U22" s="4"/>
      <c r="V22" s="4"/>
    </row>
    <row r="23" spans="1:22" ht="12" customHeight="1">
      <c r="A23" s="300"/>
      <c r="B23" s="92"/>
      <c r="C23" s="120" t="s">
        <v>23</v>
      </c>
      <c r="D23" s="93"/>
      <c r="E23" s="83"/>
      <c r="F23" s="174"/>
      <c r="G23" s="174"/>
      <c r="H23" s="174"/>
      <c r="I23" s="174"/>
      <c r="J23" s="174"/>
      <c r="K23" s="84"/>
      <c r="L23" s="178"/>
      <c r="M23" s="94"/>
      <c r="N23" s="4"/>
      <c r="O23" s="4"/>
      <c r="P23" s="4"/>
      <c r="Q23" s="4"/>
      <c r="R23" s="4"/>
      <c r="S23" s="4"/>
      <c r="T23" s="4"/>
      <c r="U23" s="4"/>
      <c r="V23" s="4"/>
    </row>
    <row r="24" spans="1:22" ht="13.5" customHeight="1" thickBot="1">
      <c r="A24" s="301"/>
      <c r="B24" s="95"/>
      <c r="C24" s="121" t="s">
        <v>56</v>
      </c>
      <c r="D24" s="96"/>
      <c r="E24" s="96"/>
      <c r="F24" s="174"/>
      <c r="G24" s="174"/>
      <c r="H24" s="174"/>
      <c r="I24" s="174"/>
      <c r="J24" s="174"/>
      <c r="K24" s="84"/>
      <c r="L24" s="178"/>
      <c r="M24" s="97"/>
      <c r="N24" s="4"/>
      <c r="O24" s="4"/>
      <c r="P24" s="4"/>
      <c r="Q24" s="4"/>
      <c r="R24" s="4"/>
      <c r="S24" s="4"/>
      <c r="T24" s="4"/>
      <c r="U24" s="4"/>
      <c r="V24" s="4"/>
    </row>
    <row r="25" spans="1:22" ht="12.75" customHeight="1">
      <c r="A25" s="302"/>
      <c r="B25" s="98"/>
      <c r="C25" s="122">
        <v>6241</v>
      </c>
      <c r="D25" s="99"/>
      <c r="E25" s="180" t="s">
        <v>57</v>
      </c>
      <c r="F25" s="919"/>
      <c r="G25" s="919"/>
      <c r="H25" s="919"/>
      <c r="I25" s="919"/>
      <c r="J25" s="164">
        <f aca="true" t="shared" si="1" ref="J25:J36">SUM(H25:I25)</f>
        <v>0</v>
      </c>
      <c r="K25" s="84"/>
      <c r="L25" s="921"/>
      <c r="M25" s="100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303"/>
      <c r="B26" s="95"/>
      <c r="C26" s="1025">
        <v>6242</v>
      </c>
      <c r="D26" s="101"/>
      <c r="E26" s="181" t="s">
        <v>58</v>
      </c>
      <c r="F26" s="920"/>
      <c r="G26" s="920"/>
      <c r="H26" s="920"/>
      <c r="I26" s="920"/>
      <c r="J26" s="166">
        <f t="shared" si="1"/>
        <v>0</v>
      </c>
      <c r="K26" s="84"/>
      <c r="L26" s="922"/>
      <c r="M26" s="97"/>
      <c r="N26" s="4"/>
      <c r="O26" s="4"/>
      <c r="P26" s="4"/>
      <c r="Q26" s="4"/>
      <c r="R26" s="4"/>
      <c r="S26" s="4"/>
      <c r="T26" s="4"/>
      <c r="U26" s="4"/>
      <c r="V26" s="4"/>
    </row>
    <row r="27" spans="1:22" ht="12.75" customHeight="1">
      <c r="A27" s="303"/>
      <c r="B27" s="95"/>
      <c r="C27" s="122">
        <v>6247</v>
      </c>
      <c r="D27" s="99"/>
      <c r="E27" s="181" t="s">
        <v>59</v>
      </c>
      <c r="F27" s="920"/>
      <c r="G27" s="920"/>
      <c r="H27" s="920"/>
      <c r="I27" s="920"/>
      <c r="J27" s="166">
        <f t="shared" si="1"/>
        <v>0</v>
      </c>
      <c r="K27" s="84"/>
      <c r="L27" s="922"/>
      <c r="M27" s="97"/>
      <c r="N27" s="4"/>
      <c r="O27" s="4"/>
      <c r="P27" s="4"/>
      <c r="Q27" s="4"/>
      <c r="R27" s="4"/>
      <c r="S27" s="4"/>
      <c r="T27" s="4"/>
      <c r="U27" s="4"/>
      <c r="V27" s="4"/>
    </row>
    <row r="28" spans="1:22" ht="12.75" customHeight="1">
      <c r="A28" s="303"/>
      <c r="B28" s="95"/>
      <c r="C28" s="122">
        <v>6248</v>
      </c>
      <c r="D28" s="99"/>
      <c r="E28" s="181" t="s">
        <v>60</v>
      </c>
      <c r="F28" s="920"/>
      <c r="G28" s="920"/>
      <c r="H28" s="920"/>
      <c r="I28" s="920"/>
      <c r="J28" s="166">
        <f t="shared" si="1"/>
        <v>0</v>
      </c>
      <c r="K28" s="84"/>
      <c r="L28" s="922"/>
      <c r="M28" s="97"/>
      <c r="N28" s="4"/>
      <c r="O28" s="4"/>
      <c r="P28" s="4"/>
      <c r="Q28" s="4"/>
      <c r="R28" s="4"/>
      <c r="S28" s="4"/>
      <c r="T28" s="4"/>
      <c r="U28" s="4"/>
      <c r="V28" s="4"/>
    </row>
    <row r="29" spans="1:22" ht="12.75" customHeight="1">
      <c r="A29" s="303"/>
      <c r="B29" s="95"/>
      <c r="C29" s="122">
        <v>625</v>
      </c>
      <c r="D29" s="99"/>
      <c r="E29" s="181" t="s">
        <v>61</v>
      </c>
      <c r="F29" s="920"/>
      <c r="G29" s="920"/>
      <c r="H29" s="920"/>
      <c r="I29" s="920"/>
      <c r="J29" s="166">
        <f t="shared" si="1"/>
        <v>0</v>
      </c>
      <c r="K29" s="84"/>
      <c r="L29" s="922"/>
      <c r="M29" s="97"/>
      <c r="N29" s="4"/>
      <c r="O29" s="4"/>
      <c r="P29" s="4"/>
      <c r="Q29" s="4"/>
      <c r="R29" s="4"/>
      <c r="S29" s="4"/>
      <c r="T29" s="4"/>
      <c r="U29" s="4"/>
      <c r="V29" s="4"/>
    </row>
    <row r="30" spans="1:22" ht="12.75" customHeight="1">
      <c r="A30" s="303"/>
      <c r="B30" s="95"/>
      <c r="C30" s="122">
        <v>626</v>
      </c>
      <c r="D30" s="99"/>
      <c r="E30" s="181" t="s">
        <v>62</v>
      </c>
      <c r="F30" s="920"/>
      <c r="G30" s="920"/>
      <c r="H30" s="920"/>
      <c r="I30" s="920"/>
      <c r="J30" s="166">
        <f t="shared" si="1"/>
        <v>0</v>
      </c>
      <c r="K30" s="84"/>
      <c r="L30" s="922"/>
      <c r="M30" s="97"/>
      <c r="N30" s="4"/>
      <c r="O30" s="4"/>
      <c r="P30" s="4"/>
      <c r="Q30" s="4"/>
      <c r="R30" s="4"/>
      <c r="S30" s="4"/>
      <c r="T30" s="4"/>
      <c r="U30" s="4"/>
      <c r="V30" s="4"/>
    </row>
    <row r="31" spans="1:22" ht="12.75" customHeight="1">
      <c r="A31" s="303"/>
      <c r="B31" s="95"/>
      <c r="C31" s="122">
        <v>6281</v>
      </c>
      <c r="D31" s="99"/>
      <c r="E31" s="181" t="s">
        <v>63</v>
      </c>
      <c r="F31" s="920"/>
      <c r="G31" s="920"/>
      <c r="H31" s="920"/>
      <c r="I31" s="920"/>
      <c r="J31" s="166">
        <f t="shared" si="1"/>
        <v>0</v>
      </c>
      <c r="K31" s="84"/>
      <c r="L31" s="922"/>
      <c r="M31" s="97"/>
      <c r="N31" s="4"/>
      <c r="O31" s="4"/>
      <c r="P31" s="4"/>
      <c r="Q31" s="4"/>
      <c r="R31" s="4"/>
      <c r="S31" s="4"/>
      <c r="T31" s="4"/>
      <c r="U31" s="4"/>
      <c r="V31" s="4"/>
    </row>
    <row r="32" spans="1:22" ht="12.75" customHeight="1">
      <c r="A32" s="303"/>
      <c r="B32" s="95"/>
      <c r="C32" s="122">
        <v>6282</v>
      </c>
      <c r="D32" s="99"/>
      <c r="E32" s="181" t="s">
        <v>64</v>
      </c>
      <c r="F32" s="920"/>
      <c r="G32" s="920"/>
      <c r="H32" s="920"/>
      <c r="I32" s="920"/>
      <c r="J32" s="166">
        <f t="shared" si="1"/>
        <v>0</v>
      </c>
      <c r="K32" s="84"/>
      <c r="L32" s="922"/>
      <c r="M32" s="97"/>
      <c r="N32" s="4"/>
      <c r="O32" s="4"/>
      <c r="P32" s="4"/>
      <c r="Q32" s="4"/>
      <c r="R32" s="4"/>
      <c r="S32" s="4"/>
      <c r="T32" s="4"/>
      <c r="U32" s="4"/>
      <c r="V32" s="4"/>
    </row>
    <row r="33" spans="1:22" ht="12.75" customHeight="1">
      <c r="A33" s="303"/>
      <c r="B33" s="95"/>
      <c r="C33" s="122">
        <v>6283</v>
      </c>
      <c r="D33" s="99"/>
      <c r="E33" s="181" t="s">
        <v>65</v>
      </c>
      <c r="F33" s="920"/>
      <c r="G33" s="920"/>
      <c r="H33" s="920"/>
      <c r="I33" s="920"/>
      <c r="J33" s="166">
        <f t="shared" si="1"/>
        <v>0</v>
      </c>
      <c r="K33" s="84"/>
      <c r="L33" s="922"/>
      <c r="M33" s="97"/>
      <c r="N33" s="4"/>
      <c r="O33" s="4"/>
      <c r="P33" s="4"/>
      <c r="Q33" s="4"/>
      <c r="R33" s="4"/>
      <c r="S33" s="4"/>
      <c r="T33" s="4"/>
      <c r="U33" s="4"/>
      <c r="V33" s="4"/>
    </row>
    <row r="34" spans="1:22" ht="12.75" customHeight="1">
      <c r="A34" s="303"/>
      <c r="B34" s="95"/>
      <c r="C34" s="122">
        <v>6284</v>
      </c>
      <c r="D34" s="99"/>
      <c r="E34" s="181" t="s">
        <v>66</v>
      </c>
      <c r="F34" s="920"/>
      <c r="G34" s="920"/>
      <c r="H34" s="920"/>
      <c r="I34" s="920"/>
      <c r="J34" s="166">
        <f t="shared" si="1"/>
        <v>0</v>
      </c>
      <c r="K34" s="84"/>
      <c r="L34" s="922"/>
      <c r="M34" s="97"/>
      <c r="N34" s="4"/>
      <c r="O34" s="4"/>
      <c r="P34" s="4"/>
      <c r="Q34" s="4"/>
      <c r="R34" s="4"/>
      <c r="S34" s="4"/>
      <c r="T34" s="4"/>
      <c r="U34" s="4"/>
      <c r="V34" s="4"/>
    </row>
    <row r="35" spans="1:22" ht="12.75" customHeight="1">
      <c r="A35" s="303"/>
      <c r="B35" s="95"/>
      <c r="C35" s="122">
        <v>6287</v>
      </c>
      <c r="D35" s="99"/>
      <c r="E35" s="181" t="s">
        <v>553</v>
      </c>
      <c r="F35" s="920"/>
      <c r="G35" s="920"/>
      <c r="H35" s="920"/>
      <c r="I35" s="920"/>
      <c r="J35" s="166">
        <f t="shared" si="1"/>
        <v>0</v>
      </c>
      <c r="K35" s="84"/>
      <c r="L35" s="922"/>
      <c r="M35" s="97"/>
      <c r="N35" s="4"/>
      <c r="O35" s="4"/>
      <c r="P35" s="4"/>
      <c r="Q35" s="4"/>
      <c r="R35" s="4"/>
      <c r="S35" s="4"/>
      <c r="T35" s="4"/>
      <c r="U35" s="4"/>
      <c r="V35" s="4"/>
    </row>
    <row r="36" spans="1:22" ht="12.75" customHeight="1" thickBot="1">
      <c r="A36" s="304"/>
      <c r="B36" s="102"/>
      <c r="C36" s="122">
        <v>6288</v>
      </c>
      <c r="D36" s="99"/>
      <c r="E36" s="870" t="s">
        <v>435</v>
      </c>
      <c r="F36" s="914"/>
      <c r="G36" s="914"/>
      <c r="H36" s="914"/>
      <c r="I36" s="914"/>
      <c r="J36" s="169">
        <f t="shared" si="1"/>
        <v>0</v>
      </c>
      <c r="K36" s="84"/>
      <c r="L36" s="924"/>
      <c r="M36" s="103"/>
      <c r="N36" s="4"/>
      <c r="O36" s="4"/>
      <c r="P36" s="4"/>
      <c r="Q36" s="4"/>
      <c r="R36" s="4"/>
      <c r="S36" s="4"/>
      <c r="T36" s="4"/>
      <c r="U36" s="4"/>
      <c r="V36" s="4"/>
    </row>
    <row r="37" spans="1:22" ht="6.75" customHeight="1" thickBot="1">
      <c r="A37" s="305"/>
      <c r="B37" s="104"/>
      <c r="C37" s="170"/>
      <c r="D37" s="171"/>
      <c r="E37" s="172"/>
      <c r="F37" s="179"/>
      <c r="G37" s="179"/>
      <c r="H37" s="179"/>
      <c r="I37" s="179"/>
      <c r="J37" s="179"/>
      <c r="K37" s="160"/>
      <c r="L37" s="197"/>
      <c r="M37" s="105"/>
      <c r="N37" s="4"/>
      <c r="O37" s="4"/>
      <c r="P37" s="4"/>
      <c r="Q37" s="4"/>
      <c r="R37" s="4"/>
      <c r="S37" s="4"/>
      <c r="T37" s="4"/>
      <c r="U37" s="4"/>
      <c r="V37" s="4"/>
    </row>
    <row r="38" spans="1:22" ht="15.75" customHeight="1" thickBot="1" thickTop="1">
      <c r="A38" s="304"/>
      <c r="B38" s="102"/>
      <c r="C38" s="1231" t="s">
        <v>67</v>
      </c>
      <c r="D38" s="1232"/>
      <c r="E38" s="1233"/>
      <c r="F38" s="106">
        <f>SUM(F11:F17)+SUM(F20:F22)+SUM(F25:F36)</f>
        <v>0</v>
      </c>
      <c r="G38" s="106">
        <f>SUM(G11:G17)+SUM(G20:G22)+SUM(G25:G36)</f>
        <v>0</v>
      </c>
      <c r="H38" s="106">
        <f>SUM(H11:H17)+SUM(H20:H22)+SUM(H25:H36)</f>
        <v>0</v>
      </c>
      <c r="I38" s="106">
        <f>SUM(I11:I17)+SUM(I20:I22)+SUM(I25:I36)</f>
        <v>0</v>
      </c>
      <c r="J38" s="106">
        <f>SUM(J11:J17)+SUM(J20:J22)+SUM(J25:J36)</f>
        <v>0</v>
      </c>
      <c r="K38" s="113"/>
      <c r="L38" s="107">
        <f>SUM(L11:L17)+SUM(L20:L22)+SUM(L25:L36)</f>
        <v>0</v>
      </c>
      <c r="M38" s="103"/>
      <c r="N38" s="4"/>
      <c r="O38" s="4"/>
      <c r="P38" s="4"/>
      <c r="Q38" s="4"/>
      <c r="R38" s="4"/>
      <c r="S38" s="4"/>
      <c r="T38" s="4"/>
      <c r="U38" s="4"/>
      <c r="V38" s="4"/>
    </row>
    <row r="39" spans="1:22" ht="9.75" customHeight="1" thickBot="1" thickTop="1">
      <c r="A39" s="306"/>
      <c r="B39" s="108"/>
      <c r="C39" s="109"/>
      <c r="D39" s="109"/>
      <c r="E39" s="110"/>
      <c r="F39" s="110"/>
      <c r="G39" s="110"/>
      <c r="H39" s="110"/>
      <c r="I39" s="110"/>
      <c r="J39" s="110"/>
      <c r="K39" s="110"/>
      <c r="L39" s="110"/>
      <c r="M39" s="112"/>
      <c r="N39" s="4"/>
      <c r="O39" s="4"/>
      <c r="P39" s="4"/>
      <c r="Q39" s="4"/>
      <c r="R39" s="4"/>
      <c r="S39" s="4"/>
      <c r="T39" s="4"/>
      <c r="U39" s="4"/>
      <c r="V39" s="4"/>
    </row>
    <row r="40" spans="1:22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16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</sheetData>
  <sheetProtection sheet="1" objects="1" scenarios="1" selectLockedCells="1"/>
  <mergeCells count="15">
    <mergeCell ref="L8:L10"/>
    <mergeCell ref="F6:F7"/>
    <mergeCell ref="G6:G7"/>
    <mergeCell ref="K6:K7"/>
    <mergeCell ref="L6:L7"/>
    <mergeCell ref="B4:M4"/>
    <mergeCell ref="C38:E38"/>
    <mergeCell ref="B2:M2"/>
    <mergeCell ref="H6:J6"/>
    <mergeCell ref="F8:F10"/>
    <mergeCell ref="G8:G10"/>
    <mergeCell ref="H8:H10"/>
    <mergeCell ref="I8:I10"/>
    <mergeCell ref="J8:J10"/>
    <mergeCell ref="K8:K10"/>
  </mergeCells>
  <printOptions/>
  <pageMargins left="0.7" right="0.7" top="0.75" bottom="0.75" header="0.3" footer="0.3"/>
  <pageSetup fitToHeight="1" fitToWidth="1" horizontalDpi="600" verticalDpi="600" orientation="landscape" paperSize="9" scale="86" r:id="rId1"/>
  <headerFooter alignWithMargins="0">
    <oddFooter xml:space="preserve">&amp;RPage : 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2:N27"/>
  <sheetViews>
    <sheetView showRowColHeaders="0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290" customWidth="1"/>
    <col min="2" max="2" width="1.7109375" style="62" customWidth="1"/>
    <col min="3" max="3" width="3.57421875" style="63" customWidth="1"/>
    <col min="4" max="4" width="0.85546875" style="63" customWidth="1"/>
    <col min="5" max="5" width="65.140625" style="64" customWidth="1"/>
    <col min="6" max="6" width="12.8515625" style="64" customWidth="1"/>
    <col min="7" max="12" width="11.57421875" style="64" customWidth="1"/>
    <col min="13" max="14" width="2.00390625" style="64" customWidth="1"/>
    <col min="15" max="16384" width="11.421875" style="64" customWidth="1"/>
  </cols>
  <sheetData>
    <row r="1" ht="9.75" customHeight="1" thickBot="1"/>
    <row r="2" spans="2:14" s="238" customFormat="1" ht="17.25" thickBot="1">
      <c r="B2" s="1216" t="s">
        <v>170</v>
      </c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8"/>
      <c r="N2" s="239"/>
    </row>
    <row r="3" ht="6.75" customHeight="1" thickBot="1"/>
    <row r="4" spans="2:13" ht="51.75" customHeight="1" thickBot="1">
      <c r="B4" s="1228" t="s">
        <v>129</v>
      </c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30"/>
    </row>
    <row r="5" spans="1:13" s="307" customFormat="1" ht="9.75" customHeight="1" thickBot="1">
      <c r="A5" s="291"/>
      <c r="B5" s="65"/>
      <c r="C5" s="66"/>
      <c r="D5" s="66"/>
      <c r="E5" s="66"/>
      <c r="F5" s="66"/>
      <c r="G5" s="66"/>
      <c r="H5" s="66"/>
      <c r="I5" s="66"/>
      <c r="J5" s="66"/>
      <c r="K5" s="67"/>
      <c r="L5" s="67"/>
      <c r="M5" s="68"/>
    </row>
    <row r="6" spans="1:13" s="307" customFormat="1" ht="29.25" customHeight="1" thickTop="1">
      <c r="A6" s="291"/>
      <c r="B6" s="69"/>
      <c r="C6" s="70"/>
      <c r="D6" s="70"/>
      <c r="E6" s="70"/>
      <c r="F6" s="1239" t="str">
        <f>"Réel
"&amp;CRBPPHIDEN___ANNEEREF___ANN0-2</f>
        <v>Réel
-2</v>
      </c>
      <c r="G6" s="1241" t="str">
        <f>"Budget exécutoire
"&amp;CRBPPHIDEN___ANNEEREF___ANN0-1</f>
        <v>Budget exécutoire
-1</v>
      </c>
      <c r="H6" s="1234" t="s">
        <v>188</v>
      </c>
      <c r="I6" s="1234"/>
      <c r="J6" s="1234"/>
      <c r="K6" s="1241" t="s">
        <v>186</v>
      </c>
      <c r="L6" s="1243" t="s">
        <v>187</v>
      </c>
      <c r="M6" s="71"/>
    </row>
    <row r="7" spans="1:13" s="307" customFormat="1" ht="31.5" customHeight="1" thickBot="1">
      <c r="A7" s="291"/>
      <c r="B7" s="69"/>
      <c r="C7" s="70"/>
      <c r="D7" s="70"/>
      <c r="E7" s="70"/>
      <c r="F7" s="1240"/>
      <c r="G7" s="1242"/>
      <c r="H7" s="907" t="s">
        <v>436</v>
      </c>
      <c r="I7" s="205" t="s">
        <v>184</v>
      </c>
      <c r="J7" s="205" t="s">
        <v>185</v>
      </c>
      <c r="K7" s="1242"/>
      <c r="L7" s="1244"/>
      <c r="M7" s="71"/>
    </row>
    <row r="8" spans="1:13" s="308" customFormat="1" ht="14.25" customHeight="1" thickTop="1">
      <c r="A8" s="292"/>
      <c r="B8" s="73"/>
      <c r="C8" s="127" t="s">
        <v>137</v>
      </c>
      <c r="D8" s="128"/>
      <c r="E8" s="129"/>
      <c r="F8" s="1235" t="s">
        <v>3</v>
      </c>
      <c r="G8" s="1235" t="s">
        <v>4</v>
      </c>
      <c r="H8" s="1235" t="s">
        <v>5</v>
      </c>
      <c r="I8" s="1235" t="s">
        <v>49</v>
      </c>
      <c r="J8" s="1235" t="s">
        <v>50</v>
      </c>
      <c r="K8" s="1235" t="s">
        <v>7</v>
      </c>
      <c r="L8" s="1237" t="s">
        <v>8</v>
      </c>
      <c r="M8" s="75"/>
    </row>
    <row r="9" spans="1:13" s="308" customFormat="1" ht="5.25" customHeight="1">
      <c r="A9" s="293"/>
      <c r="B9" s="76"/>
      <c r="C9" s="116"/>
      <c r="D9" s="77"/>
      <c r="E9" s="74"/>
      <c r="F9" s="1236"/>
      <c r="G9" s="1236"/>
      <c r="H9" s="1236"/>
      <c r="I9" s="1236"/>
      <c r="J9" s="1236"/>
      <c r="K9" s="1236"/>
      <c r="L9" s="1238"/>
      <c r="M9" s="75"/>
    </row>
    <row r="10" spans="2:13" s="294" customFormat="1" ht="13.5" customHeight="1" thickBot="1">
      <c r="B10" s="78"/>
      <c r="C10" s="117"/>
      <c r="D10" s="79"/>
      <c r="E10" s="80"/>
      <c r="F10" s="1236"/>
      <c r="G10" s="1236"/>
      <c r="H10" s="1236"/>
      <c r="I10" s="1236"/>
      <c r="J10" s="1236"/>
      <c r="K10" s="1236"/>
      <c r="L10" s="1238"/>
      <c r="M10" s="81"/>
    </row>
    <row r="11" spans="2:13" s="295" customFormat="1" ht="12.75" customHeight="1">
      <c r="B11" s="82"/>
      <c r="C11" s="130">
        <v>621</v>
      </c>
      <c r="D11" s="83"/>
      <c r="E11" s="163" t="s">
        <v>68</v>
      </c>
      <c r="F11" s="915"/>
      <c r="G11" s="915"/>
      <c r="H11" s="915"/>
      <c r="I11" s="915"/>
      <c r="J11" s="164">
        <f aca="true" t="shared" si="0" ref="J11:J18">SUM(H11:I11)</f>
        <v>0</v>
      </c>
      <c r="K11" s="114"/>
      <c r="L11" s="921"/>
      <c r="M11" s="85"/>
    </row>
    <row r="12" spans="2:13" s="296" customFormat="1" ht="12.75" customHeight="1">
      <c r="B12" s="86"/>
      <c r="C12" s="130">
        <v>622</v>
      </c>
      <c r="D12" s="87"/>
      <c r="E12" s="165" t="s">
        <v>69</v>
      </c>
      <c r="F12" s="916"/>
      <c r="G12" s="916"/>
      <c r="H12" s="916"/>
      <c r="I12" s="916"/>
      <c r="J12" s="166">
        <f t="shared" si="0"/>
        <v>0</v>
      </c>
      <c r="K12" s="114"/>
      <c r="L12" s="922"/>
      <c r="M12" s="88"/>
    </row>
    <row r="13" spans="2:13" s="295" customFormat="1" ht="12.75" customHeight="1">
      <c r="B13" s="82"/>
      <c r="C13" s="130">
        <v>631</v>
      </c>
      <c r="D13" s="83"/>
      <c r="E13" s="165" t="s">
        <v>70</v>
      </c>
      <c r="F13" s="917"/>
      <c r="G13" s="917"/>
      <c r="H13" s="917"/>
      <c r="I13" s="917"/>
      <c r="J13" s="166">
        <f>SUM(H13:I13)</f>
        <v>0</v>
      </c>
      <c r="K13" s="114"/>
      <c r="L13" s="922"/>
      <c r="M13" s="85"/>
    </row>
    <row r="14" spans="2:13" s="295" customFormat="1" ht="12.75" customHeight="1">
      <c r="B14" s="82"/>
      <c r="C14" s="130">
        <v>633</v>
      </c>
      <c r="D14" s="83"/>
      <c r="E14" s="165" t="s">
        <v>71</v>
      </c>
      <c r="F14" s="917"/>
      <c r="G14" s="917"/>
      <c r="H14" s="917"/>
      <c r="I14" s="917"/>
      <c r="J14" s="166">
        <f t="shared" si="0"/>
        <v>0</v>
      </c>
      <c r="K14" s="114"/>
      <c r="L14" s="922"/>
      <c r="M14" s="85"/>
    </row>
    <row r="15" spans="2:13" s="295" customFormat="1" ht="12.75" customHeight="1">
      <c r="B15" s="82"/>
      <c r="C15" s="130">
        <v>641</v>
      </c>
      <c r="D15" s="83"/>
      <c r="E15" s="165" t="s">
        <v>554</v>
      </c>
      <c r="F15" s="917"/>
      <c r="G15" s="917"/>
      <c r="H15" s="917"/>
      <c r="I15" s="918"/>
      <c r="J15" s="166">
        <f t="shared" si="0"/>
        <v>0</v>
      </c>
      <c r="K15" s="114"/>
      <c r="L15" s="922"/>
      <c r="M15" s="85"/>
    </row>
    <row r="16" spans="2:13" s="295" customFormat="1" ht="12.75" customHeight="1">
      <c r="B16" s="82"/>
      <c r="C16" s="130">
        <v>642</v>
      </c>
      <c r="D16" s="83"/>
      <c r="E16" s="167" t="s">
        <v>555</v>
      </c>
      <c r="F16" s="917"/>
      <c r="G16" s="917"/>
      <c r="H16" s="918"/>
      <c r="I16" s="917"/>
      <c r="J16" s="166">
        <f t="shared" si="0"/>
        <v>0</v>
      </c>
      <c r="K16" s="114"/>
      <c r="L16" s="922"/>
      <c r="M16" s="85"/>
    </row>
    <row r="17" spans="2:13" s="295" customFormat="1" ht="12.75" customHeight="1">
      <c r="B17" s="82"/>
      <c r="C17" s="1027">
        <v>643</v>
      </c>
      <c r="D17" s="83"/>
      <c r="E17" s="167" t="s">
        <v>437</v>
      </c>
      <c r="F17" s="917"/>
      <c r="G17" s="918"/>
      <c r="H17" s="918"/>
      <c r="I17" s="917"/>
      <c r="J17" s="166">
        <f t="shared" si="0"/>
        <v>0</v>
      </c>
      <c r="K17" s="114"/>
      <c r="L17" s="922"/>
      <c r="M17" s="85"/>
    </row>
    <row r="18" spans="2:13" s="295" customFormat="1" ht="12.75" customHeight="1">
      <c r="B18" s="82"/>
      <c r="C18" s="131">
        <v>645</v>
      </c>
      <c r="D18" s="83"/>
      <c r="E18" s="165" t="s">
        <v>72</v>
      </c>
      <c r="F18" s="917"/>
      <c r="G18" s="918"/>
      <c r="H18" s="917"/>
      <c r="I18" s="917"/>
      <c r="J18" s="166">
        <f t="shared" si="0"/>
        <v>0</v>
      </c>
      <c r="K18" s="114"/>
      <c r="L18" s="922"/>
      <c r="M18" s="85"/>
    </row>
    <row r="19" spans="2:13" s="295" customFormat="1" ht="12.75" customHeight="1">
      <c r="B19" s="82"/>
      <c r="C19" s="131">
        <v>646</v>
      </c>
      <c r="D19" s="83"/>
      <c r="E19" s="165" t="s">
        <v>110</v>
      </c>
      <c r="F19" s="918"/>
      <c r="G19" s="917"/>
      <c r="H19" s="917"/>
      <c r="I19" s="918"/>
      <c r="J19" s="166">
        <f>SUM(H19:I19)</f>
        <v>0</v>
      </c>
      <c r="K19" s="114"/>
      <c r="L19" s="922"/>
      <c r="M19" s="85"/>
    </row>
    <row r="20" spans="2:13" s="297" customFormat="1" ht="13.5" customHeight="1">
      <c r="B20" s="82"/>
      <c r="C20" s="130">
        <v>647</v>
      </c>
      <c r="D20" s="79"/>
      <c r="E20" s="167" t="s">
        <v>73</v>
      </c>
      <c r="F20" s="917"/>
      <c r="G20" s="917"/>
      <c r="H20" s="917"/>
      <c r="I20" s="917"/>
      <c r="J20" s="166">
        <f>SUM(H20:I20)</f>
        <v>0</v>
      </c>
      <c r="K20" s="114"/>
      <c r="L20" s="922"/>
      <c r="M20" s="85"/>
    </row>
    <row r="21" spans="2:13" s="298" customFormat="1" ht="12.75" customHeight="1" thickBot="1">
      <c r="B21" s="90"/>
      <c r="C21" s="130">
        <v>648</v>
      </c>
      <c r="D21" s="83"/>
      <c r="E21" s="168" t="s">
        <v>74</v>
      </c>
      <c r="F21" s="913"/>
      <c r="G21" s="913"/>
      <c r="H21" s="913"/>
      <c r="I21" s="913"/>
      <c r="J21" s="169">
        <f>SUM(H21:I21)</f>
        <v>0</v>
      </c>
      <c r="K21" s="114"/>
      <c r="L21" s="923"/>
      <c r="M21" s="91"/>
    </row>
    <row r="22" spans="2:13" s="305" customFormat="1" ht="7.5" customHeight="1" thickBot="1">
      <c r="B22" s="104"/>
      <c r="C22" s="170"/>
      <c r="D22" s="171"/>
      <c r="E22" s="172"/>
      <c r="F22" s="162"/>
      <c r="G22" s="162"/>
      <c r="H22" s="162"/>
      <c r="I22" s="162"/>
      <c r="J22" s="162"/>
      <c r="K22" s="161"/>
      <c r="L22" s="173"/>
      <c r="M22" s="105"/>
    </row>
    <row r="23" spans="2:13" s="304" customFormat="1" ht="15.75" customHeight="1" thickBot="1" thickTop="1">
      <c r="B23" s="102"/>
      <c r="C23" s="1231" t="s">
        <v>75</v>
      </c>
      <c r="D23" s="1232"/>
      <c r="E23" s="1233"/>
      <c r="F23" s="106">
        <f>SUM(F11:F21)</f>
        <v>0</v>
      </c>
      <c r="G23" s="106">
        <f aca="true" t="shared" si="1" ref="G23:L23">SUM(G11:G21)</f>
        <v>0</v>
      </c>
      <c r="H23" s="106">
        <f t="shared" si="1"/>
        <v>0</v>
      </c>
      <c r="I23" s="106">
        <f t="shared" si="1"/>
        <v>0</v>
      </c>
      <c r="J23" s="106">
        <f t="shared" si="1"/>
        <v>0</v>
      </c>
      <c r="K23" s="113"/>
      <c r="L23" s="107">
        <f t="shared" si="1"/>
        <v>0</v>
      </c>
      <c r="M23" s="103"/>
    </row>
    <row r="24" spans="1:13" s="304" customFormat="1" ht="11.25" customHeight="1" thickBot="1" thickTop="1">
      <c r="A24" s="306"/>
      <c r="B24" s="108"/>
      <c r="C24" s="109"/>
      <c r="D24" s="109"/>
      <c r="E24" s="110"/>
      <c r="F24" s="110"/>
      <c r="G24" s="110"/>
      <c r="H24" s="110"/>
      <c r="I24" s="110"/>
      <c r="J24" s="110"/>
      <c r="K24" s="110"/>
      <c r="L24" s="111"/>
      <c r="M24" s="112"/>
    </row>
    <row r="25" spans="1:11" s="304" customFormat="1" ht="8.25" customHeight="1">
      <c r="A25" s="306"/>
      <c r="B25" s="309"/>
      <c r="C25" s="310"/>
      <c r="D25" s="310"/>
      <c r="E25" s="311"/>
      <c r="F25" s="311"/>
      <c r="G25" s="311"/>
      <c r="H25" s="311"/>
      <c r="I25" s="311"/>
      <c r="J25" s="311"/>
      <c r="K25" s="311"/>
    </row>
    <row r="26" spans="1:11" s="304" customFormat="1" ht="24" customHeight="1">
      <c r="A26" s="306"/>
      <c r="B26" s="309"/>
      <c r="C26" s="310"/>
      <c r="D26" s="310"/>
      <c r="E26" s="311"/>
      <c r="F26" s="311"/>
      <c r="G26" s="311"/>
      <c r="H26" s="311"/>
      <c r="I26" s="311"/>
      <c r="J26" s="311"/>
      <c r="K26" s="311"/>
    </row>
    <row r="27" ht="25.5">
      <c r="B27" s="9"/>
    </row>
  </sheetData>
  <sheetProtection sheet="1" objects="1" scenarios="1" selectLockedCells="1"/>
  <mergeCells count="15">
    <mergeCell ref="L8:L10"/>
    <mergeCell ref="F6:F7"/>
    <mergeCell ref="G6:G7"/>
    <mergeCell ref="K6:K7"/>
    <mergeCell ref="L6:L7"/>
    <mergeCell ref="C23:E23"/>
    <mergeCell ref="B4:M4"/>
    <mergeCell ref="B2:M2"/>
    <mergeCell ref="H6:J6"/>
    <mergeCell ref="F8:F10"/>
    <mergeCell ref="G8:G10"/>
    <mergeCell ref="H8:H10"/>
    <mergeCell ref="I8:I10"/>
    <mergeCell ref="J8:J10"/>
    <mergeCell ref="K8:K10"/>
  </mergeCells>
  <printOptions/>
  <pageMargins left="0.7" right="0.7" top="0.75" bottom="0.75" header="0.3" footer="0.3"/>
  <pageSetup fitToHeight="1" fitToWidth="1" horizontalDpi="600" verticalDpi="600" orientation="landscape" paperSize="9" scale="83" r:id="rId1"/>
  <headerFooter alignWithMargins="0">
    <oddFooter xml:space="preserve">&amp;RPage : 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O69"/>
  <sheetViews>
    <sheetView showRowColHeaders="0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290" customWidth="1"/>
    <col min="2" max="2" width="1.7109375" style="62" customWidth="1"/>
    <col min="3" max="3" width="7.57421875" style="63" customWidth="1"/>
    <col min="4" max="4" width="0.71875" style="63" customWidth="1"/>
    <col min="5" max="5" width="81.00390625" style="64" customWidth="1"/>
    <col min="6" max="6" width="12.7109375" style="64" customWidth="1"/>
    <col min="7" max="12" width="11.57421875" style="64" customWidth="1"/>
    <col min="13" max="13" width="2.00390625" style="64" customWidth="1"/>
    <col min="14" max="14" width="3.28125" style="64" customWidth="1"/>
    <col min="15" max="16384" width="11.421875" style="64" customWidth="1"/>
  </cols>
  <sheetData>
    <row r="1" ht="9.75" customHeight="1" thickBot="1">
      <c r="E1" s="63"/>
    </row>
    <row r="2" spans="2:15" s="238" customFormat="1" ht="17.25" thickBot="1">
      <c r="B2" s="1216" t="s">
        <v>170</v>
      </c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8"/>
      <c r="N2" s="64"/>
      <c r="O2" s="239"/>
    </row>
    <row r="3" ht="6.75" customHeight="1" thickBot="1">
      <c r="E3" s="63"/>
    </row>
    <row r="4" spans="2:13" ht="51.75" customHeight="1" thickBot="1">
      <c r="B4" s="1228" t="s">
        <v>129</v>
      </c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30"/>
    </row>
    <row r="5" spans="1:13" s="307" customFormat="1" ht="9.75" customHeight="1" thickBot="1">
      <c r="A5" s="291"/>
      <c r="B5" s="65"/>
      <c r="C5" s="1045"/>
      <c r="D5" s="1045"/>
      <c r="E5" s="1045"/>
      <c r="F5" s="66"/>
      <c r="G5" s="66"/>
      <c r="H5" s="66"/>
      <c r="I5" s="66"/>
      <c r="J5" s="66"/>
      <c r="K5" s="67"/>
      <c r="L5" s="67"/>
      <c r="M5" s="68"/>
    </row>
    <row r="6" spans="1:13" s="307" customFormat="1" ht="27.75" customHeight="1" thickTop="1">
      <c r="A6" s="291"/>
      <c r="B6" s="69"/>
      <c r="C6" s="1046"/>
      <c r="D6" s="1046"/>
      <c r="E6" s="1046"/>
      <c r="F6" s="1239" t="str">
        <f>"Réel
"&amp;CRBPPHIDEN___ANNEEREF___ANN0-2</f>
        <v>Réel
-2</v>
      </c>
      <c r="G6" s="1241" t="str">
        <f>"Budget exécutoire
"&amp;CRBPPHIDEN___ANNEEREF___ANN0-1</f>
        <v>Budget exécutoire
-1</v>
      </c>
      <c r="H6" s="1234" t="s">
        <v>188</v>
      </c>
      <c r="I6" s="1234"/>
      <c r="J6" s="1234"/>
      <c r="K6" s="1241" t="s">
        <v>186</v>
      </c>
      <c r="L6" s="1243" t="s">
        <v>187</v>
      </c>
      <c r="M6" s="71"/>
    </row>
    <row r="7" spans="2:13" ht="31.5" customHeight="1" thickBot="1">
      <c r="B7" s="72"/>
      <c r="C7" s="1047"/>
      <c r="D7" s="1047"/>
      <c r="E7" s="1047"/>
      <c r="F7" s="1240"/>
      <c r="G7" s="1242"/>
      <c r="H7" s="907" t="s">
        <v>436</v>
      </c>
      <c r="I7" s="205" t="s">
        <v>184</v>
      </c>
      <c r="J7" s="205" t="s">
        <v>185</v>
      </c>
      <c r="K7" s="1242"/>
      <c r="L7" s="1244"/>
      <c r="M7" s="71"/>
    </row>
    <row r="8" spans="1:13" s="308" customFormat="1" ht="14.25" customHeight="1" thickTop="1">
      <c r="A8" s="292"/>
      <c r="B8" s="73"/>
      <c r="C8" s="1048" t="s">
        <v>138</v>
      </c>
      <c r="D8" s="1049"/>
      <c r="E8" s="448"/>
      <c r="F8" s="1248" t="s">
        <v>3</v>
      </c>
      <c r="G8" s="1248" t="s">
        <v>4</v>
      </c>
      <c r="H8" s="1248" t="s">
        <v>5</v>
      </c>
      <c r="I8" s="1248" t="s">
        <v>49</v>
      </c>
      <c r="J8" s="1248" t="s">
        <v>50</v>
      </c>
      <c r="K8" s="1248" t="s">
        <v>7</v>
      </c>
      <c r="L8" s="1250" t="s">
        <v>8</v>
      </c>
      <c r="M8" s="75"/>
    </row>
    <row r="9" spans="1:13" s="308" customFormat="1" ht="12" customHeight="1">
      <c r="A9" s="293"/>
      <c r="B9" s="76"/>
      <c r="C9" s="1050"/>
      <c r="D9" s="1051"/>
      <c r="E9" s="453"/>
      <c r="F9" s="1249"/>
      <c r="G9" s="1249"/>
      <c r="H9" s="1249"/>
      <c r="I9" s="1249"/>
      <c r="J9" s="1249"/>
      <c r="K9" s="1249"/>
      <c r="L9" s="1251"/>
      <c r="M9" s="75"/>
    </row>
    <row r="10" spans="2:13" s="294" customFormat="1" ht="5.25" customHeight="1" thickBot="1">
      <c r="B10" s="78"/>
      <c r="C10" s="117"/>
      <c r="D10" s="79"/>
      <c r="E10" s="80"/>
      <c r="F10" s="1249"/>
      <c r="G10" s="1249"/>
      <c r="H10" s="1249"/>
      <c r="I10" s="1249"/>
      <c r="J10" s="1249"/>
      <c r="K10" s="1249"/>
      <c r="L10" s="1251"/>
      <c r="M10" s="81"/>
    </row>
    <row r="11" spans="2:13" s="295" customFormat="1" ht="12.75" customHeight="1">
      <c r="B11" s="82"/>
      <c r="C11" s="851">
        <v>612</v>
      </c>
      <c r="D11" s="852"/>
      <c r="E11" s="853" t="s">
        <v>195</v>
      </c>
      <c r="F11" s="925"/>
      <c r="G11" s="926"/>
      <c r="H11" s="925"/>
      <c r="I11" s="925"/>
      <c r="J11" s="312">
        <f>SUM(H11:I11)</f>
        <v>0</v>
      </c>
      <c r="K11" s="1052"/>
      <c r="L11" s="921"/>
      <c r="M11" s="85"/>
    </row>
    <row r="12" spans="2:13" s="296" customFormat="1" ht="12.75" customHeight="1">
      <c r="B12" s="86"/>
      <c r="C12" s="851">
        <v>6132</v>
      </c>
      <c r="D12" s="852"/>
      <c r="E12" s="854" t="s">
        <v>76</v>
      </c>
      <c r="F12" s="927"/>
      <c r="G12" s="928"/>
      <c r="H12" s="928"/>
      <c r="I12" s="928"/>
      <c r="J12" s="314">
        <f>SUM(H12:I12)</f>
        <v>0</v>
      </c>
      <c r="K12" s="1052"/>
      <c r="L12" s="882"/>
      <c r="M12" s="88"/>
    </row>
    <row r="13" spans="2:13" s="295" customFormat="1" ht="12.75" customHeight="1">
      <c r="B13" s="82"/>
      <c r="C13" s="851">
        <v>6135</v>
      </c>
      <c r="D13" s="852"/>
      <c r="E13" s="854" t="s">
        <v>77</v>
      </c>
      <c r="F13" s="928"/>
      <c r="G13" s="928"/>
      <c r="H13" s="928"/>
      <c r="I13" s="928"/>
      <c r="J13" s="314">
        <f aca="true" t="shared" si="0" ref="J13:J24">SUM(H13:I13)</f>
        <v>0</v>
      </c>
      <c r="K13" s="1052"/>
      <c r="L13" s="882"/>
      <c r="M13" s="85"/>
    </row>
    <row r="14" spans="2:13" s="295" customFormat="1" ht="12.75" customHeight="1">
      <c r="B14" s="82"/>
      <c r="C14" s="851">
        <v>614</v>
      </c>
      <c r="D14" s="852"/>
      <c r="E14" s="854" t="s">
        <v>196</v>
      </c>
      <c r="F14" s="928"/>
      <c r="G14" s="928"/>
      <c r="H14" s="928"/>
      <c r="I14" s="928"/>
      <c r="J14" s="314">
        <f t="shared" si="0"/>
        <v>0</v>
      </c>
      <c r="K14" s="1052"/>
      <c r="L14" s="882"/>
      <c r="M14" s="85"/>
    </row>
    <row r="15" spans="2:13" s="295" customFormat="1" ht="12.75" customHeight="1">
      <c r="B15" s="82"/>
      <c r="C15" s="851">
        <v>6152</v>
      </c>
      <c r="D15" s="852"/>
      <c r="E15" s="854" t="s">
        <v>78</v>
      </c>
      <c r="F15" s="928"/>
      <c r="G15" s="928"/>
      <c r="H15" s="928"/>
      <c r="I15" s="928"/>
      <c r="J15" s="314">
        <f t="shared" si="0"/>
        <v>0</v>
      </c>
      <c r="K15" s="1052"/>
      <c r="L15" s="882"/>
      <c r="M15" s="85"/>
    </row>
    <row r="16" spans="2:13" s="295" customFormat="1" ht="12.75" customHeight="1">
      <c r="B16" s="82"/>
      <c r="C16" s="851">
        <v>6155</v>
      </c>
      <c r="D16" s="852"/>
      <c r="E16" s="854" t="s">
        <v>79</v>
      </c>
      <c r="F16" s="928"/>
      <c r="G16" s="928"/>
      <c r="H16" s="928"/>
      <c r="I16" s="928"/>
      <c r="J16" s="314">
        <f t="shared" si="0"/>
        <v>0</v>
      </c>
      <c r="K16" s="1052"/>
      <c r="L16" s="882"/>
      <c r="M16" s="85"/>
    </row>
    <row r="17" spans="2:13" s="295" customFormat="1" ht="12.75" customHeight="1">
      <c r="B17" s="82"/>
      <c r="C17" s="851">
        <v>6156</v>
      </c>
      <c r="D17" s="852"/>
      <c r="E17" s="854" t="s">
        <v>80</v>
      </c>
      <c r="F17" s="928"/>
      <c r="G17" s="928"/>
      <c r="H17" s="928"/>
      <c r="I17" s="928"/>
      <c r="J17" s="314">
        <f t="shared" si="0"/>
        <v>0</v>
      </c>
      <c r="K17" s="1052"/>
      <c r="L17" s="882"/>
      <c r="M17" s="85"/>
    </row>
    <row r="18" spans="2:13" s="295" customFormat="1" ht="12.75" customHeight="1">
      <c r="B18" s="82"/>
      <c r="C18" s="851">
        <v>616</v>
      </c>
      <c r="D18" s="852"/>
      <c r="E18" s="854" t="s">
        <v>81</v>
      </c>
      <c r="F18" s="928"/>
      <c r="G18" s="928"/>
      <c r="H18" s="928"/>
      <c r="I18" s="928"/>
      <c r="J18" s="314">
        <f t="shared" si="0"/>
        <v>0</v>
      </c>
      <c r="K18" s="1052"/>
      <c r="L18" s="882"/>
      <c r="M18" s="85"/>
    </row>
    <row r="19" spans="2:13" s="297" customFormat="1" ht="13.5" customHeight="1">
      <c r="B19" s="82"/>
      <c r="C19" s="851">
        <v>617</v>
      </c>
      <c r="D19" s="852"/>
      <c r="E19" s="854" t="s">
        <v>82</v>
      </c>
      <c r="F19" s="928"/>
      <c r="G19" s="928"/>
      <c r="H19" s="928"/>
      <c r="I19" s="928"/>
      <c r="J19" s="314">
        <f t="shared" si="0"/>
        <v>0</v>
      </c>
      <c r="K19" s="1052"/>
      <c r="L19" s="882"/>
      <c r="M19" s="85"/>
    </row>
    <row r="20" spans="2:13" s="298" customFormat="1" ht="12.75" customHeight="1">
      <c r="B20" s="90"/>
      <c r="C20" s="851">
        <v>618</v>
      </c>
      <c r="D20" s="852"/>
      <c r="E20" s="854" t="s">
        <v>83</v>
      </c>
      <c r="F20" s="928"/>
      <c r="G20" s="928"/>
      <c r="H20" s="928"/>
      <c r="I20" s="928"/>
      <c r="J20" s="314">
        <f t="shared" si="0"/>
        <v>0</v>
      </c>
      <c r="K20" s="1052"/>
      <c r="L20" s="882"/>
      <c r="M20" s="91"/>
    </row>
    <row r="21" spans="2:13" s="298" customFormat="1" ht="12.75" customHeight="1">
      <c r="B21" s="90"/>
      <c r="C21" s="855">
        <v>623</v>
      </c>
      <c r="D21" s="856"/>
      <c r="E21" s="857" t="s">
        <v>556</v>
      </c>
      <c r="F21" s="928"/>
      <c r="G21" s="928"/>
      <c r="H21" s="928"/>
      <c r="I21" s="928"/>
      <c r="J21" s="314">
        <f t="shared" si="0"/>
        <v>0</v>
      </c>
      <c r="K21" s="1052"/>
      <c r="L21" s="882"/>
      <c r="M21" s="91"/>
    </row>
    <row r="22" spans="2:13" s="298" customFormat="1" ht="12.75" customHeight="1">
      <c r="B22" s="90"/>
      <c r="C22" s="855">
        <v>627</v>
      </c>
      <c r="D22" s="856"/>
      <c r="E22" s="857" t="s">
        <v>84</v>
      </c>
      <c r="F22" s="928"/>
      <c r="G22" s="928"/>
      <c r="H22" s="928"/>
      <c r="I22" s="928"/>
      <c r="J22" s="314">
        <f t="shared" si="0"/>
        <v>0</v>
      </c>
      <c r="K22" s="1052"/>
      <c r="L22" s="882"/>
      <c r="M22" s="91"/>
    </row>
    <row r="23" spans="2:13" s="298" customFormat="1" ht="12.75" customHeight="1">
      <c r="B23" s="90"/>
      <c r="C23" s="858">
        <v>635</v>
      </c>
      <c r="D23" s="859"/>
      <c r="E23" s="860" t="s">
        <v>197</v>
      </c>
      <c r="F23" s="928"/>
      <c r="G23" s="928"/>
      <c r="H23" s="928"/>
      <c r="I23" s="928"/>
      <c r="J23" s="314">
        <f t="shared" si="0"/>
        <v>0</v>
      </c>
      <c r="K23" s="1052"/>
      <c r="L23" s="882"/>
      <c r="M23" s="91"/>
    </row>
    <row r="24" spans="2:13" s="298" customFormat="1" ht="12.75" customHeight="1" thickBot="1">
      <c r="B24" s="90"/>
      <c r="C24" s="861">
        <v>637</v>
      </c>
      <c r="D24" s="862"/>
      <c r="E24" s="863" t="s">
        <v>198</v>
      </c>
      <c r="F24" s="929"/>
      <c r="G24" s="929"/>
      <c r="H24" s="929"/>
      <c r="I24" s="929"/>
      <c r="J24" s="315">
        <f t="shared" si="0"/>
        <v>0</v>
      </c>
      <c r="K24" s="1052"/>
      <c r="L24" s="883"/>
      <c r="M24" s="91"/>
    </row>
    <row r="25" spans="2:13" s="299" customFormat="1" ht="15.75" customHeight="1" thickBot="1">
      <c r="B25" s="90"/>
      <c r="C25" s="865" t="s">
        <v>85</v>
      </c>
      <c r="D25" s="866"/>
      <c r="E25" s="864"/>
      <c r="F25" s="318"/>
      <c r="G25" s="318"/>
      <c r="H25" s="318"/>
      <c r="I25" s="318"/>
      <c r="J25" s="318"/>
      <c r="K25" s="1052"/>
      <c r="L25" s="319"/>
      <c r="M25" s="91"/>
    </row>
    <row r="26" spans="2:13" s="298" customFormat="1" ht="12.75" customHeight="1">
      <c r="B26" s="90"/>
      <c r="C26" s="867">
        <v>651</v>
      </c>
      <c r="D26" s="868"/>
      <c r="E26" s="869" t="s">
        <v>86</v>
      </c>
      <c r="F26" s="925"/>
      <c r="G26" s="925"/>
      <c r="H26" s="925"/>
      <c r="I26" s="925"/>
      <c r="J26" s="312">
        <f>SUM(H26:I26)</f>
        <v>0</v>
      </c>
      <c r="K26" s="1052"/>
      <c r="L26" s="921"/>
      <c r="M26" s="91"/>
    </row>
    <row r="27" spans="2:13" s="298" customFormat="1" ht="12.75" customHeight="1">
      <c r="B27" s="90"/>
      <c r="C27" s="855">
        <v>654</v>
      </c>
      <c r="D27" s="856"/>
      <c r="E27" s="857" t="s">
        <v>87</v>
      </c>
      <c r="F27" s="928"/>
      <c r="G27" s="928"/>
      <c r="H27" s="928"/>
      <c r="I27" s="928"/>
      <c r="J27" s="314">
        <f>SUM(H27:I27)</f>
        <v>0</v>
      </c>
      <c r="K27" s="1052"/>
      <c r="L27" s="882"/>
      <c r="M27" s="91"/>
    </row>
    <row r="28" spans="2:13" s="298" customFormat="1" ht="12.75" customHeight="1">
      <c r="B28" s="90"/>
      <c r="C28" s="855">
        <v>655</v>
      </c>
      <c r="D28" s="856"/>
      <c r="E28" s="857" t="s">
        <v>557</v>
      </c>
      <c r="F28" s="928"/>
      <c r="G28" s="928"/>
      <c r="H28" s="928"/>
      <c r="I28" s="928"/>
      <c r="J28" s="314">
        <f>SUM(H28:I28)</f>
        <v>0</v>
      </c>
      <c r="K28" s="1052"/>
      <c r="L28" s="882"/>
      <c r="M28" s="91"/>
    </row>
    <row r="29" spans="2:13" s="298" customFormat="1" ht="12.75" customHeight="1">
      <c r="B29" s="90"/>
      <c r="C29" s="855">
        <v>657</v>
      </c>
      <c r="D29" s="856"/>
      <c r="E29" s="857" t="s">
        <v>88</v>
      </c>
      <c r="F29" s="928"/>
      <c r="G29" s="928"/>
      <c r="H29" s="928"/>
      <c r="I29" s="928"/>
      <c r="J29" s="314">
        <f>SUM(H29:I29)</f>
        <v>0</v>
      </c>
      <c r="K29" s="1052"/>
      <c r="L29" s="882"/>
      <c r="M29" s="91"/>
    </row>
    <row r="30" spans="2:13" s="298" customFormat="1" ht="12.75" customHeight="1" thickBot="1">
      <c r="B30" s="90"/>
      <c r="C30" s="855">
        <v>658</v>
      </c>
      <c r="D30" s="856"/>
      <c r="E30" s="870" t="s">
        <v>89</v>
      </c>
      <c r="F30" s="929"/>
      <c r="G30" s="929"/>
      <c r="H30" s="929"/>
      <c r="I30" s="929"/>
      <c r="J30" s="315">
        <f>SUM(H30:I30)</f>
        <v>0</v>
      </c>
      <c r="K30" s="1052"/>
      <c r="L30" s="883"/>
      <c r="M30" s="91"/>
    </row>
    <row r="31" spans="2:13" s="298" customFormat="1" ht="15" customHeight="1" thickBot="1">
      <c r="B31" s="90"/>
      <c r="C31" s="871" t="s">
        <v>90</v>
      </c>
      <c r="D31" s="872"/>
      <c r="E31" s="864"/>
      <c r="F31" s="318"/>
      <c r="G31" s="318"/>
      <c r="H31" s="318"/>
      <c r="I31" s="318"/>
      <c r="J31" s="318"/>
      <c r="K31" s="1052"/>
      <c r="L31" s="319"/>
      <c r="M31" s="91"/>
    </row>
    <row r="32" spans="2:13" s="298" customFormat="1" ht="12.75" customHeight="1" thickBot="1">
      <c r="B32" s="90"/>
      <c r="C32" s="842">
        <v>66</v>
      </c>
      <c r="D32" s="843"/>
      <c r="E32" s="1028" t="s">
        <v>438</v>
      </c>
      <c r="F32" s="930"/>
      <c r="G32" s="930"/>
      <c r="H32" s="930"/>
      <c r="I32" s="930"/>
      <c r="J32" s="320">
        <f>SUM(H32:I32)</f>
        <v>0</v>
      </c>
      <c r="K32" s="1052"/>
      <c r="L32" s="1105"/>
      <c r="M32" s="91"/>
    </row>
    <row r="33" spans="2:13" s="298" customFormat="1" ht="15.75" customHeight="1" thickBot="1">
      <c r="B33" s="90"/>
      <c r="C33" s="871" t="s">
        <v>91</v>
      </c>
      <c r="D33" s="872"/>
      <c r="E33" s="864"/>
      <c r="F33" s="318"/>
      <c r="G33" s="318"/>
      <c r="H33" s="318"/>
      <c r="I33" s="318"/>
      <c r="J33" s="318"/>
      <c r="K33" s="1052"/>
      <c r="L33" s="319"/>
      <c r="M33" s="91"/>
    </row>
    <row r="34" spans="2:13" s="298" customFormat="1" ht="12.75" customHeight="1">
      <c r="B34" s="90"/>
      <c r="C34" s="842">
        <v>671</v>
      </c>
      <c r="D34" s="843"/>
      <c r="E34" s="873" t="s">
        <v>92</v>
      </c>
      <c r="F34" s="925"/>
      <c r="G34" s="925"/>
      <c r="H34" s="925"/>
      <c r="I34" s="925"/>
      <c r="J34" s="312">
        <f>SUM(H34:I34)</f>
        <v>0</v>
      </c>
      <c r="K34" s="1052"/>
      <c r="L34" s="921"/>
      <c r="M34" s="91"/>
    </row>
    <row r="35" spans="2:13" s="298" customFormat="1" ht="12.75" customHeight="1">
      <c r="B35" s="90"/>
      <c r="C35" s="842">
        <v>673</v>
      </c>
      <c r="D35" s="843"/>
      <c r="E35" s="874" t="s">
        <v>558</v>
      </c>
      <c r="F35" s="928"/>
      <c r="G35" s="928"/>
      <c r="H35" s="928"/>
      <c r="I35" s="931"/>
      <c r="J35" s="314">
        <f>SUM(H35:I35)</f>
        <v>0</v>
      </c>
      <c r="K35" s="1052"/>
      <c r="L35" s="882"/>
      <c r="M35" s="91"/>
    </row>
    <row r="36" spans="2:13" s="298" customFormat="1" ht="12.75" customHeight="1">
      <c r="B36" s="90"/>
      <c r="C36" s="842">
        <v>675</v>
      </c>
      <c r="D36" s="843"/>
      <c r="E36" s="874" t="s">
        <v>93</v>
      </c>
      <c r="F36" s="928"/>
      <c r="G36" s="928"/>
      <c r="H36" s="931"/>
      <c r="I36" s="931"/>
      <c r="J36" s="314">
        <f>SUM(H36:I36)</f>
        <v>0</v>
      </c>
      <c r="K36" s="1052"/>
      <c r="L36" s="882"/>
      <c r="M36" s="91"/>
    </row>
    <row r="37" spans="2:13" s="298" customFormat="1" ht="12.75" customHeight="1" thickBot="1">
      <c r="B37" s="90"/>
      <c r="C37" s="842">
        <v>678</v>
      </c>
      <c r="D37" s="843"/>
      <c r="E37" s="875" t="s">
        <v>94</v>
      </c>
      <c r="F37" s="929"/>
      <c r="G37" s="932"/>
      <c r="H37" s="932"/>
      <c r="I37" s="932"/>
      <c r="J37" s="315">
        <f>SUM(H37:I37)</f>
        <v>0</v>
      </c>
      <c r="K37" s="1052"/>
      <c r="L37" s="883"/>
      <c r="M37" s="91"/>
    </row>
    <row r="38" spans="2:13" s="298" customFormat="1" ht="17.25" customHeight="1" thickBot="1">
      <c r="B38" s="90"/>
      <c r="C38" s="876" t="s">
        <v>559</v>
      </c>
      <c r="D38" s="877"/>
      <c r="E38" s="864"/>
      <c r="F38" s="318"/>
      <c r="G38" s="318"/>
      <c r="H38" s="318"/>
      <c r="I38" s="318"/>
      <c r="J38" s="318"/>
      <c r="K38" s="1052"/>
      <c r="L38" s="319"/>
      <c r="M38" s="91"/>
    </row>
    <row r="39" spans="2:13" s="298" customFormat="1" ht="12.75" customHeight="1">
      <c r="B39" s="90"/>
      <c r="C39" s="842">
        <v>6811</v>
      </c>
      <c r="D39" s="843"/>
      <c r="E39" s="845" t="s">
        <v>95</v>
      </c>
      <c r="F39" s="933"/>
      <c r="G39" s="933"/>
      <c r="H39" s="933"/>
      <c r="I39" s="933"/>
      <c r="J39" s="312">
        <f aca="true" t="shared" si="1" ref="J39:J57">SUM(H39:I39)</f>
        <v>0</v>
      </c>
      <c r="K39" s="1052"/>
      <c r="L39" s="921"/>
      <c r="M39" s="91"/>
    </row>
    <row r="40" spans="2:13" s="298" customFormat="1" ht="12.75" customHeight="1">
      <c r="B40" s="90"/>
      <c r="C40" s="842">
        <v>6812</v>
      </c>
      <c r="D40" s="843"/>
      <c r="E40" s="846" t="s">
        <v>96</v>
      </c>
      <c r="F40" s="931"/>
      <c r="G40" s="931"/>
      <c r="H40" s="931"/>
      <c r="I40" s="931"/>
      <c r="J40" s="314">
        <f t="shared" si="1"/>
        <v>0</v>
      </c>
      <c r="K40" s="1052"/>
      <c r="L40" s="882"/>
      <c r="M40" s="91"/>
    </row>
    <row r="41" spans="2:13" s="298" customFormat="1" ht="12.75" customHeight="1">
      <c r="B41" s="90"/>
      <c r="C41" s="842">
        <v>6815</v>
      </c>
      <c r="D41" s="843"/>
      <c r="E41" s="846" t="s">
        <v>560</v>
      </c>
      <c r="F41" s="931"/>
      <c r="G41" s="931"/>
      <c r="H41" s="931"/>
      <c r="I41" s="931"/>
      <c r="J41" s="314">
        <f t="shared" si="1"/>
        <v>0</v>
      </c>
      <c r="K41" s="1052"/>
      <c r="L41" s="882"/>
      <c r="M41" s="91"/>
    </row>
    <row r="42" spans="2:13" s="298" customFormat="1" ht="12.75" customHeight="1">
      <c r="B42" s="90"/>
      <c r="C42" s="844">
        <v>6816</v>
      </c>
      <c r="D42" s="847"/>
      <c r="E42" s="846" t="s">
        <v>199</v>
      </c>
      <c r="F42" s="931"/>
      <c r="G42" s="931"/>
      <c r="H42" s="931"/>
      <c r="I42" s="931"/>
      <c r="J42" s="314">
        <f t="shared" si="1"/>
        <v>0</v>
      </c>
      <c r="K42" s="1052"/>
      <c r="L42" s="882"/>
      <c r="M42" s="91"/>
    </row>
    <row r="43" spans="2:13" s="298" customFormat="1" ht="12.75" customHeight="1">
      <c r="B43" s="90"/>
      <c r="C43" s="844">
        <v>6817</v>
      </c>
      <c r="D43" s="847"/>
      <c r="E43" s="846" t="s">
        <v>124</v>
      </c>
      <c r="F43" s="931"/>
      <c r="G43" s="931"/>
      <c r="H43" s="931"/>
      <c r="I43" s="931"/>
      <c r="J43" s="314">
        <f t="shared" si="1"/>
        <v>0</v>
      </c>
      <c r="K43" s="1052"/>
      <c r="L43" s="882"/>
      <c r="M43" s="91"/>
    </row>
    <row r="44" spans="2:13" s="298" customFormat="1" ht="12.75" customHeight="1">
      <c r="B44" s="90"/>
      <c r="C44" s="842">
        <v>686</v>
      </c>
      <c r="D44" s="843"/>
      <c r="E44" s="846" t="s">
        <v>201</v>
      </c>
      <c r="F44" s="931"/>
      <c r="G44" s="931"/>
      <c r="H44" s="931"/>
      <c r="I44" s="931"/>
      <c r="J44" s="314">
        <f t="shared" si="1"/>
        <v>0</v>
      </c>
      <c r="K44" s="1052"/>
      <c r="L44" s="882"/>
      <c r="M44" s="91"/>
    </row>
    <row r="45" spans="2:13" s="298" customFormat="1" ht="12.75" customHeight="1">
      <c r="B45" s="90"/>
      <c r="C45" s="842">
        <v>687</v>
      </c>
      <c r="D45" s="843"/>
      <c r="E45" s="846" t="s">
        <v>200</v>
      </c>
      <c r="F45" s="931"/>
      <c r="G45" s="931"/>
      <c r="H45" s="931"/>
      <c r="I45" s="931"/>
      <c r="J45" s="314">
        <f t="shared" si="1"/>
        <v>0</v>
      </c>
      <c r="K45" s="1052"/>
      <c r="L45" s="882"/>
      <c r="M45" s="91"/>
    </row>
    <row r="46" spans="2:13" s="298" customFormat="1" ht="12.75" customHeight="1">
      <c r="B46" s="90"/>
      <c r="C46" s="840">
        <v>6871</v>
      </c>
      <c r="D46" s="841"/>
      <c r="E46" s="1029" t="s">
        <v>439</v>
      </c>
      <c r="F46" s="878"/>
      <c r="G46" s="878"/>
      <c r="H46" s="878"/>
      <c r="I46" s="878"/>
      <c r="J46" s="321">
        <f t="shared" si="1"/>
        <v>0</v>
      </c>
      <c r="K46" s="1053"/>
      <c r="L46" s="882"/>
      <c r="M46" s="91"/>
    </row>
    <row r="47" spans="2:13" s="298" customFormat="1" ht="12.75" customHeight="1">
      <c r="B47" s="90"/>
      <c r="C47" s="840">
        <v>68725</v>
      </c>
      <c r="D47" s="841"/>
      <c r="E47" s="1029" t="s">
        <v>441</v>
      </c>
      <c r="F47" s="878"/>
      <c r="G47" s="878"/>
      <c r="H47" s="878"/>
      <c r="I47" s="878"/>
      <c r="J47" s="321">
        <f t="shared" si="1"/>
        <v>0</v>
      </c>
      <c r="K47" s="1053"/>
      <c r="L47" s="882"/>
      <c r="M47" s="91"/>
    </row>
    <row r="48" spans="2:13" s="298" customFormat="1" ht="12.75" customHeight="1">
      <c r="B48" s="90"/>
      <c r="C48" s="840">
        <v>68741</v>
      </c>
      <c r="D48" s="841"/>
      <c r="E48" s="1029" t="s">
        <v>440</v>
      </c>
      <c r="F48" s="878"/>
      <c r="G48" s="878"/>
      <c r="H48" s="878"/>
      <c r="I48" s="878"/>
      <c r="J48" s="321">
        <f t="shared" si="1"/>
        <v>0</v>
      </c>
      <c r="K48" s="1053"/>
      <c r="L48" s="882"/>
      <c r="M48" s="91"/>
    </row>
    <row r="49" spans="2:13" s="298" customFormat="1" ht="12.75" customHeight="1">
      <c r="B49" s="90"/>
      <c r="C49" s="840">
        <v>68742</v>
      </c>
      <c r="D49" s="841"/>
      <c r="E49" s="1030" t="s">
        <v>442</v>
      </c>
      <c r="F49" s="878"/>
      <c r="G49" s="878"/>
      <c r="H49" s="878"/>
      <c r="I49" s="878"/>
      <c r="J49" s="321">
        <f t="shared" si="1"/>
        <v>0</v>
      </c>
      <c r="K49" s="1053"/>
      <c r="L49" s="882"/>
      <c r="M49" s="91"/>
    </row>
    <row r="50" spans="2:13" s="298" customFormat="1" ht="12.75" customHeight="1">
      <c r="B50" s="90"/>
      <c r="C50" s="840">
        <v>687461</v>
      </c>
      <c r="D50" s="841"/>
      <c r="E50" s="1030" t="s">
        <v>443</v>
      </c>
      <c r="F50" s="878"/>
      <c r="G50" s="878"/>
      <c r="H50" s="878"/>
      <c r="I50" s="878"/>
      <c r="J50" s="321">
        <f t="shared" si="1"/>
        <v>0</v>
      </c>
      <c r="K50" s="1053"/>
      <c r="L50" s="882"/>
      <c r="M50" s="91"/>
    </row>
    <row r="51" spans="2:13" s="298" customFormat="1" ht="12.75" customHeight="1">
      <c r="B51" s="90"/>
      <c r="C51" s="840">
        <v>687462</v>
      </c>
      <c r="D51" s="841"/>
      <c r="E51" s="1030" t="s">
        <v>444</v>
      </c>
      <c r="F51" s="878"/>
      <c r="G51" s="878"/>
      <c r="H51" s="878"/>
      <c r="I51" s="878"/>
      <c r="J51" s="321">
        <f t="shared" si="1"/>
        <v>0</v>
      </c>
      <c r="K51" s="1053"/>
      <c r="L51" s="882"/>
      <c r="M51" s="91"/>
    </row>
    <row r="52" spans="2:13" s="298" customFormat="1" ht="12.75" customHeight="1">
      <c r="B52" s="90"/>
      <c r="C52" s="840">
        <v>68748</v>
      </c>
      <c r="D52" s="841"/>
      <c r="E52" s="1030" t="s">
        <v>445</v>
      </c>
      <c r="F52" s="878"/>
      <c r="G52" s="878"/>
      <c r="H52" s="878"/>
      <c r="I52" s="878"/>
      <c r="J52" s="321">
        <f t="shared" si="1"/>
        <v>0</v>
      </c>
      <c r="K52" s="1053"/>
      <c r="L52" s="882"/>
      <c r="M52" s="91"/>
    </row>
    <row r="53" spans="2:13" s="298" customFormat="1" ht="12.75" customHeight="1">
      <c r="B53" s="90"/>
      <c r="C53" s="840">
        <v>6876</v>
      </c>
      <c r="D53" s="841"/>
      <c r="E53" s="1030" t="s">
        <v>446</v>
      </c>
      <c r="F53" s="878"/>
      <c r="G53" s="878"/>
      <c r="H53" s="878"/>
      <c r="I53" s="878"/>
      <c r="J53" s="321">
        <f t="shared" si="1"/>
        <v>0</v>
      </c>
      <c r="K53" s="1053"/>
      <c r="L53" s="882"/>
      <c r="M53" s="91"/>
    </row>
    <row r="54" spans="2:13" s="298" customFormat="1" ht="12.75" customHeight="1">
      <c r="B54" s="90"/>
      <c r="C54" s="842">
        <v>689</v>
      </c>
      <c r="D54" s="843"/>
      <c r="E54" s="846" t="s">
        <v>561</v>
      </c>
      <c r="F54" s="931"/>
      <c r="G54" s="931"/>
      <c r="H54" s="931"/>
      <c r="I54" s="931"/>
      <c r="J54" s="314">
        <f t="shared" si="1"/>
        <v>0</v>
      </c>
      <c r="K54" s="1052"/>
      <c r="L54" s="882"/>
      <c r="M54" s="91"/>
    </row>
    <row r="55" spans="2:13" s="298" customFormat="1" ht="12.75" customHeight="1">
      <c r="B55" s="90"/>
      <c r="C55" s="840">
        <v>6894</v>
      </c>
      <c r="D55" s="841"/>
      <c r="E55" s="1030" t="s">
        <v>447</v>
      </c>
      <c r="F55" s="878"/>
      <c r="G55" s="878"/>
      <c r="H55" s="878"/>
      <c r="I55" s="879"/>
      <c r="J55" s="321">
        <f t="shared" si="1"/>
        <v>0</v>
      </c>
      <c r="K55" s="1053"/>
      <c r="L55" s="882"/>
      <c r="M55" s="91"/>
    </row>
    <row r="56" spans="2:13" s="298" customFormat="1" ht="12.75" customHeight="1">
      <c r="B56" s="90"/>
      <c r="C56" s="840">
        <v>6895</v>
      </c>
      <c r="D56" s="841"/>
      <c r="E56" s="1030" t="s">
        <v>448</v>
      </c>
      <c r="F56" s="878"/>
      <c r="G56" s="878"/>
      <c r="H56" s="879"/>
      <c r="I56" s="879"/>
      <c r="J56" s="321">
        <f t="shared" si="1"/>
        <v>0</v>
      </c>
      <c r="K56" s="1053"/>
      <c r="L56" s="882"/>
      <c r="M56" s="91"/>
    </row>
    <row r="57" spans="2:13" s="298" customFormat="1" ht="12.75" customHeight="1" thickBot="1">
      <c r="B57" s="90"/>
      <c r="C57" s="840">
        <v>6897</v>
      </c>
      <c r="D57" s="841"/>
      <c r="E57" s="1031" t="s">
        <v>449</v>
      </c>
      <c r="F57" s="880"/>
      <c r="G57" s="881"/>
      <c r="H57" s="881"/>
      <c r="I57" s="881"/>
      <c r="J57" s="323">
        <f t="shared" si="1"/>
        <v>0</v>
      </c>
      <c r="K57" s="1053"/>
      <c r="L57" s="883"/>
      <c r="M57" s="91"/>
    </row>
    <row r="58" spans="2:13" s="298" customFormat="1" ht="12.75" customHeight="1" thickBot="1">
      <c r="B58" s="90"/>
      <c r="C58" s="848"/>
      <c r="D58" s="849"/>
      <c r="E58" s="850"/>
      <c r="F58" s="324"/>
      <c r="G58" s="324"/>
      <c r="H58" s="324"/>
      <c r="I58" s="324"/>
      <c r="J58" s="325"/>
      <c r="K58" s="161"/>
      <c r="L58" s="326"/>
      <c r="M58" s="91"/>
    </row>
    <row r="59" spans="2:13" s="304" customFormat="1" ht="15.75" customHeight="1" thickBot="1" thickTop="1">
      <c r="B59" s="102"/>
      <c r="C59" s="1231" t="s">
        <v>97</v>
      </c>
      <c r="D59" s="1232"/>
      <c r="E59" s="1233"/>
      <c r="F59" s="106">
        <f>SUM(F11:F24)+SUM(F26:F30)+F32+SUM(F34:F37)+SUM(F39:F45)+F54</f>
        <v>0</v>
      </c>
      <c r="G59" s="106">
        <f>SUM(G11:G24)+SUM(G26:G30)+G32+SUM(G34:G37)+SUM(G39:G45)+G54</f>
        <v>0</v>
      </c>
      <c r="H59" s="106">
        <f>SUM(H11:H24)+SUM(H26:H30)+H32+SUM(H34:H37)+SUM(H39:H45)+H54</f>
        <v>0</v>
      </c>
      <c r="I59" s="106">
        <f>SUM(I11:I24)+SUM(I26:I30)+I32+SUM(I34:I37)+SUM(I39:I45)+I54</f>
        <v>0</v>
      </c>
      <c r="J59" s="106">
        <f>SUM(J11:J24)+SUM(J26:J30)+J32+SUM(J34:J37)+SUM(J39:J45)+J54</f>
        <v>0</v>
      </c>
      <c r="K59" s="113"/>
      <c r="L59" s="107">
        <f>SUM(L11:L24)+SUM(L26:L30)+L32+SUM(L34:L37)+SUM(L39:L45)+L54</f>
        <v>0</v>
      </c>
      <c r="M59" s="103"/>
    </row>
    <row r="60" spans="2:13" s="298" customFormat="1" ht="12.75" customHeight="1" thickBot="1" thickTop="1">
      <c r="B60" s="90"/>
      <c r="C60" s="130"/>
      <c r="D60" s="316"/>
      <c r="E60" s="317"/>
      <c r="F60" s="300"/>
      <c r="G60" s="300"/>
      <c r="H60" s="300"/>
      <c r="I60" s="300"/>
      <c r="J60" s="174"/>
      <c r="K60" s="114"/>
      <c r="L60" s="327"/>
      <c r="M60" s="91"/>
    </row>
    <row r="61" spans="2:13" s="304" customFormat="1" ht="15.75" customHeight="1" thickBot="1" thickTop="1">
      <c r="B61" s="102"/>
      <c r="C61" s="1231" t="s">
        <v>133</v>
      </c>
      <c r="D61" s="1232"/>
      <c r="E61" s="1233"/>
      <c r="F61" s="106">
        <f>'SE Dep 1'!F38+'SE Dep 2'!F23+'SE Dep 3'!F59</f>
        <v>0</v>
      </c>
      <c r="G61" s="106">
        <f>'SE Dep 1'!G38+'SE Dep 2'!G23+'SE Dep 3'!G59</f>
        <v>0</v>
      </c>
      <c r="H61" s="106">
        <f>'SE Dep 1'!H38+'SE Dep 2'!H23+'SE Dep 3'!H59</f>
        <v>0</v>
      </c>
      <c r="I61" s="106">
        <f>'SE Dep 1'!I38+'SE Dep 2'!I23+'SE Dep 3'!I59</f>
        <v>0</v>
      </c>
      <c r="J61" s="106">
        <f>'SE Dep 1'!J38+'SE Dep 2'!J23+'SE Dep 3'!J59</f>
        <v>0</v>
      </c>
      <c r="K61" s="106">
        <f>'SE Dep 1'!K38+'SE Dep 2'!K23+'SE Dep 3'!K59</f>
        <v>0</v>
      </c>
      <c r="L61" s="107">
        <f>'SE Dep 1'!L38+'SE Dep 2'!L23+'SE Dep 3'!L59</f>
        <v>0</v>
      </c>
      <c r="M61" s="103"/>
    </row>
    <row r="62" spans="2:13" s="298" customFormat="1" ht="12.75" customHeight="1" thickTop="1">
      <c r="B62" s="90"/>
      <c r="C62" s="130"/>
      <c r="D62" s="316"/>
      <c r="E62" s="317"/>
      <c r="F62" s="300"/>
      <c r="G62" s="300"/>
      <c r="H62" s="300"/>
      <c r="I62" s="300"/>
      <c r="J62" s="174"/>
      <c r="K62" s="114"/>
      <c r="L62" s="327"/>
      <c r="M62" s="91"/>
    </row>
    <row r="63" spans="2:13" s="298" customFormat="1" ht="12.75" customHeight="1">
      <c r="B63" s="90"/>
      <c r="C63" s="130"/>
      <c r="D63" s="316"/>
      <c r="E63" s="317"/>
      <c r="F63" s="328" t="str">
        <f>"RAN "&amp;CRBPPHIDEN___ANNEEREF___ANN0-2</f>
        <v>RAN -2</v>
      </c>
      <c r="G63" s="328" t="str">
        <f>"RAN "&amp;CRBPPHIDEN___ANNEEREF___ANN0-1</f>
        <v>RAN -1</v>
      </c>
      <c r="H63" s="300"/>
      <c r="I63" s="300"/>
      <c r="J63" s="1245" t="str">
        <f>"Report à nouveau "&amp;CRBPPHIDEN___ANNEEREF___ANN0</f>
        <v>Report à nouveau </v>
      </c>
      <c r="K63" s="1246"/>
      <c r="L63" s="1247"/>
      <c r="M63" s="91"/>
    </row>
    <row r="64" spans="2:13" s="298" customFormat="1" ht="12.75" customHeight="1">
      <c r="B64" s="90"/>
      <c r="C64" s="329" t="s">
        <v>98</v>
      </c>
      <c r="D64" s="330"/>
      <c r="E64" s="331" t="s">
        <v>99</v>
      </c>
      <c r="F64" s="916"/>
      <c r="G64" s="934"/>
      <c r="H64" s="300"/>
      <c r="I64" s="89"/>
      <c r="J64" s="935"/>
      <c r="K64" s="832"/>
      <c r="L64" s="1104"/>
      <c r="M64" s="91"/>
    </row>
    <row r="65" spans="2:13" s="298" customFormat="1" ht="12.75" customHeight="1">
      <c r="B65" s="90"/>
      <c r="C65" s="1044" t="s">
        <v>450</v>
      </c>
      <c r="D65" s="330"/>
      <c r="E65" s="331" t="s">
        <v>451</v>
      </c>
      <c r="F65" s="916"/>
      <c r="G65" s="934"/>
      <c r="H65" s="300"/>
      <c r="I65" s="89"/>
      <c r="J65" s="935"/>
      <c r="K65" s="832"/>
      <c r="L65" s="1104"/>
      <c r="M65" s="91"/>
    </row>
    <row r="66" spans="2:13" s="298" customFormat="1" ht="12.75" customHeight="1" thickBot="1">
      <c r="B66" s="90"/>
      <c r="C66" s="130"/>
      <c r="D66" s="316"/>
      <c r="E66" s="317"/>
      <c r="F66" s="300"/>
      <c r="G66" s="300"/>
      <c r="H66" s="300"/>
      <c r="I66" s="300"/>
      <c r="J66" s="174"/>
      <c r="K66" s="114"/>
      <c r="L66" s="327"/>
      <c r="M66" s="91"/>
    </row>
    <row r="67" spans="2:13" s="304" customFormat="1" ht="15.75" customHeight="1" thickBot="1" thickTop="1">
      <c r="B67" s="102"/>
      <c r="C67" s="1231" t="s">
        <v>140</v>
      </c>
      <c r="D67" s="1232"/>
      <c r="E67" s="1233"/>
      <c r="F67" s="106">
        <f>F61+F64+F65</f>
        <v>0</v>
      </c>
      <c r="G67" s="106">
        <f>G61+G64+G65</f>
        <v>0</v>
      </c>
      <c r="H67" s="106">
        <f>H61</f>
        <v>0</v>
      </c>
      <c r="I67" s="106">
        <f>I61</f>
        <v>0</v>
      </c>
      <c r="J67" s="106">
        <f>J61+J64+J65</f>
        <v>0</v>
      </c>
      <c r="K67" s="106">
        <f>K61+K64+K65</f>
        <v>0</v>
      </c>
      <c r="L67" s="107">
        <f>L61+L64+L65</f>
        <v>0</v>
      </c>
      <c r="M67" s="103"/>
    </row>
    <row r="68" spans="1:13" s="304" customFormat="1" ht="11.25" customHeight="1" thickBot="1" thickTop="1">
      <c r="A68" s="306"/>
      <c r="B68" s="108"/>
      <c r="C68" s="109"/>
      <c r="D68" s="109"/>
      <c r="E68" s="110"/>
      <c r="F68" s="110"/>
      <c r="G68" s="110"/>
      <c r="H68" s="110"/>
      <c r="I68" s="110"/>
      <c r="J68" s="110"/>
      <c r="K68" s="110"/>
      <c r="L68" s="111"/>
      <c r="M68" s="112"/>
    </row>
    <row r="69" spans="1:11" s="304" customFormat="1" ht="13.5" customHeight="1">
      <c r="A69" s="306"/>
      <c r="B69" s="309"/>
      <c r="C69" s="310"/>
      <c r="D69" s="310"/>
      <c r="E69" s="311"/>
      <c r="F69" s="311"/>
      <c r="G69" s="311"/>
      <c r="H69" s="311"/>
      <c r="I69" s="311"/>
      <c r="J69" s="311"/>
      <c r="K69" s="311"/>
    </row>
  </sheetData>
  <sheetProtection sheet="1" objects="1" scenarios="1" selectLockedCells="1"/>
  <mergeCells count="18">
    <mergeCell ref="I8:I10"/>
    <mergeCell ref="J8:J10"/>
    <mergeCell ref="K8:K10"/>
    <mergeCell ref="L8:L10"/>
    <mergeCell ref="F6:F7"/>
    <mergeCell ref="G6:G7"/>
    <mergeCell ref="K6:K7"/>
    <mergeCell ref="L6:L7"/>
    <mergeCell ref="B2:M2"/>
    <mergeCell ref="C67:E67"/>
    <mergeCell ref="C59:E59"/>
    <mergeCell ref="B4:M4"/>
    <mergeCell ref="C61:E61"/>
    <mergeCell ref="J63:L63"/>
    <mergeCell ref="H6:J6"/>
    <mergeCell ref="F8:F10"/>
    <mergeCell ref="G8:G10"/>
    <mergeCell ref="H8:H10"/>
  </mergeCells>
  <printOptions/>
  <pageMargins left="0.7" right="0.7" top="0.75" bottom="0.75" header="0.3" footer="0.3"/>
  <pageSetup fitToHeight="1" fitToWidth="1" orientation="landscape" paperSize="9" scale="53" r:id="rId1"/>
  <headerFooter alignWithMargins="0">
    <oddFooter xml:space="preserve">&amp;RPage : &amp;P </oddFooter>
  </headerFooter>
  <ignoredErrors>
    <ignoredError sqref="C64:C6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2:V166"/>
  <sheetViews>
    <sheetView showRowColHeaders="0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332" customWidth="1"/>
    <col min="2" max="2" width="2.8515625" style="332" customWidth="1"/>
    <col min="3" max="3" width="5.7109375" style="333" customWidth="1"/>
    <col min="4" max="4" width="1.421875" style="333" customWidth="1"/>
    <col min="5" max="5" width="59.8515625" style="334" customWidth="1"/>
    <col min="6" max="12" width="11.7109375" style="332" customWidth="1"/>
    <col min="13" max="13" width="2.28125" style="332" customWidth="1"/>
    <col min="14" max="14" width="2.140625" style="332" customWidth="1"/>
    <col min="15" max="16384" width="11.421875" style="332" customWidth="1"/>
  </cols>
  <sheetData>
    <row r="1" ht="9.75" customHeight="1" thickBot="1"/>
    <row r="2" spans="2:13" ht="15.75" thickBot="1">
      <c r="B2" s="1216" t="s">
        <v>190</v>
      </c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8"/>
    </row>
    <row r="3" ht="9.75" customHeight="1" thickBot="1"/>
    <row r="4" spans="2:13" ht="54" customHeight="1" thickBot="1">
      <c r="B4" s="1228" t="s">
        <v>129</v>
      </c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30"/>
    </row>
    <row r="5" spans="2:13" ht="16.5" customHeight="1" thickBot="1">
      <c r="B5" s="335"/>
      <c r="C5" s="336"/>
      <c r="D5" s="336"/>
      <c r="E5" s="337"/>
      <c r="F5" s="338"/>
      <c r="G5" s="338"/>
      <c r="H5" s="338"/>
      <c r="I5" s="338"/>
      <c r="J5" s="338"/>
      <c r="K5" s="338"/>
      <c r="L5" s="338"/>
      <c r="M5" s="339"/>
    </row>
    <row r="6" spans="2:13" ht="15" customHeight="1" thickTop="1">
      <c r="B6" s="340"/>
      <c r="C6" s="341"/>
      <c r="D6" s="341"/>
      <c r="E6" s="342"/>
      <c r="F6" s="1239" t="str">
        <f>"Réel
"&amp;CRBPPHIDEN___ANNEEREF___ANN0-2</f>
        <v>Réel
-2</v>
      </c>
      <c r="G6" s="1241" t="str">
        <f>"Budget exécutoire
"&amp;CRBPPHIDEN___ANNEEREF___ANN0-1</f>
        <v>Budget exécutoire
-1</v>
      </c>
      <c r="H6" s="1234" t="s">
        <v>188</v>
      </c>
      <c r="I6" s="1234"/>
      <c r="J6" s="1234"/>
      <c r="K6" s="1241" t="s">
        <v>191</v>
      </c>
      <c r="L6" s="1243" t="s">
        <v>187</v>
      </c>
      <c r="M6" s="343"/>
    </row>
    <row r="7" spans="2:16" ht="26.25" thickBot="1">
      <c r="B7" s="340"/>
      <c r="C7" s="344" t="s">
        <v>189</v>
      </c>
      <c r="D7" s="341"/>
      <c r="E7" s="342"/>
      <c r="F7" s="1257"/>
      <c r="G7" s="1258"/>
      <c r="H7" s="907" t="s">
        <v>436</v>
      </c>
      <c r="I7" s="205" t="s">
        <v>184</v>
      </c>
      <c r="J7" s="205" t="s">
        <v>185</v>
      </c>
      <c r="K7" s="1258"/>
      <c r="L7" s="1259"/>
      <c r="M7" s="343"/>
      <c r="P7" s="345"/>
    </row>
    <row r="8" spans="2:13" s="345" customFormat="1" ht="13.5" customHeight="1" thickTop="1">
      <c r="B8" s="346"/>
      <c r="C8" s="347"/>
      <c r="D8" s="348"/>
      <c r="E8" s="349"/>
      <c r="F8" s="1235" t="s">
        <v>3</v>
      </c>
      <c r="G8" s="1235" t="s">
        <v>4</v>
      </c>
      <c r="H8" s="1235" t="s">
        <v>5</v>
      </c>
      <c r="I8" s="1235" t="s">
        <v>49</v>
      </c>
      <c r="J8" s="1235" t="s">
        <v>50</v>
      </c>
      <c r="K8" s="1235" t="s">
        <v>7</v>
      </c>
      <c r="L8" s="1237" t="s">
        <v>8</v>
      </c>
      <c r="M8" s="350"/>
    </row>
    <row r="9" spans="2:13" s="345" customFormat="1" ht="6.75" customHeight="1">
      <c r="B9" s="346"/>
      <c r="C9" s="351"/>
      <c r="D9" s="352"/>
      <c r="E9" s="353"/>
      <c r="F9" s="1236"/>
      <c r="G9" s="1236"/>
      <c r="H9" s="1236"/>
      <c r="I9" s="1236"/>
      <c r="J9" s="1236"/>
      <c r="K9" s="1236"/>
      <c r="L9" s="1238"/>
      <c r="M9" s="350"/>
    </row>
    <row r="10" spans="2:22" s="359" customFormat="1" ht="4.5" customHeight="1" thickBot="1">
      <c r="B10" s="354"/>
      <c r="C10" s="355"/>
      <c r="D10" s="356"/>
      <c r="E10" s="357"/>
      <c r="F10" s="1236"/>
      <c r="G10" s="1236"/>
      <c r="H10" s="1236"/>
      <c r="I10" s="1236"/>
      <c r="J10" s="1236"/>
      <c r="K10" s="1236"/>
      <c r="L10" s="1238"/>
      <c r="M10" s="358"/>
      <c r="N10" s="345"/>
      <c r="O10" s="345"/>
      <c r="P10" s="345"/>
      <c r="Q10" s="345"/>
      <c r="R10" s="345"/>
      <c r="S10" s="345"/>
      <c r="T10" s="345"/>
      <c r="U10" s="345"/>
      <c r="V10" s="345"/>
    </row>
    <row r="11" spans="2:22" s="366" customFormat="1" ht="12.75" customHeight="1">
      <c r="B11" s="360"/>
      <c r="C11" s="361">
        <v>731</v>
      </c>
      <c r="D11" s="362"/>
      <c r="E11" s="363" t="s">
        <v>426</v>
      </c>
      <c r="F11" s="936"/>
      <c r="G11" s="936"/>
      <c r="H11" s="936"/>
      <c r="I11" s="936"/>
      <c r="J11" s="364">
        <f>H11+I11</f>
        <v>0</v>
      </c>
      <c r="K11" s="114"/>
      <c r="L11" s="939"/>
      <c r="M11" s="365"/>
      <c r="N11" s="345"/>
      <c r="O11" s="345"/>
      <c r="P11" s="345"/>
      <c r="Q11" s="345"/>
      <c r="R11" s="345"/>
      <c r="S11" s="345"/>
      <c r="T11" s="345"/>
      <c r="U11" s="345"/>
      <c r="V11" s="345"/>
    </row>
    <row r="12" spans="2:22" s="366" customFormat="1" ht="12.75" customHeight="1">
      <c r="B12" s="360"/>
      <c r="C12" s="367">
        <v>732</v>
      </c>
      <c r="D12" s="362"/>
      <c r="E12" s="368" t="s">
        <v>427</v>
      </c>
      <c r="F12" s="892"/>
      <c r="G12" s="892"/>
      <c r="H12" s="892"/>
      <c r="I12" s="892"/>
      <c r="J12" s="369">
        <f>H12+I12</f>
        <v>0</v>
      </c>
      <c r="K12" s="114"/>
      <c r="L12" s="940"/>
      <c r="M12" s="365"/>
      <c r="N12" s="345"/>
      <c r="O12" s="345"/>
      <c r="P12" s="345"/>
      <c r="Q12" s="345"/>
      <c r="R12" s="345"/>
      <c r="S12" s="345"/>
      <c r="T12" s="345"/>
      <c r="U12" s="345"/>
      <c r="V12" s="345"/>
    </row>
    <row r="13" spans="2:22" s="372" customFormat="1" ht="12.75" customHeight="1">
      <c r="B13" s="370"/>
      <c r="C13" s="367">
        <v>733</v>
      </c>
      <c r="D13" s="362"/>
      <c r="E13" s="368" t="s">
        <v>428</v>
      </c>
      <c r="F13" s="892"/>
      <c r="G13" s="892"/>
      <c r="H13" s="892"/>
      <c r="I13" s="892"/>
      <c r="J13" s="369">
        <f aca="true" t="shared" si="0" ref="J13:J19">H13+I13</f>
        <v>0</v>
      </c>
      <c r="K13" s="114"/>
      <c r="L13" s="940"/>
      <c r="M13" s="371"/>
      <c r="N13" s="345"/>
      <c r="O13" s="345"/>
      <c r="P13" s="345"/>
      <c r="Q13" s="345"/>
      <c r="R13" s="345"/>
      <c r="S13" s="345"/>
      <c r="T13" s="345"/>
      <c r="U13" s="345"/>
      <c r="V13" s="345"/>
    </row>
    <row r="14" spans="2:22" s="372" customFormat="1" ht="12.75" customHeight="1">
      <c r="B14" s="370"/>
      <c r="C14" s="367">
        <v>734</v>
      </c>
      <c r="D14" s="362"/>
      <c r="E14" s="373" t="s">
        <v>429</v>
      </c>
      <c r="F14" s="888"/>
      <c r="G14" s="888"/>
      <c r="H14" s="888"/>
      <c r="I14" s="888"/>
      <c r="J14" s="369">
        <f t="shared" si="0"/>
        <v>0</v>
      </c>
      <c r="K14" s="114"/>
      <c r="L14" s="941"/>
      <c r="M14" s="371"/>
      <c r="N14" s="345"/>
      <c r="O14" s="345"/>
      <c r="P14" s="345"/>
      <c r="Q14" s="345"/>
      <c r="R14" s="345"/>
      <c r="S14" s="345"/>
      <c r="T14" s="345"/>
      <c r="U14" s="345"/>
      <c r="V14" s="345"/>
    </row>
    <row r="15" spans="2:22" s="372" customFormat="1" ht="12.75" customHeight="1">
      <c r="B15" s="370"/>
      <c r="C15" s="367">
        <v>735</v>
      </c>
      <c r="D15" s="362"/>
      <c r="E15" s="373" t="s">
        <v>562</v>
      </c>
      <c r="F15" s="888"/>
      <c r="G15" s="888"/>
      <c r="H15" s="888"/>
      <c r="I15" s="888"/>
      <c r="J15" s="369">
        <f t="shared" si="0"/>
        <v>0</v>
      </c>
      <c r="K15" s="114"/>
      <c r="L15" s="941"/>
      <c r="M15" s="371"/>
      <c r="N15" s="345"/>
      <c r="O15" s="345"/>
      <c r="P15" s="345"/>
      <c r="Q15" s="345"/>
      <c r="R15" s="345"/>
      <c r="S15" s="345"/>
      <c r="T15" s="345"/>
      <c r="U15" s="345"/>
      <c r="V15" s="345"/>
    </row>
    <row r="16" spans="1:22" s="372" customFormat="1" ht="12.75" customHeight="1">
      <c r="A16" s="1107"/>
      <c r="B16" s="1108"/>
      <c r="C16" s="375">
        <v>7351</v>
      </c>
      <c r="D16" s="362"/>
      <c r="E16" s="1032" t="s">
        <v>452</v>
      </c>
      <c r="F16" s="1109"/>
      <c r="G16" s="1109"/>
      <c r="H16" s="1109"/>
      <c r="I16" s="1109"/>
      <c r="J16" s="404">
        <f t="shared" si="0"/>
        <v>0</v>
      </c>
      <c r="K16" s="1110"/>
      <c r="L16" s="1111"/>
      <c r="M16" s="1112"/>
      <c r="N16" s="1113"/>
      <c r="O16" s="345"/>
      <c r="P16" s="345"/>
      <c r="Q16" s="345"/>
      <c r="R16" s="345"/>
      <c r="S16" s="345"/>
      <c r="T16" s="345"/>
      <c r="U16" s="345"/>
      <c r="V16" s="345"/>
    </row>
    <row r="17" spans="1:22" s="372" customFormat="1" ht="12.75" customHeight="1">
      <c r="A17" s="1107"/>
      <c r="B17" s="1108"/>
      <c r="C17" s="375">
        <v>7352</v>
      </c>
      <c r="D17" s="362"/>
      <c r="E17" s="1033" t="s">
        <v>453</v>
      </c>
      <c r="F17" s="1114"/>
      <c r="G17" s="1115"/>
      <c r="H17" s="1116"/>
      <c r="I17" s="1115"/>
      <c r="J17" s="893">
        <f t="shared" si="0"/>
        <v>0</v>
      </c>
      <c r="K17" s="1110"/>
      <c r="L17" s="1111"/>
      <c r="M17" s="1112"/>
      <c r="N17" s="1113"/>
      <c r="O17" s="345"/>
      <c r="P17" s="345"/>
      <c r="Q17" s="345"/>
      <c r="R17" s="345"/>
      <c r="S17" s="345"/>
      <c r="T17" s="345"/>
      <c r="U17" s="345"/>
      <c r="V17" s="345"/>
    </row>
    <row r="18" spans="1:22" s="372" customFormat="1" ht="12.75" customHeight="1">
      <c r="A18" s="1107"/>
      <c r="B18" s="1108"/>
      <c r="C18" s="375">
        <v>7353</v>
      </c>
      <c r="D18" s="362"/>
      <c r="E18" s="1033" t="s">
        <v>454</v>
      </c>
      <c r="F18" s="1114"/>
      <c r="G18" s="1115"/>
      <c r="H18" s="1116"/>
      <c r="I18" s="1115"/>
      <c r="J18" s="893">
        <f t="shared" si="0"/>
        <v>0</v>
      </c>
      <c r="K18" s="1110"/>
      <c r="L18" s="1111"/>
      <c r="M18" s="1112"/>
      <c r="N18" s="1113"/>
      <c r="O18" s="345"/>
      <c r="P18" s="345"/>
      <c r="Q18" s="345"/>
      <c r="R18" s="345"/>
      <c r="S18" s="345"/>
      <c r="T18" s="345"/>
      <c r="U18" s="345"/>
      <c r="V18" s="345"/>
    </row>
    <row r="19" spans="2:22" s="372" customFormat="1" ht="14.25" customHeight="1" thickBot="1">
      <c r="B19" s="370"/>
      <c r="C19" s="1034">
        <v>738</v>
      </c>
      <c r="D19" s="362"/>
      <c r="E19" s="1035" t="s">
        <v>455</v>
      </c>
      <c r="F19" s="937"/>
      <c r="G19" s="937"/>
      <c r="H19" s="938"/>
      <c r="I19" s="937"/>
      <c r="J19" s="891">
        <f t="shared" si="0"/>
        <v>0</v>
      </c>
      <c r="K19" s="114"/>
      <c r="L19" s="942"/>
      <c r="M19" s="371"/>
      <c r="N19" s="345"/>
      <c r="O19" s="345"/>
      <c r="P19" s="345"/>
      <c r="Q19" s="345"/>
      <c r="R19" s="345"/>
      <c r="S19" s="345"/>
      <c r="T19" s="345"/>
      <c r="U19" s="345"/>
      <c r="V19" s="345"/>
    </row>
    <row r="20" spans="2:22" s="372" customFormat="1" ht="4.5" customHeight="1">
      <c r="B20" s="370"/>
      <c r="C20" s="375"/>
      <c r="D20" s="362"/>
      <c r="E20" s="376"/>
      <c r="F20" s="377"/>
      <c r="G20" s="377"/>
      <c r="H20" s="377"/>
      <c r="I20" s="377"/>
      <c r="J20" s="377"/>
      <c r="K20" s="377"/>
      <c r="L20" s="378"/>
      <c r="M20" s="371"/>
      <c r="N20" s="345"/>
      <c r="O20" s="345"/>
      <c r="P20" s="345"/>
      <c r="Q20" s="345"/>
      <c r="R20" s="345"/>
      <c r="S20" s="345"/>
      <c r="T20" s="345"/>
      <c r="U20" s="345"/>
      <c r="V20" s="345"/>
    </row>
    <row r="21" spans="2:22" s="372" customFormat="1" ht="4.5" customHeight="1">
      <c r="B21" s="370"/>
      <c r="C21" s="375"/>
      <c r="D21" s="362"/>
      <c r="E21" s="376"/>
      <c r="F21" s="377"/>
      <c r="G21" s="377"/>
      <c r="H21" s="377"/>
      <c r="I21" s="377"/>
      <c r="J21" s="377"/>
      <c r="K21" s="377"/>
      <c r="L21" s="378"/>
      <c r="M21" s="371"/>
      <c r="N21" s="345"/>
      <c r="O21" s="345"/>
      <c r="P21" s="345"/>
      <c r="Q21" s="345"/>
      <c r="R21" s="345"/>
      <c r="S21" s="345"/>
      <c r="T21" s="345"/>
      <c r="U21" s="345"/>
      <c r="V21" s="345"/>
    </row>
    <row r="22" spans="2:22" s="372" customFormat="1" ht="9" customHeight="1" thickBot="1">
      <c r="B22" s="370"/>
      <c r="C22" s="375"/>
      <c r="D22" s="362"/>
      <c r="E22" s="376"/>
      <c r="F22" s="377"/>
      <c r="G22" s="377"/>
      <c r="H22" s="377"/>
      <c r="I22" s="377"/>
      <c r="J22" s="377"/>
      <c r="K22" s="377"/>
      <c r="L22" s="378"/>
      <c r="M22" s="371"/>
      <c r="N22" s="345"/>
      <c r="O22" s="345"/>
      <c r="P22" s="345"/>
      <c r="Q22" s="345"/>
      <c r="R22" s="345"/>
      <c r="S22" s="345"/>
      <c r="T22" s="345"/>
      <c r="U22" s="345"/>
      <c r="V22" s="345"/>
    </row>
    <row r="23" spans="2:22" s="383" customFormat="1" ht="14.25" customHeight="1" thickBot="1" thickTop="1">
      <c r="B23" s="379"/>
      <c r="C23" s="1252" t="s">
        <v>67</v>
      </c>
      <c r="D23" s="1253"/>
      <c r="E23" s="1254"/>
      <c r="F23" s="380">
        <f>SUM(F11:F15)+F19</f>
        <v>0</v>
      </c>
      <c r="G23" s="380">
        <f>SUM(G11:G15)+G19</f>
        <v>0</v>
      </c>
      <c r="H23" s="380">
        <f>SUM(H11:H15)+H19</f>
        <v>0</v>
      </c>
      <c r="I23" s="380">
        <f>SUM(I11:I15)+I19</f>
        <v>0</v>
      </c>
      <c r="J23" s="380">
        <f>SUM(J11:J15)+J19</f>
        <v>0</v>
      </c>
      <c r="K23" s="834"/>
      <c r="L23" s="381">
        <f>SUM(L11:L15)+L19</f>
        <v>0</v>
      </c>
      <c r="M23" s="382"/>
      <c r="O23" s="345"/>
      <c r="P23" s="345"/>
      <c r="Q23" s="345"/>
      <c r="R23" s="345"/>
      <c r="S23" s="345"/>
      <c r="T23" s="345"/>
      <c r="U23" s="345"/>
      <c r="V23" s="345"/>
    </row>
    <row r="24" spans="2:22" s="392" customFormat="1" ht="6" customHeight="1" thickTop="1">
      <c r="B24" s="384"/>
      <c r="C24" s="385"/>
      <c r="D24" s="386"/>
      <c r="E24" s="387"/>
      <c r="F24" s="388"/>
      <c r="G24" s="388"/>
      <c r="H24" s="389"/>
      <c r="I24" s="389"/>
      <c r="J24" s="389"/>
      <c r="K24" s="389"/>
      <c r="L24" s="390"/>
      <c r="M24" s="391"/>
      <c r="O24" s="345"/>
      <c r="P24" s="345"/>
      <c r="Q24" s="345"/>
      <c r="R24" s="345"/>
      <c r="S24" s="345"/>
      <c r="T24" s="345"/>
      <c r="U24" s="345"/>
      <c r="V24" s="345"/>
    </row>
    <row r="25" spans="2:13" s="392" customFormat="1" ht="20.25" customHeight="1">
      <c r="B25" s="384"/>
      <c r="C25" s="393" t="s">
        <v>131</v>
      </c>
      <c r="D25" s="386"/>
      <c r="E25" s="387"/>
      <c r="F25" s="394"/>
      <c r="G25" s="394"/>
      <c r="H25" s="395"/>
      <c r="I25" s="394"/>
      <c r="J25" s="395"/>
      <c r="K25" s="395"/>
      <c r="L25" s="396"/>
      <c r="M25" s="391"/>
    </row>
    <row r="26" spans="2:13" s="359" customFormat="1" ht="12.75" customHeight="1" thickBot="1">
      <c r="B26" s="354"/>
      <c r="C26" s="355"/>
      <c r="D26" s="356"/>
      <c r="E26" s="206"/>
      <c r="F26" s="206"/>
      <c r="G26" s="206"/>
      <c r="H26" s="206"/>
      <c r="I26" s="206"/>
      <c r="J26" s="206"/>
      <c r="K26" s="206"/>
      <c r="L26" s="397"/>
      <c r="M26" s="358"/>
    </row>
    <row r="27" spans="2:13" s="402" customFormat="1" ht="12.75" customHeight="1">
      <c r="B27" s="398"/>
      <c r="C27" s="399">
        <v>70</v>
      </c>
      <c r="D27" s="400"/>
      <c r="E27" s="1036" t="s">
        <v>540</v>
      </c>
      <c r="F27" s="943"/>
      <c r="G27" s="943"/>
      <c r="H27" s="943"/>
      <c r="I27" s="943"/>
      <c r="J27" s="364">
        <f>H27+I27</f>
        <v>0</v>
      </c>
      <c r="K27" s="313"/>
      <c r="L27" s="948"/>
      <c r="M27" s="401"/>
    </row>
    <row r="28" spans="2:13" s="402" customFormat="1" ht="12.75" customHeight="1">
      <c r="B28" s="398"/>
      <c r="C28" s="399">
        <v>7082</v>
      </c>
      <c r="D28" s="400"/>
      <c r="E28" s="403" t="s">
        <v>465</v>
      </c>
      <c r="F28" s="944"/>
      <c r="G28" s="944"/>
      <c r="H28" s="944"/>
      <c r="I28" s="944"/>
      <c r="J28" s="369">
        <f aca="true" t="shared" si="1" ref="J28:J46">H28+I28</f>
        <v>0</v>
      </c>
      <c r="K28" s="313"/>
      <c r="L28" s="949"/>
      <c r="M28" s="401"/>
    </row>
    <row r="29" spans="2:13" s="402" customFormat="1" ht="12.75" customHeight="1">
      <c r="B29" s="398"/>
      <c r="C29" s="399">
        <v>70821</v>
      </c>
      <c r="D29" s="400"/>
      <c r="E29" s="1037" t="s">
        <v>456</v>
      </c>
      <c r="F29" s="884"/>
      <c r="G29" s="884"/>
      <c r="H29" s="884"/>
      <c r="I29" s="884"/>
      <c r="J29" s="404">
        <f t="shared" si="1"/>
        <v>0</v>
      </c>
      <c r="K29" s="322"/>
      <c r="L29" s="885"/>
      <c r="M29" s="401"/>
    </row>
    <row r="30" spans="2:13" s="402" customFormat="1" ht="26.25" customHeight="1">
      <c r="B30" s="398"/>
      <c r="C30" s="399">
        <v>70822</v>
      </c>
      <c r="D30" s="400"/>
      <c r="E30" s="1038" t="s">
        <v>527</v>
      </c>
      <c r="F30" s="884"/>
      <c r="G30" s="884"/>
      <c r="H30" s="884"/>
      <c r="I30" s="884"/>
      <c r="J30" s="404">
        <f t="shared" si="1"/>
        <v>0</v>
      </c>
      <c r="K30" s="322"/>
      <c r="L30" s="885"/>
      <c r="M30" s="401"/>
    </row>
    <row r="31" spans="2:13" s="402" customFormat="1" ht="12.75" customHeight="1">
      <c r="B31" s="398"/>
      <c r="C31" s="399">
        <v>70823</v>
      </c>
      <c r="D31" s="400"/>
      <c r="E31" s="1037" t="s">
        <v>457</v>
      </c>
      <c r="F31" s="884"/>
      <c r="G31" s="884"/>
      <c r="H31" s="884"/>
      <c r="I31" s="884"/>
      <c r="J31" s="404">
        <f t="shared" si="1"/>
        <v>0</v>
      </c>
      <c r="K31" s="322"/>
      <c r="L31" s="885"/>
      <c r="M31" s="401"/>
    </row>
    <row r="32" spans="2:13" s="402" customFormat="1" ht="12.75" customHeight="1">
      <c r="B32" s="398"/>
      <c r="C32" s="399">
        <v>70828</v>
      </c>
      <c r="D32" s="400"/>
      <c r="E32" s="1037" t="s">
        <v>458</v>
      </c>
      <c r="F32" s="884"/>
      <c r="G32" s="884"/>
      <c r="H32" s="884"/>
      <c r="I32" s="884"/>
      <c r="J32" s="404">
        <f t="shared" si="1"/>
        <v>0</v>
      </c>
      <c r="K32" s="322"/>
      <c r="L32" s="885"/>
      <c r="M32" s="401"/>
    </row>
    <row r="33" spans="2:13" s="407" customFormat="1" ht="12.75" customHeight="1">
      <c r="B33" s="405"/>
      <c r="C33" s="399">
        <v>71</v>
      </c>
      <c r="D33" s="400"/>
      <c r="E33" s="403" t="s">
        <v>459</v>
      </c>
      <c r="F33" s="944"/>
      <c r="G33" s="944"/>
      <c r="H33" s="944"/>
      <c r="I33" s="944"/>
      <c r="J33" s="369">
        <f t="shared" si="1"/>
        <v>0</v>
      </c>
      <c r="K33" s="313"/>
      <c r="L33" s="949"/>
      <c r="M33" s="406"/>
    </row>
    <row r="34" spans="2:13" s="407" customFormat="1" ht="12.75" customHeight="1">
      <c r="B34" s="405"/>
      <c r="C34" s="399">
        <v>72</v>
      </c>
      <c r="D34" s="400"/>
      <c r="E34" s="403" t="s">
        <v>460</v>
      </c>
      <c r="F34" s="944"/>
      <c r="G34" s="944"/>
      <c r="H34" s="944"/>
      <c r="I34" s="944"/>
      <c r="J34" s="369">
        <f t="shared" si="1"/>
        <v>0</v>
      </c>
      <c r="K34" s="313"/>
      <c r="L34" s="949"/>
      <c r="M34" s="406"/>
    </row>
    <row r="35" spans="2:13" s="407" customFormat="1" ht="12.75" customHeight="1">
      <c r="B35" s="405"/>
      <c r="C35" s="408">
        <v>74</v>
      </c>
      <c r="D35" s="400"/>
      <c r="E35" s="403" t="s">
        <v>528</v>
      </c>
      <c r="F35" s="944"/>
      <c r="G35" s="944"/>
      <c r="H35" s="944"/>
      <c r="I35" s="944"/>
      <c r="J35" s="369">
        <f t="shared" si="1"/>
        <v>0</v>
      </c>
      <c r="K35" s="313"/>
      <c r="L35" s="949"/>
      <c r="M35" s="406"/>
    </row>
    <row r="36" spans="2:13" s="407" customFormat="1" ht="12.75" customHeight="1">
      <c r="B36" s="405"/>
      <c r="C36" s="399">
        <v>75</v>
      </c>
      <c r="D36" s="400"/>
      <c r="E36" s="403" t="s">
        <v>461</v>
      </c>
      <c r="F36" s="944"/>
      <c r="G36" s="944"/>
      <c r="H36" s="944"/>
      <c r="I36" s="944"/>
      <c r="J36" s="369">
        <f t="shared" si="1"/>
        <v>0</v>
      </c>
      <c r="K36" s="313"/>
      <c r="L36" s="949"/>
      <c r="M36" s="406"/>
    </row>
    <row r="37" spans="2:13" s="407" customFormat="1" ht="12.75" customHeight="1">
      <c r="B37" s="405"/>
      <c r="C37" s="399">
        <v>603</v>
      </c>
      <c r="D37" s="400"/>
      <c r="E37" s="403" t="s">
        <v>563</v>
      </c>
      <c r="F37" s="944"/>
      <c r="G37" s="944"/>
      <c r="H37" s="944"/>
      <c r="I37" s="944"/>
      <c r="J37" s="369">
        <f t="shared" si="1"/>
        <v>0</v>
      </c>
      <c r="K37" s="313"/>
      <c r="L37" s="949"/>
      <c r="M37" s="406"/>
    </row>
    <row r="38" spans="2:13" s="407" customFormat="1" ht="12.75" customHeight="1">
      <c r="B38" s="405"/>
      <c r="C38" s="399">
        <v>609</v>
      </c>
      <c r="D38" s="400"/>
      <c r="E38" s="403" t="s">
        <v>100</v>
      </c>
      <c r="F38" s="944"/>
      <c r="G38" s="944"/>
      <c r="H38" s="944"/>
      <c r="I38" s="944"/>
      <c r="J38" s="369">
        <f t="shared" si="1"/>
        <v>0</v>
      </c>
      <c r="K38" s="313"/>
      <c r="L38" s="949"/>
      <c r="M38" s="406"/>
    </row>
    <row r="39" spans="2:13" s="407" customFormat="1" ht="12.75" customHeight="1">
      <c r="B39" s="405"/>
      <c r="C39" s="399">
        <v>619</v>
      </c>
      <c r="D39" s="400"/>
      <c r="E39" s="403" t="s">
        <v>564</v>
      </c>
      <c r="F39" s="944"/>
      <c r="G39" s="944"/>
      <c r="H39" s="944"/>
      <c r="I39" s="944"/>
      <c r="J39" s="369">
        <f t="shared" si="1"/>
        <v>0</v>
      </c>
      <c r="K39" s="313"/>
      <c r="L39" s="949"/>
      <c r="M39" s="406"/>
    </row>
    <row r="40" spans="2:13" s="407" customFormat="1" ht="12.75" customHeight="1">
      <c r="B40" s="405"/>
      <c r="C40" s="399">
        <v>629</v>
      </c>
      <c r="D40" s="400"/>
      <c r="E40" s="403" t="s">
        <v>565</v>
      </c>
      <c r="F40" s="944"/>
      <c r="G40" s="944"/>
      <c r="H40" s="944"/>
      <c r="I40" s="944"/>
      <c r="J40" s="369">
        <f t="shared" si="1"/>
        <v>0</v>
      </c>
      <c r="K40" s="313"/>
      <c r="L40" s="949"/>
      <c r="M40" s="406"/>
    </row>
    <row r="41" spans="2:13" s="407" customFormat="1" ht="12.75" customHeight="1">
      <c r="B41" s="405"/>
      <c r="C41" s="399">
        <v>6419</v>
      </c>
      <c r="D41" s="400"/>
      <c r="E41" s="403" t="s">
        <v>462</v>
      </c>
      <c r="F41" s="944"/>
      <c r="G41" s="944"/>
      <c r="H41" s="944"/>
      <c r="I41" s="944"/>
      <c r="J41" s="369">
        <f t="shared" si="1"/>
        <v>0</v>
      </c>
      <c r="K41" s="313"/>
      <c r="L41" s="950"/>
      <c r="M41" s="406"/>
    </row>
    <row r="42" spans="2:13" s="407" customFormat="1" ht="12.75" customHeight="1">
      <c r="B42" s="405"/>
      <c r="C42" s="399">
        <v>6429</v>
      </c>
      <c r="D42" s="400"/>
      <c r="E42" s="403" t="s">
        <v>463</v>
      </c>
      <c r="F42" s="944"/>
      <c r="G42" s="944"/>
      <c r="H42" s="944"/>
      <c r="I42" s="945"/>
      <c r="J42" s="369">
        <f t="shared" si="1"/>
        <v>0</v>
      </c>
      <c r="K42" s="313"/>
      <c r="L42" s="950"/>
      <c r="M42" s="406"/>
    </row>
    <row r="43" spans="2:13" s="407" customFormat="1" ht="12.75" customHeight="1">
      <c r="B43" s="405"/>
      <c r="C43" s="1043">
        <v>6439</v>
      </c>
      <c r="D43" s="400"/>
      <c r="E43" s="403" t="s">
        <v>467</v>
      </c>
      <c r="F43" s="944"/>
      <c r="G43" s="944"/>
      <c r="H43" s="944"/>
      <c r="I43" s="945"/>
      <c r="J43" s="369">
        <f t="shared" si="1"/>
        <v>0</v>
      </c>
      <c r="K43" s="313"/>
      <c r="L43" s="950"/>
      <c r="M43" s="406"/>
    </row>
    <row r="44" spans="2:13" s="407" customFormat="1" ht="25.5">
      <c r="B44" s="405"/>
      <c r="C44" s="1043" t="s">
        <v>466</v>
      </c>
      <c r="D44" s="400"/>
      <c r="E44" s="1039" t="s">
        <v>468</v>
      </c>
      <c r="F44" s="944"/>
      <c r="G44" s="944"/>
      <c r="H44" s="944"/>
      <c r="I44" s="945"/>
      <c r="J44" s="369">
        <f t="shared" si="1"/>
        <v>0</v>
      </c>
      <c r="K44" s="313"/>
      <c r="L44" s="950"/>
      <c r="M44" s="406"/>
    </row>
    <row r="45" spans="2:13" s="407" customFormat="1" ht="12.75" customHeight="1">
      <c r="B45" s="405"/>
      <c r="C45" s="399">
        <v>6489</v>
      </c>
      <c r="D45" s="400"/>
      <c r="E45" s="403" t="s">
        <v>464</v>
      </c>
      <c r="F45" s="944"/>
      <c r="G45" s="944"/>
      <c r="H45" s="945"/>
      <c r="I45" s="945"/>
      <c r="J45" s="369">
        <f t="shared" si="1"/>
        <v>0</v>
      </c>
      <c r="K45" s="313"/>
      <c r="L45" s="950"/>
      <c r="M45" s="406"/>
    </row>
    <row r="46" spans="2:13" s="407" customFormat="1" ht="12.75" customHeight="1" thickBot="1">
      <c r="B46" s="405"/>
      <c r="C46" s="399">
        <v>6611</v>
      </c>
      <c r="D46" s="400"/>
      <c r="E46" s="409" t="s">
        <v>566</v>
      </c>
      <c r="F46" s="946"/>
      <c r="G46" s="947"/>
      <c r="H46" s="947"/>
      <c r="I46" s="947"/>
      <c r="J46" s="374">
        <f t="shared" si="1"/>
        <v>0</v>
      </c>
      <c r="K46" s="313"/>
      <c r="L46" s="951"/>
      <c r="M46" s="406"/>
    </row>
    <row r="47" spans="2:13" s="416" customFormat="1" ht="6" customHeight="1" thickBot="1">
      <c r="B47" s="410"/>
      <c r="C47" s="411" t="s">
        <v>23</v>
      </c>
      <c r="D47" s="400"/>
      <c r="E47" s="412" t="s">
        <v>23</v>
      </c>
      <c r="F47" s="413"/>
      <c r="G47" s="413"/>
      <c r="H47" s="413"/>
      <c r="I47" s="413"/>
      <c r="J47" s="413"/>
      <c r="K47" s="413"/>
      <c r="L47" s="414"/>
      <c r="M47" s="415"/>
    </row>
    <row r="48" spans="2:13" s="383" customFormat="1" ht="14.25" customHeight="1" thickBot="1" thickTop="1">
      <c r="B48" s="379"/>
      <c r="C48" s="1255" t="s">
        <v>75</v>
      </c>
      <c r="D48" s="1256"/>
      <c r="E48" s="1256"/>
      <c r="F48" s="380">
        <f>SUM(F27:F28)+SUM(F33:F46)</f>
        <v>0</v>
      </c>
      <c r="G48" s="380">
        <f>SUM(G27:G28)+SUM(G33:G46)</f>
        <v>0</v>
      </c>
      <c r="H48" s="380">
        <f>SUM(H27:H28)+SUM(H33:H46)</f>
        <v>0</v>
      </c>
      <c r="I48" s="380">
        <f>SUM(I27:I28)+SUM(I33:I46)</f>
        <v>0</v>
      </c>
      <c r="J48" s="380">
        <f>SUM(J27:J28)+SUM(J33:J46)</f>
        <v>0</v>
      </c>
      <c r="K48" s="834"/>
      <c r="L48" s="381">
        <f>SUM(L27:L28)+SUM(L33:L46)</f>
        <v>0</v>
      </c>
      <c r="M48" s="382"/>
    </row>
    <row r="49" spans="2:13" s="383" customFormat="1" ht="9.75" customHeight="1" thickBot="1" thickTop="1">
      <c r="B49" s="417"/>
      <c r="C49" s="418"/>
      <c r="D49" s="419"/>
      <c r="E49" s="420"/>
      <c r="F49" s="421"/>
      <c r="G49" s="421"/>
      <c r="H49" s="421"/>
      <c r="I49" s="421"/>
      <c r="J49" s="421"/>
      <c r="K49" s="421"/>
      <c r="L49" s="421"/>
      <c r="M49" s="422"/>
    </row>
    <row r="50" spans="3:12" ht="12" customHeight="1">
      <c r="C50" s="423"/>
      <c r="D50" s="423"/>
      <c r="E50" s="424"/>
      <c r="F50" s="425"/>
      <c r="G50" s="425"/>
      <c r="H50" s="425"/>
      <c r="I50" s="425"/>
      <c r="J50" s="425"/>
      <c r="K50" s="425"/>
      <c r="L50" s="425"/>
    </row>
    <row r="51" spans="2:12" ht="17.25">
      <c r="B51" s="9"/>
      <c r="C51" s="423"/>
      <c r="D51" s="423"/>
      <c r="E51" s="424"/>
      <c r="F51" s="425"/>
      <c r="G51" s="425"/>
      <c r="H51" s="425"/>
      <c r="I51" s="425"/>
      <c r="J51" s="425"/>
      <c r="K51" s="425"/>
      <c r="L51" s="425"/>
    </row>
    <row r="52" spans="2:12" ht="25.5">
      <c r="B52" s="9"/>
      <c r="C52" s="423"/>
      <c r="D52" s="423"/>
      <c r="F52" s="425"/>
      <c r="G52" s="425"/>
      <c r="H52" s="425"/>
      <c r="I52" s="425"/>
      <c r="J52" s="425"/>
      <c r="K52" s="425"/>
      <c r="L52" s="425"/>
    </row>
    <row r="53" spans="3:12" ht="17.25">
      <c r="C53" s="423"/>
      <c r="D53" s="423"/>
      <c r="E53" s="424"/>
      <c r="F53" s="425"/>
      <c r="G53" s="425"/>
      <c r="H53" s="425"/>
      <c r="I53" s="425"/>
      <c r="J53" s="425"/>
      <c r="K53" s="425"/>
      <c r="L53" s="425"/>
    </row>
    <row r="54" spans="3:12" ht="17.25">
      <c r="C54" s="423"/>
      <c r="D54" s="423"/>
      <c r="E54" s="424"/>
      <c r="F54" s="425"/>
      <c r="G54" s="425"/>
      <c r="H54" s="425"/>
      <c r="I54" s="425"/>
      <c r="J54" s="425"/>
      <c r="K54" s="425"/>
      <c r="L54" s="425"/>
    </row>
    <row r="55" spans="3:12" ht="17.25">
      <c r="C55" s="423"/>
      <c r="D55" s="423"/>
      <c r="E55" s="424"/>
      <c r="F55" s="425"/>
      <c r="G55" s="425"/>
      <c r="H55" s="425"/>
      <c r="I55" s="425"/>
      <c r="J55" s="425"/>
      <c r="K55" s="425"/>
      <c r="L55" s="425"/>
    </row>
    <row r="56" spans="3:12" ht="17.25">
      <c r="C56" s="423"/>
      <c r="D56" s="423"/>
      <c r="E56" s="424"/>
      <c r="F56" s="425"/>
      <c r="G56" s="425"/>
      <c r="H56" s="425"/>
      <c r="I56" s="425"/>
      <c r="J56" s="425"/>
      <c r="K56" s="425"/>
      <c r="L56" s="425"/>
    </row>
    <row r="57" spans="3:12" ht="17.25">
      <c r="C57" s="423"/>
      <c r="D57" s="423"/>
      <c r="E57" s="424"/>
      <c r="F57" s="425"/>
      <c r="G57" s="425"/>
      <c r="H57" s="425"/>
      <c r="I57" s="425"/>
      <c r="J57" s="425"/>
      <c r="K57" s="425"/>
      <c r="L57" s="425"/>
    </row>
    <row r="58" spans="3:12" ht="17.25">
      <c r="C58" s="423"/>
      <c r="D58" s="423"/>
      <c r="E58" s="424"/>
      <c r="F58" s="425"/>
      <c r="G58" s="425"/>
      <c r="H58" s="425"/>
      <c r="I58" s="425"/>
      <c r="J58" s="425"/>
      <c r="K58" s="425"/>
      <c r="L58" s="425"/>
    </row>
    <row r="59" spans="3:12" ht="17.25">
      <c r="C59" s="423"/>
      <c r="D59" s="423"/>
      <c r="E59" s="424"/>
      <c r="F59" s="425"/>
      <c r="G59" s="425"/>
      <c r="H59" s="425"/>
      <c r="I59" s="425"/>
      <c r="J59" s="425"/>
      <c r="K59" s="425"/>
      <c r="L59" s="425"/>
    </row>
    <row r="60" spans="3:12" ht="17.25">
      <c r="C60" s="423"/>
      <c r="D60" s="423"/>
      <c r="E60" s="424"/>
      <c r="F60" s="425"/>
      <c r="G60" s="425"/>
      <c r="H60" s="425"/>
      <c r="I60" s="425"/>
      <c r="J60" s="425"/>
      <c r="K60" s="425"/>
      <c r="L60" s="425"/>
    </row>
    <row r="61" spans="3:12" ht="17.25">
      <c r="C61" s="423"/>
      <c r="D61" s="423"/>
      <c r="E61" s="424"/>
      <c r="F61" s="425"/>
      <c r="G61" s="425"/>
      <c r="H61" s="425"/>
      <c r="I61" s="425"/>
      <c r="J61" s="425"/>
      <c r="K61" s="425"/>
      <c r="L61" s="425"/>
    </row>
    <row r="62" spans="3:12" ht="17.25">
      <c r="C62" s="423"/>
      <c r="D62" s="423"/>
      <c r="E62" s="424"/>
      <c r="F62" s="425"/>
      <c r="G62" s="425"/>
      <c r="H62" s="425"/>
      <c r="I62" s="425"/>
      <c r="J62" s="425"/>
      <c r="K62" s="425"/>
      <c r="L62" s="425"/>
    </row>
    <row r="63" spans="3:12" ht="17.25">
      <c r="C63" s="423"/>
      <c r="D63" s="423"/>
      <c r="E63" s="424"/>
      <c r="F63" s="425"/>
      <c r="G63" s="425"/>
      <c r="H63" s="425"/>
      <c r="I63" s="425"/>
      <c r="J63" s="425"/>
      <c r="K63" s="425"/>
      <c r="L63" s="425"/>
    </row>
    <row r="64" spans="3:12" ht="17.25">
      <c r="C64" s="423"/>
      <c r="D64" s="423"/>
      <c r="E64" s="424"/>
      <c r="F64" s="425"/>
      <c r="G64" s="425"/>
      <c r="H64" s="425"/>
      <c r="I64" s="425"/>
      <c r="J64" s="425"/>
      <c r="K64" s="425"/>
      <c r="L64" s="425"/>
    </row>
    <row r="65" spans="3:12" ht="17.25">
      <c r="C65" s="423"/>
      <c r="D65" s="423"/>
      <c r="E65" s="424"/>
      <c r="F65" s="425"/>
      <c r="G65" s="425"/>
      <c r="H65" s="425"/>
      <c r="I65" s="425"/>
      <c r="J65" s="425"/>
      <c r="K65" s="425"/>
      <c r="L65" s="425"/>
    </row>
    <row r="66" spans="3:12" ht="17.25">
      <c r="C66" s="423"/>
      <c r="D66" s="423"/>
      <c r="E66" s="424"/>
      <c r="F66" s="425"/>
      <c r="G66" s="425"/>
      <c r="H66" s="425"/>
      <c r="I66" s="425"/>
      <c r="J66" s="425"/>
      <c r="K66" s="425"/>
      <c r="L66" s="425"/>
    </row>
    <row r="67" spans="3:12" ht="17.25">
      <c r="C67" s="423"/>
      <c r="D67" s="423"/>
      <c r="E67" s="424"/>
      <c r="F67" s="425"/>
      <c r="G67" s="425"/>
      <c r="H67" s="425"/>
      <c r="I67" s="425"/>
      <c r="J67" s="425"/>
      <c r="K67" s="425"/>
      <c r="L67" s="425"/>
    </row>
    <row r="68" spans="3:12" ht="17.25">
      <c r="C68" s="423"/>
      <c r="D68" s="423"/>
      <c r="E68" s="424"/>
      <c r="F68" s="425"/>
      <c r="G68" s="425"/>
      <c r="H68" s="425"/>
      <c r="I68" s="425"/>
      <c r="J68" s="425"/>
      <c r="K68" s="425"/>
      <c r="L68" s="425"/>
    </row>
    <row r="69" spans="3:12" ht="17.25">
      <c r="C69" s="423"/>
      <c r="D69" s="423"/>
      <c r="E69" s="424"/>
      <c r="F69" s="425"/>
      <c r="G69" s="425"/>
      <c r="H69" s="425"/>
      <c r="I69" s="425"/>
      <c r="J69" s="425"/>
      <c r="K69" s="425"/>
      <c r="L69" s="425"/>
    </row>
    <row r="70" spans="3:12" ht="17.25">
      <c r="C70" s="423"/>
      <c r="D70" s="423"/>
      <c r="E70" s="424"/>
      <c r="F70" s="425"/>
      <c r="G70" s="425"/>
      <c r="H70" s="425"/>
      <c r="I70" s="425"/>
      <c r="J70" s="425"/>
      <c r="K70" s="425"/>
      <c r="L70" s="425"/>
    </row>
    <row r="71" spans="3:12" ht="17.25">
      <c r="C71" s="423"/>
      <c r="D71" s="423"/>
      <c r="E71" s="424"/>
      <c r="F71" s="425"/>
      <c r="G71" s="425"/>
      <c r="H71" s="425"/>
      <c r="I71" s="425"/>
      <c r="J71" s="425"/>
      <c r="K71" s="425"/>
      <c r="L71" s="425"/>
    </row>
    <row r="72" spans="3:12" ht="17.25">
      <c r="C72" s="423"/>
      <c r="D72" s="423"/>
      <c r="E72" s="424"/>
      <c r="F72" s="425"/>
      <c r="G72" s="425"/>
      <c r="H72" s="425"/>
      <c r="I72" s="425"/>
      <c r="J72" s="425"/>
      <c r="K72" s="425"/>
      <c r="L72" s="425"/>
    </row>
    <row r="73" spans="3:12" ht="17.25">
      <c r="C73" s="423"/>
      <c r="D73" s="423"/>
      <c r="E73" s="424"/>
      <c r="F73" s="425"/>
      <c r="G73" s="425"/>
      <c r="H73" s="425"/>
      <c r="I73" s="425"/>
      <c r="J73" s="425"/>
      <c r="K73" s="425"/>
      <c r="L73" s="425"/>
    </row>
    <row r="74" spans="3:12" ht="17.25">
      <c r="C74" s="423"/>
      <c r="D74" s="423"/>
      <c r="E74" s="424"/>
      <c r="F74" s="425"/>
      <c r="G74" s="425"/>
      <c r="H74" s="425"/>
      <c r="I74" s="425"/>
      <c r="J74" s="425"/>
      <c r="K74" s="425"/>
      <c r="L74" s="425"/>
    </row>
    <row r="75" spans="3:12" ht="17.25">
      <c r="C75" s="423"/>
      <c r="D75" s="423"/>
      <c r="E75" s="424"/>
      <c r="F75" s="425"/>
      <c r="G75" s="425"/>
      <c r="H75" s="425"/>
      <c r="I75" s="425"/>
      <c r="J75" s="425"/>
      <c r="K75" s="425"/>
      <c r="L75" s="425"/>
    </row>
    <row r="76" spans="3:12" ht="17.25">
      <c r="C76" s="423"/>
      <c r="D76" s="423"/>
      <c r="E76" s="424"/>
      <c r="F76" s="425"/>
      <c r="G76" s="425"/>
      <c r="H76" s="425"/>
      <c r="I76" s="425"/>
      <c r="J76" s="425"/>
      <c r="K76" s="425"/>
      <c r="L76" s="425"/>
    </row>
    <row r="77" spans="3:12" ht="17.25">
      <c r="C77" s="423"/>
      <c r="D77" s="423"/>
      <c r="E77" s="424"/>
      <c r="F77" s="425"/>
      <c r="G77" s="425"/>
      <c r="H77" s="425"/>
      <c r="I77" s="425"/>
      <c r="J77" s="425"/>
      <c r="K77" s="425"/>
      <c r="L77" s="425"/>
    </row>
    <row r="78" spans="3:12" ht="17.25">
      <c r="C78" s="423"/>
      <c r="D78" s="423"/>
      <c r="E78" s="424"/>
      <c r="F78" s="425"/>
      <c r="G78" s="425"/>
      <c r="H78" s="425"/>
      <c r="I78" s="425"/>
      <c r="J78" s="425"/>
      <c r="K78" s="425"/>
      <c r="L78" s="425"/>
    </row>
    <row r="79" spans="3:12" ht="17.25">
      <c r="C79" s="423"/>
      <c r="D79" s="423"/>
      <c r="E79" s="424"/>
      <c r="F79" s="425"/>
      <c r="G79" s="425"/>
      <c r="H79" s="425"/>
      <c r="I79" s="425"/>
      <c r="J79" s="425"/>
      <c r="K79" s="425"/>
      <c r="L79" s="425"/>
    </row>
    <row r="80" spans="3:12" ht="17.25">
      <c r="C80" s="423"/>
      <c r="D80" s="423"/>
      <c r="E80" s="424"/>
      <c r="F80" s="425"/>
      <c r="G80" s="425"/>
      <c r="H80" s="425"/>
      <c r="I80" s="425"/>
      <c r="J80" s="425"/>
      <c r="K80" s="425"/>
      <c r="L80" s="425"/>
    </row>
    <row r="81" spans="3:12" ht="17.25">
      <c r="C81" s="423"/>
      <c r="D81" s="423"/>
      <c r="E81" s="424"/>
      <c r="F81" s="425"/>
      <c r="G81" s="425"/>
      <c r="H81" s="425"/>
      <c r="I81" s="425"/>
      <c r="J81" s="425"/>
      <c r="K81" s="425"/>
      <c r="L81" s="425"/>
    </row>
    <row r="82" spans="3:12" ht="25.5">
      <c r="C82" s="426"/>
      <c r="D82" s="426"/>
      <c r="E82" s="427"/>
      <c r="F82" s="428"/>
      <c r="G82" s="428"/>
      <c r="H82" s="428"/>
      <c r="I82" s="428"/>
      <c r="J82" s="428"/>
      <c r="K82" s="428"/>
      <c r="L82" s="428"/>
    </row>
    <row r="83" spans="3:12" ht="25.5">
      <c r="C83" s="426"/>
      <c r="D83" s="426"/>
      <c r="E83" s="427"/>
      <c r="F83" s="428"/>
      <c r="G83" s="428"/>
      <c r="H83" s="428"/>
      <c r="I83" s="428"/>
      <c r="J83" s="428"/>
      <c r="K83" s="428"/>
      <c r="L83" s="428"/>
    </row>
    <row r="84" spans="3:12" ht="25.5">
      <c r="C84" s="426"/>
      <c r="D84" s="426"/>
      <c r="E84" s="427"/>
      <c r="F84" s="428"/>
      <c r="G84" s="428"/>
      <c r="H84" s="428"/>
      <c r="I84" s="428"/>
      <c r="J84" s="428"/>
      <c r="K84" s="428"/>
      <c r="L84" s="428"/>
    </row>
    <row r="85" spans="3:12" ht="25.5">
      <c r="C85" s="426"/>
      <c r="D85" s="426"/>
      <c r="E85" s="427"/>
      <c r="F85" s="428"/>
      <c r="G85" s="428"/>
      <c r="H85" s="428"/>
      <c r="I85" s="428"/>
      <c r="J85" s="428"/>
      <c r="K85" s="428"/>
      <c r="L85" s="428"/>
    </row>
    <row r="86" spans="3:12" ht="25.5">
      <c r="C86" s="426"/>
      <c r="D86" s="426"/>
      <c r="E86" s="427"/>
      <c r="F86" s="428"/>
      <c r="G86" s="428"/>
      <c r="H86" s="428"/>
      <c r="I86" s="428"/>
      <c r="J86" s="428"/>
      <c r="K86" s="428"/>
      <c r="L86" s="428"/>
    </row>
    <row r="87" spans="3:12" ht="25.5">
      <c r="C87" s="426"/>
      <c r="D87" s="426"/>
      <c r="E87" s="427"/>
      <c r="F87" s="428"/>
      <c r="G87" s="428"/>
      <c r="H87" s="428"/>
      <c r="I87" s="428"/>
      <c r="J87" s="428"/>
      <c r="K87" s="428"/>
      <c r="L87" s="428"/>
    </row>
    <row r="88" spans="3:12" ht="25.5">
      <c r="C88" s="426"/>
      <c r="D88" s="426"/>
      <c r="E88" s="427"/>
      <c r="F88" s="428"/>
      <c r="G88" s="428"/>
      <c r="H88" s="428"/>
      <c r="I88" s="428"/>
      <c r="J88" s="428"/>
      <c r="K88" s="428"/>
      <c r="L88" s="428"/>
    </row>
    <row r="89" spans="3:12" ht="25.5">
      <c r="C89" s="426"/>
      <c r="D89" s="426"/>
      <c r="E89" s="427"/>
      <c r="F89" s="428"/>
      <c r="G89" s="428"/>
      <c r="H89" s="428"/>
      <c r="I89" s="428"/>
      <c r="J89" s="428"/>
      <c r="K89" s="428"/>
      <c r="L89" s="428"/>
    </row>
    <row r="90" spans="3:12" ht="25.5">
      <c r="C90" s="426"/>
      <c r="D90" s="426"/>
      <c r="E90" s="427"/>
      <c r="F90" s="428"/>
      <c r="G90" s="428"/>
      <c r="H90" s="428"/>
      <c r="I90" s="428"/>
      <c r="J90" s="428"/>
      <c r="K90" s="428"/>
      <c r="L90" s="428"/>
    </row>
    <row r="91" spans="3:12" ht="25.5">
      <c r="C91" s="426"/>
      <c r="D91" s="426"/>
      <c r="E91" s="427"/>
      <c r="F91" s="428"/>
      <c r="G91" s="428"/>
      <c r="H91" s="428"/>
      <c r="I91" s="428"/>
      <c r="J91" s="428"/>
      <c r="K91" s="428"/>
      <c r="L91" s="428"/>
    </row>
    <row r="92" spans="3:12" ht="25.5">
      <c r="C92" s="426"/>
      <c r="D92" s="426"/>
      <c r="E92" s="427"/>
      <c r="F92" s="428"/>
      <c r="G92" s="428"/>
      <c r="H92" s="428"/>
      <c r="I92" s="428"/>
      <c r="J92" s="428"/>
      <c r="K92" s="428"/>
      <c r="L92" s="428"/>
    </row>
    <row r="93" spans="3:12" ht="25.5">
      <c r="C93" s="426"/>
      <c r="D93" s="426"/>
      <c r="E93" s="427"/>
      <c r="F93" s="428"/>
      <c r="G93" s="428"/>
      <c r="H93" s="428"/>
      <c r="I93" s="428"/>
      <c r="J93" s="428"/>
      <c r="K93" s="428"/>
      <c r="L93" s="428"/>
    </row>
    <row r="94" spans="3:12" ht="25.5">
      <c r="C94" s="426"/>
      <c r="D94" s="426"/>
      <c r="E94" s="427"/>
      <c r="F94" s="428"/>
      <c r="G94" s="428"/>
      <c r="H94" s="428"/>
      <c r="I94" s="428"/>
      <c r="J94" s="428"/>
      <c r="K94" s="428"/>
      <c r="L94" s="428"/>
    </row>
    <row r="95" spans="3:12" ht="25.5">
      <c r="C95" s="426"/>
      <c r="D95" s="426"/>
      <c r="E95" s="427"/>
      <c r="F95" s="428"/>
      <c r="G95" s="428"/>
      <c r="H95" s="428"/>
      <c r="I95" s="428"/>
      <c r="J95" s="428"/>
      <c r="K95" s="428"/>
      <c r="L95" s="428"/>
    </row>
    <row r="96" spans="3:12" ht="25.5">
      <c r="C96" s="426"/>
      <c r="D96" s="426"/>
      <c r="E96" s="427"/>
      <c r="F96" s="428"/>
      <c r="G96" s="428"/>
      <c r="H96" s="428"/>
      <c r="I96" s="428"/>
      <c r="J96" s="428"/>
      <c r="K96" s="428"/>
      <c r="L96" s="428"/>
    </row>
    <row r="97" spans="3:12" ht="25.5">
      <c r="C97" s="426"/>
      <c r="D97" s="426"/>
      <c r="E97" s="427"/>
      <c r="F97" s="428"/>
      <c r="G97" s="428"/>
      <c r="H97" s="428"/>
      <c r="I97" s="428"/>
      <c r="J97" s="428"/>
      <c r="K97" s="428"/>
      <c r="L97" s="428"/>
    </row>
    <row r="98" spans="3:12" ht="25.5">
      <c r="C98" s="426"/>
      <c r="D98" s="426"/>
      <c r="E98" s="427"/>
      <c r="F98" s="428"/>
      <c r="G98" s="428"/>
      <c r="H98" s="428"/>
      <c r="I98" s="428"/>
      <c r="J98" s="428"/>
      <c r="K98" s="428"/>
      <c r="L98" s="428"/>
    </row>
    <row r="99" spans="3:12" ht="25.5">
      <c r="C99" s="426"/>
      <c r="D99" s="426"/>
      <c r="E99" s="427"/>
      <c r="F99" s="428"/>
      <c r="G99" s="428"/>
      <c r="H99" s="428"/>
      <c r="I99" s="428"/>
      <c r="J99" s="428"/>
      <c r="K99" s="428"/>
      <c r="L99" s="428"/>
    </row>
    <row r="100" spans="3:12" ht="25.5">
      <c r="C100" s="426"/>
      <c r="D100" s="426"/>
      <c r="E100" s="427"/>
      <c r="F100" s="428"/>
      <c r="G100" s="428"/>
      <c r="H100" s="428"/>
      <c r="I100" s="428"/>
      <c r="J100" s="428"/>
      <c r="K100" s="428"/>
      <c r="L100" s="428"/>
    </row>
    <row r="101" spans="3:12" ht="25.5">
      <c r="C101" s="426"/>
      <c r="D101" s="426"/>
      <c r="E101" s="427"/>
      <c r="F101" s="428"/>
      <c r="G101" s="428"/>
      <c r="H101" s="428"/>
      <c r="I101" s="428"/>
      <c r="J101" s="428"/>
      <c r="K101" s="428"/>
      <c r="L101" s="428"/>
    </row>
    <row r="102" spans="3:12" ht="25.5">
      <c r="C102" s="426"/>
      <c r="D102" s="426"/>
      <c r="E102" s="427"/>
      <c r="F102" s="428"/>
      <c r="G102" s="428"/>
      <c r="H102" s="428"/>
      <c r="I102" s="428"/>
      <c r="J102" s="428"/>
      <c r="K102" s="428"/>
      <c r="L102" s="428"/>
    </row>
    <row r="103" spans="3:12" ht="25.5">
      <c r="C103" s="426"/>
      <c r="D103" s="426"/>
      <c r="E103" s="427"/>
      <c r="F103" s="428"/>
      <c r="G103" s="428"/>
      <c r="H103" s="428"/>
      <c r="I103" s="428"/>
      <c r="J103" s="428"/>
      <c r="K103" s="428"/>
      <c r="L103" s="428"/>
    </row>
    <row r="104" spans="3:12" ht="25.5">
      <c r="C104" s="426"/>
      <c r="D104" s="426"/>
      <c r="E104" s="427"/>
      <c r="F104" s="428"/>
      <c r="G104" s="428"/>
      <c r="H104" s="428"/>
      <c r="I104" s="428"/>
      <c r="J104" s="428"/>
      <c r="K104" s="428"/>
      <c r="L104" s="428"/>
    </row>
    <row r="105" spans="3:12" ht="25.5">
      <c r="C105" s="426"/>
      <c r="D105" s="426"/>
      <c r="E105" s="427"/>
      <c r="F105" s="428"/>
      <c r="G105" s="428"/>
      <c r="H105" s="428"/>
      <c r="I105" s="428"/>
      <c r="J105" s="428"/>
      <c r="K105" s="428"/>
      <c r="L105" s="428"/>
    </row>
    <row r="106" spans="3:12" ht="25.5">
      <c r="C106" s="426"/>
      <c r="D106" s="426"/>
      <c r="E106" s="427"/>
      <c r="F106" s="428"/>
      <c r="G106" s="428"/>
      <c r="H106" s="428"/>
      <c r="I106" s="428"/>
      <c r="J106" s="428"/>
      <c r="K106" s="428"/>
      <c r="L106" s="428"/>
    </row>
    <row r="107" spans="3:12" ht="25.5">
      <c r="C107" s="426"/>
      <c r="D107" s="426"/>
      <c r="E107" s="427"/>
      <c r="F107" s="428"/>
      <c r="G107" s="428"/>
      <c r="H107" s="428"/>
      <c r="I107" s="428"/>
      <c r="J107" s="428"/>
      <c r="K107" s="428"/>
      <c r="L107" s="428"/>
    </row>
    <row r="108" spans="3:12" ht="25.5">
      <c r="C108" s="426"/>
      <c r="D108" s="426"/>
      <c r="E108" s="427"/>
      <c r="F108" s="428"/>
      <c r="G108" s="428"/>
      <c r="H108" s="428"/>
      <c r="I108" s="428"/>
      <c r="J108" s="428"/>
      <c r="K108" s="428"/>
      <c r="L108" s="428"/>
    </row>
    <row r="109" spans="3:12" ht="25.5">
      <c r="C109" s="426"/>
      <c r="D109" s="426"/>
      <c r="E109" s="427"/>
      <c r="F109" s="428"/>
      <c r="G109" s="428"/>
      <c r="H109" s="428"/>
      <c r="I109" s="428"/>
      <c r="J109" s="428"/>
      <c r="K109" s="428"/>
      <c r="L109" s="428"/>
    </row>
    <row r="110" spans="3:12" ht="25.5">
      <c r="C110" s="426"/>
      <c r="D110" s="426"/>
      <c r="E110" s="427"/>
      <c r="F110" s="428"/>
      <c r="G110" s="428"/>
      <c r="H110" s="428"/>
      <c r="I110" s="428"/>
      <c r="J110" s="428"/>
      <c r="K110" s="428"/>
      <c r="L110" s="428"/>
    </row>
    <row r="111" spans="3:12" ht="25.5">
      <c r="C111" s="426"/>
      <c r="D111" s="426"/>
      <c r="E111" s="427"/>
      <c r="F111" s="428"/>
      <c r="G111" s="428"/>
      <c r="H111" s="428"/>
      <c r="I111" s="428"/>
      <c r="J111" s="428"/>
      <c r="K111" s="428"/>
      <c r="L111" s="428"/>
    </row>
    <row r="112" spans="3:12" ht="25.5">
      <c r="C112" s="426"/>
      <c r="D112" s="426"/>
      <c r="E112" s="427"/>
      <c r="F112" s="428"/>
      <c r="G112" s="428"/>
      <c r="H112" s="428"/>
      <c r="I112" s="428"/>
      <c r="J112" s="428"/>
      <c r="K112" s="428"/>
      <c r="L112" s="428"/>
    </row>
    <row r="113" spans="3:12" ht="25.5">
      <c r="C113" s="426"/>
      <c r="D113" s="426"/>
      <c r="E113" s="427"/>
      <c r="F113" s="428"/>
      <c r="G113" s="428"/>
      <c r="H113" s="428"/>
      <c r="I113" s="428"/>
      <c r="J113" s="428"/>
      <c r="K113" s="428"/>
      <c r="L113" s="428"/>
    </row>
    <row r="114" spans="3:12" ht="25.5">
      <c r="C114" s="426"/>
      <c r="D114" s="426"/>
      <c r="E114" s="427"/>
      <c r="F114" s="428"/>
      <c r="G114" s="428"/>
      <c r="H114" s="428"/>
      <c r="I114" s="428"/>
      <c r="J114" s="428"/>
      <c r="K114" s="428"/>
      <c r="L114" s="428"/>
    </row>
    <row r="115" spans="3:12" ht="25.5">
      <c r="C115" s="426"/>
      <c r="D115" s="426"/>
      <c r="E115" s="427"/>
      <c r="F115" s="428"/>
      <c r="G115" s="428"/>
      <c r="H115" s="428"/>
      <c r="I115" s="428"/>
      <c r="J115" s="428"/>
      <c r="K115" s="428"/>
      <c r="L115" s="428"/>
    </row>
    <row r="116" spans="3:12" ht="25.5">
      <c r="C116" s="426"/>
      <c r="D116" s="426"/>
      <c r="E116" s="427"/>
      <c r="F116" s="428"/>
      <c r="G116" s="428"/>
      <c r="H116" s="428"/>
      <c r="I116" s="428"/>
      <c r="J116" s="428"/>
      <c r="K116" s="428"/>
      <c r="L116" s="428"/>
    </row>
    <row r="117" spans="3:12" ht="25.5">
      <c r="C117" s="426"/>
      <c r="D117" s="426"/>
      <c r="E117" s="427"/>
      <c r="F117" s="428"/>
      <c r="G117" s="428"/>
      <c r="H117" s="428"/>
      <c r="I117" s="428"/>
      <c r="J117" s="428"/>
      <c r="K117" s="428"/>
      <c r="L117" s="428"/>
    </row>
    <row r="118" spans="3:12" ht="25.5">
      <c r="C118" s="426"/>
      <c r="D118" s="426"/>
      <c r="E118" s="427"/>
      <c r="F118" s="428"/>
      <c r="G118" s="428"/>
      <c r="H118" s="428"/>
      <c r="I118" s="428"/>
      <c r="J118" s="428"/>
      <c r="K118" s="428"/>
      <c r="L118" s="428"/>
    </row>
    <row r="119" spans="3:12" ht="25.5">
      <c r="C119" s="426"/>
      <c r="D119" s="426"/>
      <c r="E119" s="427"/>
      <c r="F119" s="428"/>
      <c r="G119" s="428"/>
      <c r="H119" s="428"/>
      <c r="I119" s="428"/>
      <c r="J119" s="428"/>
      <c r="K119" s="428"/>
      <c r="L119" s="428"/>
    </row>
    <row r="120" spans="3:12" ht="25.5">
      <c r="C120" s="426"/>
      <c r="D120" s="426"/>
      <c r="E120" s="427"/>
      <c r="F120" s="428"/>
      <c r="G120" s="428"/>
      <c r="H120" s="428"/>
      <c r="I120" s="428"/>
      <c r="J120" s="428"/>
      <c r="K120" s="428"/>
      <c r="L120" s="428"/>
    </row>
    <row r="121" spans="3:12" ht="25.5">
      <c r="C121" s="426"/>
      <c r="D121" s="426"/>
      <c r="E121" s="427"/>
      <c r="F121" s="428"/>
      <c r="G121" s="428"/>
      <c r="H121" s="428"/>
      <c r="I121" s="428"/>
      <c r="J121" s="428"/>
      <c r="K121" s="428"/>
      <c r="L121" s="428"/>
    </row>
    <row r="122" spans="3:12" ht="25.5">
      <c r="C122" s="426"/>
      <c r="D122" s="426"/>
      <c r="E122" s="427"/>
      <c r="F122" s="428"/>
      <c r="G122" s="428"/>
      <c r="H122" s="428"/>
      <c r="I122" s="428"/>
      <c r="J122" s="428"/>
      <c r="K122" s="428"/>
      <c r="L122" s="428"/>
    </row>
    <row r="123" spans="3:12" ht="25.5">
      <c r="C123" s="426"/>
      <c r="D123" s="426"/>
      <c r="E123" s="427"/>
      <c r="F123" s="428"/>
      <c r="G123" s="428"/>
      <c r="H123" s="428"/>
      <c r="I123" s="428"/>
      <c r="J123" s="428"/>
      <c r="K123" s="428"/>
      <c r="L123" s="428"/>
    </row>
    <row r="124" spans="3:12" ht="25.5">
      <c r="C124" s="426"/>
      <c r="D124" s="426"/>
      <c r="E124" s="427"/>
      <c r="F124" s="428"/>
      <c r="G124" s="428"/>
      <c r="H124" s="428"/>
      <c r="I124" s="428"/>
      <c r="J124" s="428"/>
      <c r="K124" s="428"/>
      <c r="L124" s="428"/>
    </row>
    <row r="125" spans="3:12" ht="25.5">
      <c r="C125" s="426"/>
      <c r="D125" s="426"/>
      <c r="E125" s="427"/>
      <c r="F125" s="428"/>
      <c r="G125" s="428"/>
      <c r="H125" s="428"/>
      <c r="I125" s="428"/>
      <c r="J125" s="428"/>
      <c r="K125" s="428"/>
      <c r="L125" s="428"/>
    </row>
    <row r="126" spans="3:12" ht="25.5">
      <c r="C126" s="426"/>
      <c r="D126" s="426"/>
      <c r="E126" s="427"/>
      <c r="F126" s="428"/>
      <c r="G126" s="428"/>
      <c r="H126" s="428"/>
      <c r="I126" s="428"/>
      <c r="J126" s="428"/>
      <c r="K126" s="428"/>
      <c r="L126" s="428"/>
    </row>
    <row r="127" spans="3:12" ht="25.5">
      <c r="C127" s="426"/>
      <c r="D127" s="426"/>
      <c r="E127" s="427"/>
      <c r="F127" s="428"/>
      <c r="G127" s="428"/>
      <c r="H127" s="428"/>
      <c r="I127" s="428"/>
      <c r="J127" s="428"/>
      <c r="K127" s="428"/>
      <c r="L127" s="428"/>
    </row>
    <row r="128" spans="3:12" ht="25.5">
      <c r="C128" s="426"/>
      <c r="D128" s="426"/>
      <c r="E128" s="427"/>
      <c r="F128" s="428"/>
      <c r="G128" s="428"/>
      <c r="H128" s="428"/>
      <c r="I128" s="428"/>
      <c r="J128" s="428"/>
      <c r="K128" s="428"/>
      <c r="L128" s="428"/>
    </row>
    <row r="129" spans="3:12" ht="25.5">
      <c r="C129" s="426"/>
      <c r="D129" s="426"/>
      <c r="E129" s="427"/>
      <c r="F129" s="428"/>
      <c r="G129" s="428"/>
      <c r="H129" s="428"/>
      <c r="I129" s="428"/>
      <c r="J129" s="428"/>
      <c r="K129" s="428"/>
      <c r="L129" s="428"/>
    </row>
    <row r="130" spans="3:12" ht="25.5">
      <c r="C130" s="426"/>
      <c r="D130" s="426"/>
      <c r="E130" s="427"/>
      <c r="F130" s="428"/>
      <c r="G130" s="428"/>
      <c r="H130" s="428"/>
      <c r="I130" s="428"/>
      <c r="J130" s="428"/>
      <c r="K130" s="428"/>
      <c r="L130" s="428"/>
    </row>
    <row r="131" spans="3:12" ht="25.5">
      <c r="C131" s="426"/>
      <c r="D131" s="426"/>
      <c r="E131" s="427"/>
      <c r="F131" s="428"/>
      <c r="G131" s="428"/>
      <c r="H131" s="428"/>
      <c r="I131" s="428"/>
      <c r="J131" s="428"/>
      <c r="K131" s="428"/>
      <c r="L131" s="428"/>
    </row>
    <row r="132" spans="3:12" ht="25.5">
      <c r="C132" s="426"/>
      <c r="D132" s="426"/>
      <c r="E132" s="427"/>
      <c r="F132" s="428"/>
      <c r="G132" s="428"/>
      <c r="H132" s="428"/>
      <c r="I132" s="428"/>
      <c r="J132" s="428"/>
      <c r="K132" s="428"/>
      <c r="L132" s="428"/>
    </row>
    <row r="133" spans="3:12" ht="25.5">
      <c r="C133" s="426"/>
      <c r="D133" s="426"/>
      <c r="E133" s="427"/>
      <c r="F133" s="428"/>
      <c r="G133" s="428"/>
      <c r="H133" s="428"/>
      <c r="I133" s="428"/>
      <c r="J133" s="428"/>
      <c r="K133" s="428"/>
      <c r="L133" s="428"/>
    </row>
    <row r="134" spans="3:12" ht="25.5">
      <c r="C134" s="426"/>
      <c r="D134" s="426"/>
      <c r="E134" s="427"/>
      <c r="F134" s="428"/>
      <c r="G134" s="428"/>
      <c r="H134" s="428"/>
      <c r="I134" s="428"/>
      <c r="J134" s="428"/>
      <c r="K134" s="428"/>
      <c r="L134" s="428"/>
    </row>
    <row r="135" spans="3:12" ht="25.5">
      <c r="C135" s="426"/>
      <c r="D135" s="426"/>
      <c r="E135" s="427"/>
      <c r="F135" s="428"/>
      <c r="G135" s="428"/>
      <c r="H135" s="428"/>
      <c r="I135" s="428"/>
      <c r="J135" s="428"/>
      <c r="K135" s="428"/>
      <c r="L135" s="428"/>
    </row>
    <row r="136" spans="3:12" ht="25.5">
      <c r="C136" s="426"/>
      <c r="D136" s="426"/>
      <c r="E136" s="427"/>
      <c r="F136" s="428"/>
      <c r="G136" s="428"/>
      <c r="H136" s="428"/>
      <c r="I136" s="428"/>
      <c r="J136" s="428"/>
      <c r="K136" s="428"/>
      <c r="L136" s="428"/>
    </row>
    <row r="137" spans="3:12" ht="25.5">
      <c r="C137" s="426"/>
      <c r="D137" s="426"/>
      <c r="E137" s="427"/>
      <c r="F137" s="428"/>
      <c r="G137" s="428"/>
      <c r="H137" s="428"/>
      <c r="I137" s="428"/>
      <c r="J137" s="428"/>
      <c r="K137" s="428"/>
      <c r="L137" s="428"/>
    </row>
    <row r="138" spans="3:12" ht="25.5">
      <c r="C138" s="426"/>
      <c r="D138" s="426"/>
      <c r="E138" s="427"/>
      <c r="F138" s="428"/>
      <c r="G138" s="428"/>
      <c r="H138" s="428"/>
      <c r="I138" s="428"/>
      <c r="J138" s="428"/>
      <c r="K138" s="428"/>
      <c r="L138" s="428"/>
    </row>
    <row r="139" spans="3:12" ht="25.5">
      <c r="C139" s="426"/>
      <c r="D139" s="426"/>
      <c r="E139" s="427"/>
      <c r="F139" s="428"/>
      <c r="G139" s="428"/>
      <c r="H139" s="428"/>
      <c r="I139" s="428"/>
      <c r="J139" s="428"/>
      <c r="K139" s="428"/>
      <c r="L139" s="428"/>
    </row>
    <row r="140" spans="3:12" ht="25.5">
      <c r="C140" s="426"/>
      <c r="D140" s="426"/>
      <c r="E140" s="427"/>
      <c r="F140" s="428"/>
      <c r="G140" s="428"/>
      <c r="H140" s="428"/>
      <c r="I140" s="428"/>
      <c r="J140" s="428"/>
      <c r="K140" s="428"/>
      <c r="L140" s="428"/>
    </row>
    <row r="141" spans="3:12" ht="25.5">
      <c r="C141" s="426"/>
      <c r="D141" s="426"/>
      <c r="E141" s="427"/>
      <c r="F141" s="428"/>
      <c r="G141" s="428"/>
      <c r="H141" s="428"/>
      <c r="I141" s="428"/>
      <c r="J141" s="428"/>
      <c r="K141" s="428"/>
      <c r="L141" s="428"/>
    </row>
    <row r="142" spans="3:12" ht="25.5">
      <c r="C142" s="426"/>
      <c r="D142" s="426"/>
      <c r="E142" s="427"/>
      <c r="F142" s="428"/>
      <c r="G142" s="428"/>
      <c r="H142" s="428"/>
      <c r="I142" s="428"/>
      <c r="J142" s="428"/>
      <c r="K142" s="428"/>
      <c r="L142" s="428"/>
    </row>
    <row r="143" spans="3:12" ht="25.5">
      <c r="C143" s="426"/>
      <c r="D143" s="426"/>
      <c r="E143" s="427"/>
      <c r="F143" s="428"/>
      <c r="G143" s="428"/>
      <c r="H143" s="428"/>
      <c r="I143" s="428"/>
      <c r="J143" s="428"/>
      <c r="K143" s="428"/>
      <c r="L143" s="428"/>
    </row>
    <row r="144" spans="3:12" ht="25.5">
      <c r="C144" s="426"/>
      <c r="D144" s="426"/>
      <c r="E144" s="427"/>
      <c r="F144" s="428"/>
      <c r="G144" s="428"/>
      <c r="H144" s="428"/>
      <c r="I144" s="428"/>
      <c r="J144" s="428"/>
      <c r="K144" s="428"/>
      <c r="L144" s="428"/>
    </row>
    <row r="145" spans="3:12" ht="25.5">
      <c r="C145" s="426"/>
      <c r="D145" s="426"/>
      <c r="E145" s="427"/>
      <c r="F145" s="428"/>
      <c r="G145" s="428"/>
      <c r="H145" s="428"/>
      <c r="I145" s="428"/>
      <c r="J145" s="428"/>
      <c r="K145" s="428"/>
      <c r="L145" s="428"/>
    </row>
    <row r="146" spans="3:12" ht="25.5">
      <c r="C146" s="426"/>
      <c r="D146" s="426"/>
      <c r="E146" s="427"/>
      <c r="F146" s="428"/>
      <c r="G146" s="428"/>
      <c r="H146" s="428"/>
      <c r="I146" s="428"/>
      <c r="J146" s="428"/>
      <c r="K146" s="428"/>
      <c r="L146" s="428"/>
    </row>
    <row r="147" spans="3:12" ht="25.5">
      <c r="C147" s="426"/>
      <c r="D147" s="426"/>
      <c r="E147" s="427"/>
      <c r="F147" s="428"/>
      <c r="G147" s="428"/>
      <c r="H147" s="428"/>
      <c r="I147" s="428"/>
      <c r="J147" s="428"/>
      <c r="K147" s="428"/>
      <c r="L147" s="428"/>
    </row>
    <row r="148" spans="3:12" ht="25.5">
      <c r="C148" s="426"/>
      <c r="D148" s="426"/>
      <c r="E148" s="427"/>
      <c r="F148" s="428"/>
      <c r="G148" s="428"/>
      <c r="H148" s="428"/>
      <c r="I148" s="428"/>
      <c r="J148" s="428"/>
      <c r="K148" s="428"/>
      <c r="L148" s="428"/>
    </row>
    <row r="149" spans="3:12" ht="25.5">
      <c r="C149" s="426"/>
      <c r="D149" s="426"/>
      <c r="E149" s="427"/>
      <c r="F149" s="428"/>
      <c r="G149" s="428"/>
      <c r="H149" s="428"/>
      <c r="I149" s="428"/>
      <c r="J149" s="428"/>
      <c r="K149" s="428"/>
      <c r="L149" s="428"/>
    </row>
    <row r="150" spans="3:12" ht="25.5">
      <c r="C150" s="426"/>
      <c r="D150" s="426"/>
      <c r="E150" s="427"/>
      <c r="F150" s="428"/>
      <c r="G150" s="428"/>
      <c r="H150" s="428"/>
      <c r="I150" s="428"/>
      <c r="J150" s="428"/>
      <c r="K150" s="428"/>
      <c r="L150" s="428"/>
    </row>
    <row r="151" spans="3:12" ht="25.5">
      <c r="C151" s="426"/>
      <c r="D151" s="426"/>
      <c r="E151" s="427"/>
      <c r="F151" s="428"/>
      <c r="G151" s="428"/>
      <c r="H151" s="428"/>
      <c r="I151" s="428"/>
      <c r="J151" s="428"/>
      <c r="K151" s="428"/>
      <c r="L151" s="428"/>
    </row>
    <row r="152" spans="3:12" ht="25.5">
      <c r="C152" s="426"/>
      <c r="D152" s="426"/>
      <c r="E152" s="427"/>
      <c r="F152" s="428"/>
      <c r="G152" s="428"/>
      <c r="H152" s="428"/>
      <c r="I152" s="428"/>
      <c r="J152" s="428"/>
      <c r="K152" s="428"/>
      <c r="L152" s="428"/>
    </row>
    <row r="153" spans="3:12" ht="25.5">
      <c r="C153" s="426"/>
      <c r="D153" s="426"/>
      <c r="E153" s="427"/>
      <c r="F153" s="428"/>
      <c r="G153" s="428"/>
      <c r="H153" s="428"/>
      <c r="I153" s="428"/>
      <c r="J153" s="428"/>
      <c r="K153" s="428"/>
      <c r="L153" s="428"/>
    </row>
    <row r="154" spans="3:12" ht="25.5">
      <c r="C154" s="426"/>
      <c r="D154" s="426"/>
      <c r="E154" s="427"/>
      <c r="F154" s="428"/>
      <c r="G154" s="428"/>
      <c r="H154" s="428"/>
      <c r="I154" s="428"/>
      <c r="J154" s="428"/>
      <c r="K154" s="428"/>
      <c r="L154" s="428"/>
    </row>
    <row r="155" spans="3:12" ht="25.5">
      <c r="C155" s="426"/>
      <c r="D155" s="426"/>
      <c r="E155" s="427"/>
      <c r="F155" s="428"/>
      <c r="G155" s="428"/>
      <c r="H155" s="428"/>
      <c r="I155" s="428"/>
      <c r="J155" s="428"/>
      <c r="K155" s="428"/>
      <c r="L155" s="428"/>
    </row>
    <row r="156" spans="3:12" ht="25.5">
      <c r="C156" s="426"/>
      <c r="D156" s="426"/>
      <c r="E156" s="427"/>
      <c r="F156" s="428"/>
      <c r="G156" s="428"/>
      <c r="H156" s="428"/>
      <c r="I156" s="428"/>
      <c r="J156" s="428"/>
      <c r="K156" s="428"/>
      <c r="L156" s="428"/>
    </row>
    <row r="157" spans="3:12" ht="25.5">
      <c r="C157" s="426"/>
      <c r="D157" s="426"/>
      <c r="E157" s="427"/>
      <c r="F157" s="428"/>
      <c r="G157" s="428"/>
      <c r="H157" s="428"/>
      <c r="I157" s="428"/>
      <c r="J157" s="428"/>
      <c r="K157" s="428"/>
      <c r="L157" s="428"/>
    </row>
    <row r="158" spans="3:12" ht="25.5">
      <c r="C158" s="426"/>
      <c r="D158" s="426"/>
      <c r="E158" s="427"/>
      <c r="F158" s="428"/>
      <c r="G158" s="428"/>
      <c r="H158" s="428"/>
      <c r="I158" s="428"/>
      <c r="J158" s="428"/>
      <c r="K158" s="428"/>
      <c r="L158" s="428"/>
    </row>
    <row r="159" spans="3:12" ht="25.5">
      <c r="C159" s="426"/>
      <c r="D159" s="426"/>
      <c r="E159" s="427"/>
      <c r="F159" s="428"/>
      <c r="G159" s="428"/>
      <c r="H159" s="428"/>
      <c r="I159" s="428"/>
      <c r="J159" s="428"/>
      <c r="K159" s="428"/>
      <c r="L159" s="428"/>
    </row>
    <row r="160" spans="3:12" ht="25.5">
      <c r="C160" s="426"/>
      <c r="D160" s="426"/>
      <c r="E160" s="427"/>
      <c r="F160" s="428"/>
      <c r="G160" s="428"/>
      <c r="H160" s="428"/>
      <c r="I160" s="428"/>
      <c r="J160" s="428"/>
      <c r="K160" s="428"/>
      <c r="L160" s="428"/>
    </row>
    <row r="161" spans="3:12" ht="25.5">
      <c r="C161" s="426"/>
      <c r="D161" s="426"/>
      <c r="E161" s="427"/>
      <c r="F161" s="428"/>
      <c r="G161" s="428"/>
      <c r="H161" s="428"/>
      <c r="I161" s="428"/>
      <c r="J161" s="428"/>
      <c r="K161" s="428"/>
      <c r="L161" s="428"/>
    </row>
    <row r="162" spans="3:12" ht="25.5">
      <c r="C162" s="426"/>
      <c r="D162" s="426"/>
      <c r="E162" s="427"/>
      <c r="F162" s="428"/>
      <c r="G162" s="428"/>
      <c r="H162" s="428"/>
      <c r="I162" s="428"/>
      <c r="J162" s="428"/>
      <c r="K162" s="428"/>
      <c r="L162" s="428"/>
    </row>
    <row r="163" spans="3:12" ht="25.5">
      <c r="C163" s="426"/>
      <c r="D163" s="426"/>
      <c r="E163" s="427"/>
      <c r="F163" s="428"/>
      <c r="G163" s="428"/>
      <c r="H163" s="428"/>
      <c r="I163" s="428"/>
      <c r="J163" s="428"/>
      <c r="K163" s="428"/>
      <c r="L163" s="428"/>
    </row>
    <row r="164" spans="3:12" ht="25.5">
      <c r="C164" s="426"/>
      <c r="D164" s="426"/>
      <c r="E164" s="427"/>
      <c r="F164" s="428"/>
      <c r="G164" s="428"/>
      <c r="H164" s="428"/>
      <c r="I164" s="428"/>
      <c r="J164" s="428"/>
      <c r="K164" s="428"/>
      <c r="L164" s="428"/>
    </row>
    <row r="165" spans="3:12" ht="25.5">
      <c r="C165" s="426"/>
      <c r="D165" s="426"/>
      <c r="E165" s="427"/>
      <c r="F165" s="428"/>
      <c r="G165" s="428"/>
      <c r="H165" s="428"/>
      <c r="I165" s="428"/>
      <c r="J165" s="428"/>
      <c r="K165" s="428"/>
      <c r="L165" s="428"/>
    </row>
    <row r="166" spans="3:12" ht="25.5">
      <c r="C166" s="426"/>
      <c r="D166" s="426"/>
      <c r="E166" s="427"/>
      <c r="F166" s="428"/>
      <c r="G166" s="428"/>
      <c r="H166" s="428"/>
      <c r="I166" s="428"/>
      <c r="J166" s="428"/>
      <c r="K166" s="428"/>
      <c r="L166" s="428"/>
    </row>
  </sheetData>
  <sheetProtection sheet="1" objects="1" scenarios="1" selectLockedCells="1"/>
  <mergeCells count="16">
    <mergeCell ref="F8:F10"/>
    <mergeCell ref="G8:G10"/>
    <mergeCell ref="H8:H10"/>
    <mergeCell ref="I8:I10"/>
    <mergeCell ref="J8:J10"/>
    <mergeCell ref="K8:K10"/>
    <mergeCell ref="B4:M4"/>
    <mergeCell ref="C23:E23"/>
    <mergeCell ref="C48:E48"/>
    <mergeCell ref="B2:M2"/>
    <mergeCell ref="F6:F7"/>
    <mergeCell ref="G6:G7"/>
    <mergeCell ref="H6:J6"/>
    <mergeCell ref="K6:K7"/>
    <mergeCell ref="L6:L7"/>
    <mergeCell ref="L8:L10"/>
  </mergeCells>
  <printOptions/>
  <pageMargins left="0.7" right="0.7" top="0.75" bottom="0.75" header="0.3" footer="0.3"/>
  <pageSetup fitToHeight="1" fitToWidth="1" horizontalDpi="600" verticalDpi="600" orientation="landscape" paperSize="9" scale="72" r:id="rId1"/>
  <headerFooter alignWithMargins="0">
    <oddFooter xml:space="preserve">&amp;RPage :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emploi/solidarité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centrale</dc:creator>
  <cp:keywords/>
  <dc:description/>
  <cp:lastModifiedBy>*</cp:lastModifiedBy>
  <cp:lastPrinted>2014-03-04T16:55:37Z</cp:lastPrinted>
  <dcterms:created xsi:type="dcterms:W3CDTF">2000-04-05T13:20:10Z</dcterms:created>
  <dcterms:modified xsi:type="dcterms:W3CDTF">2018-01-31T08:46:50Z</dcterms:modified>
  <cp:category/>
  <cp:version/>
  <cp:contentType/>
  <cp:contentStatus/>
</cp:coreProperties>
</file>