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55" tabRatio="935" activeTab="0"/>
  </bookViews>
  <sheets>
    <sheet name="Recapitulatif_CNR" sheetId="1" r:id="rId1"/>
    <sheet name="Gratification de stage" sheetId="2" r:id="rId2"/>
    <sheet name="Formations" sheetId="3" r:id="rId3"/>
    <sheet name="menus déroul" sheetId="4" state="hidden" r:id="rId4"/>
    <sheet name="Molécules onéreuses" sheetId="5" r:id="rId5"/>
    <sheet name="Travaux et petits achats" sheetId="6" r:id="rId6"/>
    <sheet name="Surcoûts remplacement-horsCOVID" sheetId="7" r:id="rId7"/>
    <sheet name="Surcoûts COVID" sheetId="8" r:id="rId8"/>
    <sheet name="ListeRegionaleESMS" sheetId="9" r:id="rId9"/>
  </sheets>
  <externalReferences>
    <externalReference r:id="rId12"/>
  </externalReferences>
  <definedNames>
    <definedName name="ff" localSheetId="5">#REF!</definedName>
    <definedName name="ff">#REF!</definedName>
    <definedName name="FINESS">#REF!</definedName>
    <definedName name="Finess_2016">'ListeRegionaleESMS'!$B$3:$B$456</definedName>
    <definedName name="FINESS_hors_PBNL" localSheetId="5">'ListeRegionaleESMS'!#REF!</definedName>
    <definedName name="FINESS_hors_PBNL">'ListeRegionaleESMS'!#REF!</definedName>
    <definedName name="Formation_Continue">'menus déroul'!$A$17:$A$21</definedName>
    <definedName name="ListeChoix" localSheetId="2">#REF!</definedName>
    <definedName name="ListeChoix" localSheetId="0">'Recapitulatif_CNR'!#REF!</definedName>
    <definedName name="ListeChoix" localSheetId="5">#REF!</definedName>
    <definedName name="ListeChoix">#REF!</definedName>
    <definedName name="ListeChoix1" localSheetId="2">#REF!</definedName>
    <definedName name="ListeChoix1" localSheetId="0">'Recapitulatif_CNR'!#REF!</definedName>
    <definedName name="ListeChoix1" localSheetId="5">#REF!</definedName>
    <definedName name="ListeChoix1">#REF!</definedName>
    <definedName name="ListeChoix2" localSheetId="2">#REF!</definedName>
    <definedName name="ListeChoix2" localSheetId="0">'[1]Equipement'!#REF!</definedName>
    <definedName name="ListeChoix2" localSheetId="5">#REF!</definedName>
    <definedName name="ListeChoix2">#REF!</definedName>
    <definedName name="Maintien_A_Dom_PA" localSheetId="5">'menus déroul'!#REF!</definedName>
    <definedName name="Maintien_A_Dom_PA">'menus déroul'!#REF!</definedName>
    <definedName name="n°FINESS" localSheetId="5">'menus déroul'!#REF!</definedName>
    <definedName name="n°FINESS">'menus déroul'!#REF!</definedName>
    <definedName name="X">'Recapitulatif_CNR'!$C$6</definedName>
    <definedName name="_xlnm.Print_Area" localSheetId="2">'Formations'!$A$1:$L$40</definedName>
    <definedName name="_xlnm.Print_Area" localSheetId="1">'Gratification de stage'!$A$1:$M$35</definedName>
    <definedName name="_xlnm.Print_Area" localSheetId="3">'menus déroul'!$A$1:$C$24</definedName>
    <definedName name="_xlnm.Print_Area" localSheetId="7">'Surcoûts COVID'!$A$1:$I$126</definedName>
    <definedName name="_xlnm.Print_Area" localSheetId="5">'Travaux et petits achats'!$A$1:$H$30</definedName>
  </definedNames>
  <calcPr fullCalcOnLoad="1"/>
</workbook>
</file>

<file path=xl/sharedStrings.xml><?xml version="1.0" encoding="utf-8"?>
<sst xmlns="http://schemas.openxmlformats.org/spreadsheetml/2006/main" count="2102" uniqueCount="884">
  <si>
    <t>Organisme de formation</t>
  </si>
  <si>
    <t>Ventilation des coûts</t>
  </si>
  <si>
    <t>Pédagogique</t>
  </si>
  <si>
    <t>Remplacement</t>
  </si>
  <si>
    <t xml:space="preserve">Date de votre demande </t>
  </si>
  <si>
    <t xml:space="preserve">FINESS (géographique) </t>
  </si>
  <si>
    <t xml:space="preserve">Commune </t>
  </si>
  <si>
    <t xml:space="preserve">Nom ESMS </t>
  </si>
  <si>
    <t>MENUS DEROULANT :</t>
  </si>
  <si>
    <t>Aide au recrutement</t>
  </si>
  <si>
    <t>COMMUNE</t>
  </si>
  <si>
    <t>Surcoût sollicité</t>
  </si>
  <si>
    <r>
      <t xml:space="preserve">Veuillez </t>
    </r>
    <r>
      <rPr>
        <b/>
        <sz val="10"/>
        <color indexed="8"/>
        <rFont val="Arial"/>
        <family val="2"/>
      </rPr>
      <t xml:space="preserve">CLIQUER sur la nature de votre demande (ci-dessous) </t>
    </r>
  </si>
  <si>
    <t>Privé à but non lucratif</t>
  </si>
  <si>
    <t>Public hospitalier</t>
  </si>
  <si>
    <t>Public autonome</t>
  </si>
  <si>
    <t>Public territorial</t>
  </si>
  <si>
    <t>emplois d'avenir AS</t>
  </si>
  <si>
    <t>emplois d'avenir AMP</t>
  </si>
  <si>
    <t>1/</t>
  </si>
  <si>
    <t>2/</t>
  </si>
  <si>
    <t>3/</t>
  </si>
  <si>
    <t>TYPE ESMS</t>
  </si>
  <si>
    <t>Utiliser les filtres pour rechercher votre établissement.
Pour les ESMS regroupés, veuillez indiquer le FINESS Géo de l'ESMS noeud</t>
  </si>
  <si>
    <t>DPT</t>
  </si>
  <si>
    <t>FINESS ET</t>
  </si>
  <si>
    <t>NOM ESMS</t>
  </si>
  <si>
    <t>STATUT JURIDIQUE</t>
  </si>
  <si>
    <t xml:space="preserve"> </t>
  </si>
  <si>
    <t>1/ Sélectionner les menus déroulants pour renseigner le n° FINESS
2/ Renseigner la date de la demande
3/ Cliquer sur la nature de votre demande (ou bien aller directement sur l'onglet correspondant)</t>
  </si>
  <si>
    <t>Nom de l'OPCA/ OPCO
 auquel l'ESMS est rattaché</t>
  </si>
  <si>
    <t>Commentaires</t>
  </si>
  <si>
    <t>Durée</t>
  </si>
  <si>
    <t>Date prévisionelle de réalisation</t>
  </si>
  <si>
    <t>Thématique</t>
  </si>
  <si>
    <t>nombre de personnes</t>
  </si>
  <si>
    <t>Total</t>
  </si>
  <si>
    <t>type de formation</t>
  </si>
  <si>
    <r>
      <rPr>
        <b/>
        <u val="single"/>
        <sz val="9"/>
        <rFont val="Arial"/>
        <family val="2"/>
      </rPr>
      <t xml:space="preserve">Modalités de financement </t>
    </r>
    <r>
      <rPr>
        <b/>
        <sz val="9"/>
        <rFont val="Arial"/>
        <family val="2"/>
      </rPr>
      <t>: 
- Pourront être pris en charge le coût de formation et le coût du remplacement ( si nécessaire )</t>
    </r>
    <r>
      <rPr>
        <b/>
        <u val="single"/>
        <sz val="9"/>
        <rFont val="Arial"/>
        <family val="2"/>
      </rPr>
      <t xml:space="preserve">
</t>
    </r>
  </si>
  <si>
    <t xml:space="preserve">1. En charges </t>
  </si>
  <si>
    <t>Paiement d'heures 
supplémentaires</t>
  </si>
  <si>
    <t>CDD</t>
  </si>
  <si>
    <t>Intérim</t>
  </si>
  <si>
    <t xml:space="preserve">Autres </t>
  </si>
  <si>
    <t xml:space="preserve">2. En produits </t>
  </si>
  <si>
    <t xml:space="preserve">Indemnités journalières </t>
  </si>
  <si>
    <t xml:space="preserve">Versements 
 contrats de prévoyance </t>
  </si>
  <si>
    <t>Autres</t>
  </si>
  <si>
    <t xml:space="preserve">3. Solde (charges nettes) </t>
  </si>
  <si>
    <t>Total charges (A)</t>
  </si>
  <si>
    <t>Total produits (B)</t>
  </si>
  <si>
    <t>A-B</t>
  </si>
  <si>
    <t xml:space="preserve">Personnel médical </t>
  </si>
  <si>
    <t>Personnel IDE</t>
  </si>
  <si>
    <t>personnel AS/AMP</t>
  </si>
  <si>
    <t>Autres personnels paramédicaux</t>
  </si>
  <si>
    <r>
      <rPr>
        <b/>
        <u val="single"/>
        <sz val="9"/>
        <color indexed="8"/>
        <rFont val="Arial"/>
        <family val="2"/>
      </rPr>
      <t>Objectif de l'Action :</t>
    </r>
    <r>
      <rPr>
        <sz val="9"/>
        <color indexed="8"/>
        <rFont val="Arial"/>
        <family val="2"/>
      </rPr>
      <t xml:space="preserve"> 
Prévenir les difficultés financières des ESMS
</t>
    </r>
  </si>
  <si>
    <t>Remplacement personnels absents</t>
  </si>
  <si>
    <t>DEMANDE DE CREDITS NON RECONDUCTIBLES (CNR) 2020</t>
  </si>
  <si>
    <t>Date limite de dépôt de votre demande :  mardi 15 SEPTEMBRE 2020</t>
  </si>
  <si>
    <t>montant sollicité</t>
  </si>
  <si>
    <t>Coût total</t>
  </si>
  <si>
    <r>
      <rPr>
        <b/>
        <sz val="9"/>
        <color indexed="8"/>
        <rFont val="Arial"/>
        <family val="2"/>
      </rPr>
      <t xml:space="preserve">ATTENTION : 
</t>
    </r>
    <r>
      <rPr>
        <sz val="9"/>
        <color indexed="8"/>
        <rFont val="Arial"/>
        <family val="2"/>
      </rPr>
      <t xml:space="preserve">
- Documents à transmettre : 
                - devis du matériel sollicité
Les demandes d'aide à l'investissement (PAI  et CNR compensation des frais financiers ) ne sont pas concernées par ce recensement             </t>
    </r>
  </si>
  <si>
    <r>
      <t>Critères d'éligibilité :</t>
    </r>
    <r>
      <rPr>
        <sz val="9"/>
        <color indexed="8"/>
        <rFont val="Arial"/>
        <family val="2"/>
      </rPr>
      <t xml:space="preserve">
- aide ponctuelle en fonction de la situation financière de l'ESMS
- matériel non financé dans le cadre AAC ( rails de transfert)
</t>
    </r>
  </si>
  <si>
    <r>
      <t>Modalités de financement :</t>
    </r>
    <r>
      <rPr>
        <sz val="9"/>
        <color indexed="8"/>
        <rFont val="Arial"/>
        <family val="2"/>
      </rPr>
      <t xml:space="preserve">
Le montant sollicité ne peut être supérieur à 50% du coût total</t>
    </r>
    <r>
      <rPr>
        <b/>
        <u val="single"/>
        <sz val="9"/>
        <color indexed="8"/>
        <rFont val="Arial"/>
        <family val="2"/>
      </rPr>
      <t xml:space="preserve">
</t>
    </r>
  </si>
  <si>
    <t>Personnel AS/AMP</t>
  </si>
  <si>
    <t>RECAPITULATIF DE VOS DEMANDES</t>
  </si>
  <si>
    <t>Gratification de stage</t>
  </si>
  <si>
    <t xml:space="preserve"> FORMATIONS / AUDITS</t>
  </si>
  <si>
    <r>
      <rPr>
        <b/>
        <u val="single"/>
        <sz val="9"/>
        <color indexed="8"/>
        <rFont val="Arial"/>
        <family val="2"/>
      </rPr>
      <t>Objectifs de l'action</t>
    </r>
    <r>
      <rPr>
        <b/>
        <sz val="9"/>
        <color indexed="8"/>
        <rFont val="Arial"/>
        <family val="2"/>
      </rPr>
      <t xml:space="preserve"> :  </t>
    </r>
    <r>
      <rPr>
        <sz val="9"/>
        <color indexed="8"/>
        <rFont val="Arial"/>
        <family val="2"/>
      </rPr>
      <t>soutenir les actions de formation intégrées dans un plan pluriannuel de formation et qui concernent notamment les formations relatives à la prise en compte des recommandations de bonnes pratiques professionnelles et de leur mise en oeuvre dans l'ESMS.  Seront accompagnées en priorité les demandes de formation aux soins palliatifs et à la prise en charge de la douleur.</t>
    </r>
  </si>
  <si>
    <r>
      <rPr>
        <b/>
        <u val="single"/>
        <sz val="9"/>
        <color indexed="8"/>
        <rFont val="Arial"/>
        <family val="2"/>
      </rPr>
      <t xml:space="preserve">Critères d'éligibilité </t>
    </r>
    <r>
      <rPr>
        <b/>
        <sz val="9"/>
        <color indexed="8"/>
        <rFont val="Arial"/>
        <family val="2"/>
      </rPr>
      <t>:</t>
    </r>
    <r>
      <rPr>
        <sz val="9"/>
        <color indexed="8"/>
        <rFont val="Arial"/>
        <family val="2"/>
      </rPr>
      <t xml:space="preserve"> 
- La formation devra être dispensée par un organisme enregistré à l’OGDPC
- Seront privilégiés  les ESMS n'ayant déjà pas reçu des crédits pour ce type de formation/audit les années précédentes
- La qualité des formations et de leurs objectifs sera un des critères d'éligibilité au financement
</t>
    </r>
  </si>
  <si>
    <r>
      <rPr>
        <b/>
        <u val="single"/>
        <sz val="9"/>
        <color indexed="8"/>
        <rFont val="Arial"/>
        <family val="2"/>
      </rPr>
      <t>Pièces à fournir :</t>
    </r>
    <r>
      <rPr>
        <sz val="9"/>
        <color indexed="8"/>
        <rFont val="Arial"/>
        <family val="2"/>
      </rPr>
      <t xml:space="preserve">
</t>
    </r>
    <r>
      <rPr>
        <b/>
        <sz val="9"/>
        <color indexed="8"/>
        <rFont val="Arial"/>
        <family val="2"/>
      </rPr>
      <t xml:space="preserve">
        </t>
    </r>
    <r>
      <rPr>
        <sz val="9"/>
        <color indexed="8"/>
        <rFont val="Arial"/>
        <family val="2"/>
      </rPr>
      <t xml:space="preserve"> - pièce justificative du coût de la formation ( devis….. ),
         - plan de formation,
         - attestation des OPCO de non prise en charge 
</t>
    </r>
  </si>
  <si>
    <r>
      <rPr>
        <b/>
        <u val="single"/>
        <sz val="9"/>
        <color indexed="8"/>
        <rFont val="Arial"/>
        <family val="2"/>
      </rPr>
      <t xml:space="preserve">Objectifs de l'action </t>
    </r>
    <r>
      <rPr>
        <b/>
        <sz val="9"/>
        <color indexed="8"/>
        <rFont val="Arial"/>
        <family val="2"/>
      </rPr>
      <t>:</t>
    </r>
    <r>
      <rPr>
        <sz val="9"/>
        <color indexed="8"/>
        <rFont val="Arial"/>
        <family val="2"/>
      </rPr>
      <t xml:space="preserve"> 
Les crédits afférents aux gratifications de stage sont destinés à couvrir le coût des gratifications de stage versées par les ESMS pour personnes en situation de handicap pour les stages d'une durée supérieure à deux mois, dans le cadre de la formation des travailleurs sociaux.</t>
    </r>
  </si>
  <si>
    <r>
      <rPr>
        <b/>
        <u val="single"/>
        <sz val="9"/>
        <color indexed="8"/>
        <rFont val="Arial"/>
        <family val="2"/>
      </rPr>
      <t>Modalités de financement</t>
    </r>
    <r>
      <rPr>
        <b/>
        <sz val="9"/>
        <color indexed="8"/>
        <rFont val="Arial"/>
        <family val="2"/>
      </rPr>
      <t xml:space="preserve"> :</t>
    </r>
    <r>
      <rPr>
        <sz val="9"/>
        <color indexed="8"/>
        <rFont val="Arial"/>
        <family val="2"/>
      </rPr>
      <t xml:space="preserve"> 
Dans le cadre des crédits délégués à ce titre par le niveau national, l'ARS Bretagne procèdera à sa répartition sur la base de l'ensemble des réponses portées à sa connaissance et dans le respect de l'enveloppe limitative de crédits.</t>
    </r>
  </si>
  <si>
    <t>SURCOUTS COVID du 1er mars au 31 août 2020</t>
  </si>
  <si>
    <r>
      <rPr>
        <b/>
        <u val="single"/>
        <sz val="9"/>
        <color indexed="8"/>
        <rFont val="Arial"/>
        <family val="2"/>
      </rPr>
      <t>Objectif de l'Action :</t>
    </r>
    <r>
      <rPr>
        <sz val="9"/>
        <color indexed="8"/>
        <rFont val="Arial"/>
        <family val="2"/>
      </rPr>
      <t xml:space="preserve"> 
Recenser les surcoûts supportés par les ESMS durant la période de Covid dans le but d'objectiver les impacts induits par la crise sur les charges d'exploitation et de définir dans un second temps des modalités de compensation financière.       
</t>
    </r>
  </si>
  <si>
    <r>
      <t xml:space="preserve">Critères d'éligibilité :
</t>
    </r>
    <r>
      <rPr>
        <u val="single"/>
        <sz val="9"/>
        <color indexed="8"/>
        <rFont val="Arial"/>
        <family val="2"/>
      </rPr>
      <t xml:space="preserve">
Périmètre des ESMS : </t>
    </r>
    <r>
      <rPr>
        <sz val="9"/>
        <color indexed="8"/>
        <rFont val="Arial"/>
        <family val="2"/>
      </rPr>
      <t xml:space="preserve">Les ESMS concernés par l'inventaire des surcoûts sont ceux relevant de l'OGD PA et PH, financés totalement ou partiellement par l'Assurance Maladie. Sont notamment concernés les SPASAD et les résidences autonomie disposant d'une dotation Soin.
En revanche, les SAAD sont exclus de ce périmètre. </t>
    </r>
    <r>
      <rPr>
        <b/>
        <sz val="9"/>
        <color indexed="8"/>
        <rFont val="Arial"/>
        <family val="2"/>
      </rPr>
      <t xml:space="preserve">
</t>
    </r>
    <r>
      <rPr>
        <u val="single"/>
        <sz val="9"/>
        <color indexed="8"/>
        <rFont val="Arial"/>
        <family val="2"/>
      </rPr>
      <t>Périmètre des surcoûts</t>
    </r>
    <r>
      <rPr>
        <sz val="9"/>
        <color indexed="8"/>
        <rFont val="Arial"/>
        <family val="2"/>
      </rPr>
      <t xml:space="preserve"> : Les surcoûts recensés sont ceux ayant été supportés par l'ESMS pour répondre à la crise sanitaire. Ils portent sur l'ensemble des charges d'exploitation, mêmes celles relevant habituellement de la compétence tarifaire des Conseils Départementaux. 
Par conséquent, les surcoûts portant sur des charges des sections dépendance et hébergement des EHPAD sont inclus dans le périmètre de l'inventaire. 
En revanche, les interventions exceptionnelles réalisées par les professionnels libéraux en sont exclues si elles ont été directement prises en charge par l'Assurance maladie.
  - Pour les SPASAD "autorisés" : le recensement porte sur les surcoûts des activités SSIAD et SAAD.
  - Pour les SPASAD "expérimentaux" : le recensement sera effectué uniquement sur l'activité SSIAD. 
</t>
    </r>
    <r>
      <rPr>
        <u val="single"/>
        <sz val="9"/>
        <color indexed="8"/>
        <rFont val="Arial"/>
        <family val="2"/>
      </rPr>
      <t>Impacts RH induits par l'épidémie COVID</t>
    </r>
    <r>
      <rPr>
        <sz val="9"/>
        <color indexed="8"/>
        <rFont val="Arial"/>
        <family val="2"/>
      </rPr>
      <t xml:space="preserve"> : La maquette vise à identifer les surcoûts nets en charges de personnel, c'est à dire les surcoûts minorés des éventuelles indemnités perçues par l'ESMS au titre de ce personnel. 
Aussi, sont recensés :
  - d'une part, les charges relatives au renfort en personnel supplémentaire (heures suplémentaires, CDD, intérim..etc) rémunéré par la structure, hors absentéisme habituel (cf. Annexe 9 de l'instruction budgétaire PA/PH 2020 relative à l'emploi des crédits nationaux non reconductibles alloués au titre de la gestion de crise sanitaire liée au covid-19 sur le secteur des établissements et services de soins pour personnes âgées dépendantes)
  - d'autre part, les éventuels produits encaissés par l'ESMS au titre de ce personnel (indemnités journalières versées par la CPAM, indemnités de chômage partiel..etc) qui doivent être déduits des surcoûts déclarés. 
Le montant des rémunérations sera indiqué toutes charges sociales et fiscales incluses. 
Les primes exceptionnelles ""Covid"" et  ""Grand âge"" sont exclues du périmètre dans la mesure où elles font l'objet de financements ad hoc.       
</t>
    </r>
  </si>
  <si>
    <r>
      <t xml:space="preserve">Modalités de financement :
</t>
    </r>
    <r>
      <rPr>
        <sz val="9"/>
        <color indexed="8"/>
        <rFont val="Arial"/>
        <family val="2"/>
      </rPr>
      <t xml:space="preserve">
</t>
    </r>
    <r>
      <rPr>
        <u val="single"/>
        <sz val="9"/>
        <color indexed="8"/>
        <rFont val="Arial"/>
        <family val="2"/>
      </rPr>
      <t>Surcoûts relatifs aux autres charges d'exploitation courante</t>
    </r>
    <r>
      <rPr>
        <sz val="9"/>
        <color indexed="8"/>
        <rFont val="Arial"/>
        <family val="2"/>
      </rPr>
      <t xml:space="preserve"> : 
- Les différents types de surcoûts d'exploitation courante seront recensés (hors taxes) selon la nomenclature du plan comptable M22 à savoir : 
   - les achats : produits d'entretien, fournitures hôtelières, fournitures médicales (dont les EPI) , alimentation..etc
   - les services extérieurs : cela peut concerner certains surcoûts constatés sur la section soins pour les EHPAD en tarif global (actes de biologie, d'imagerie..etc) , la location de matériel informatique..etc
   - les autres services extérieurs : intervention de personnels extérieurs dans le cadre de sous-traitance (société de bio nettoyage..), transport d'usagers..etc
   - les autres dépenses : aménagement temporaire de locaux lié à la gestion des patients Covid, mesures de confinement individuel, aménagements des espaces collectifs..etc
L'ensemble de ces surcoûts pourra faire l'objet d'une demande de justificatifs de la part des autorités de tarification et de contrôle. 
</t>
    </r>
    <r>
      <rPr>
        <b/>
        <u val="single"/>
        <sz val="9"/>
        <color indexed="8"/>
        <rFont val="Arial"/>
        <family val="2"/>
      </rPr>
      <t xml:space="preserve">
</t>
    </r>
    <r>
      <rPr>
        <u val="single"/>
        <sz val="9"/>
        <color indexed="8"/>
        <rFont val="Arial"/>
        <family val="2"/>
      </rPr>
      <t xml:space="preserve">Dépenses dérogatoires : </t>
    </r>
    <r>
      <rPr>
        <b/>
        <u val="single"/>
        <sz val="9"/>
        <color indexed="8"/>
        <rFont val="Arial"/>
        <family val="2"/>
      </rPr>
      <t xml:space="preserve">
</t>
    </r>
    <r>
      <rPr>
        <sz val="9"/>
        <color indexed="8"/>
        <rFont val="Arial"/>
        <family val="2"/>
      </rPr>
      <t>Ces dépenses qui font l'objet d'une indemnisation spécifique de la CNAM (tests de dépistage, dépenses de taxis pour les personnels, location de chambres d'hôtel..) sont recensées à part dans la maquette afin de permettre aux autorités de tarification et de contrôle de connaître l'intégralité des surcoûts engendrés par la crise sanitaire. 
En revanche, elles ne donneront pas lieu à une mesure de compensation dans le cadre de la procédure budgétaire, dans la mesure où elles font déjà l'objet d'une indemnisation par la CNAM.</t>
    </r>
    <r>
      <rPr>
        <b/>
        <u val="single"/>
        <sz val="9"/>
        <color indexed="8"/>
        <rFont val="Arial"/>
        <family val="2"/>
      </rPr>
      <t xml:space="preserve">
</t>
    </r>
  </si>
  <si>
    <r>
      <rPr>
        <b/>
        <u val="single"/>
        <sz val="9"/>
        <color indexed="8"/>
        <rFont val="Arial"/>
        <family val="2"/>
      </rPr>
      <t>ATTENTION :</t>
    </r>
    <r>
      <rPr>
        <b/>
        <sz val="9"/>
        <color indexed="8"/>
        <rFont val="Arial"/>
        <family val="2"/>
      </rPr>
      <t xml:space="preserve"> 
</t>
    </r>
    <r>
      <rPr>
        <sz val="9"/>
        <rFont val="Arial"/>
        <family val="2"/>
      </rPr>
      <t>Cet inventaire porte sur les surcoûts enregistrés par l'ESMS sur la période</t>
    </r>
    <r>
      <rPr>
        <sz val="12"/>
        <rFont val="Arial"/>
        <family val="2"/>
      </rPr>
      <t xml:space="preserve"> </t>
    </r>
    <r>
      <rPr>
        <sz val="12"/>
        <color indexed="10"/>
        <rFont val="Arial"/>
        <family val="2"/>
      </rPr>
      <t xml:space="preserve">du 1er mars au 31 août 2020. </t>
    </r>
    <r>
      <rPr>
        <b/>
        <sz val="12"/>
        <color indexed="8"/>
        <rFont val="Arial"/>
        <family val="2"/>
      </rPr>
      <t xml:space="preserve">   </t>
    </r>
    <r>
      <rPr>
        <b/>
        <sz val="9"/>
        <color indexed="8"/>
        <rFont val="Arial"/>
        <family val="2"/>
      </rPr>
      <t xml:space="preserve">  
</t>
    </r>
  </si>
  <si>
    <t>Durée du stage 2020 en semaines</t>
  </si>
  <si>
    <t>Durée du stage 2021 en semaines</t>
  </si>
  <si>
    <t>Durée totale du stage en mois</t>
  </si>
  <si>
    <t>Formation diplômante à laquelle ce stage est intégré</t>
  </si>
  <si>
    <t>Valorisation 2020 (€)</t>
  </si>
  <si>
    <t>Nom et prénom du stagiaire</t>
  </si>
  <si>
    <t>Période du stage sur 2020 (du …au…)</t>
  </si>
  <si>
    <t>Période du stage sur 2021 (du… au …)</t>
  </si>
  <si>
    <t>TRAVAUX ET PETITS  ACHATS</t>
  </si>
  <si>
    <t>Détail de l'achat</t>
  </si>
  <si>
    <r>
      <t xml:space="preserve">Modalités de financement :
</t>
    </r>
    <r>
      <rPr>
        <sz val="9"/>
        <color indexed="8"/>
        <rFont val="Arial"/>
        <family val="2"/>
      </rPr>
      <t xml:space="preserve">
- Il s'agit d'identifier les surcoûts réels liés à la nécessité de remplacer le personnel absent. Sur le secteur PH sont concernés le personnel des ESMS PH financés intégralement par l'AM et partiellement par l'AM (personnels financés dans le cadre du forfait soins pour FAM et SAMSAH). </t>
    </r>
    <r>
      <rPr>
        <b/>
        <u val="single"/>
        <sz val="9"/>
        <color indexed="8"/>
        <rFont val="Arial"/>
        <family val="2"/>
      </rPr>
      <t xml:space="preserve">
</t>
    </r>
  </si>
  <si>
    <r>
      <rPr>
        <b/>
        <sz val="9"/>
        <color indexed="8"/>
        <rFont val="Arial"/>
        <family val="2"/>
      </rPr>
      <t>ATTENTION : 
Pour les charges</t>
    </r>
    <r>
      <rPr>
        <sz val="9"/>
        <color indexed="8"/>
        <rFont val="Arial"/>
        <family val="2"/>
      </rPr>
      <t xml:space="preserve">, il s'agit d'indiquer le montant des rémunérations + charges sociales et fiscales </t>
    </r>
    <r>
      <rPr>
        <b/>
        <sz val="9"/>
        <color indexed="8"/>
        <rFont val="Arial"/>
        <family val="2"/>
      </rPr>
      <t xml:space="preserve">
Pour les produits : </t>
    </r>
    <r>
      <rPr>
        <sz val="9"/>
        <color indexed="8"/>
        <rFont val="Arial"/>
        <family val="2"/>
      </rPr>
      <t xml:space="preserve">Indemnités journalières : versées par l'AM en cas d'arrêt maladie, arrêt pour garde d'enfant..etc
Versements liés aux contrats de prévoyance : peuvent être souscrits pour couvrir les compléments de salaire en cas d'arrêts.
</t>
    </r>
  </si>
  <si>
    <t>I. Activité de l'ESMS pendant l'épidémie Covid-19</t>
  </si>
  <si>
    <t xml:space="preserve">Commentaires </t>
  </si>
  <si>
    <r>
      <rPr>
        <sz val="14"/>
        <rFont val="Calibri"/>
        <family val="2"/>
      </rPr>
      <t>□</t>
    </r>
    <r>
      <rPr>
        <sz val="11"/>
        <rFont val="Calibri"/>
        <family val="2"/>
      </rPr>
      <t xml:space="preserve"> </t>
    </r>
    <r>
      <rPr>
        <b/>
        <sz val="11"/>
        <rFont val="Calibri"/>
        <family val="2"/>
      </rPr>
      <t>Maintien de l'activité autorisée</t>
    </r>
  </si>
  <si>
    <r>
      <rPr>
        <sz val="14"/>
        <rFont val="Calibri"/>
        <family val="2"/>
      </rPr>
      <t>□</t>
    </r>
    <r>
      <rPr>
        <b/>
        <sz val="11"/>
        <rFont val="Calibri"/>
        <family val="2"/>
      </rPr>
      <t xml:space="preserve"> Suspension de certaines activités autorisées</t>
    </r>
  </si>
  <si>
    <t>si oui précisez lesquelles en commentaire</t>
  </si>
  <si>
    <r>
      <rPr>
        <sz val="14"/>
        <rFont val="Calibri"/>
        <family val="2"/>
      </rPr>
      <t>□</t>
    </r>
    <r>
      <rPr>
        <sz val="11"/>
        <rFont val="Calibri"/>
        <family val="2"/>
      </rPr>
      <t xml:space="preserve"> </t>
    </r>
    <r>
      <rPr>
        <b/>
        <sz val="11"/>
        <rFont val="Calibri"/>
        <family val="2"/>
      </rPr>
      <t>Suspension totale de l'activité autorisée</t>
    </r>
  </si>
  <si>
    <r>
      <rPr>
        <sz val="14"/>
        <rFont val="Calibri"/>
        <family val="2"/>
      </rPr>
      <t>□</t>
    </r>
    <r>
      <rPr>
        <sz val="11"/>
        <rFont val="Calibri"/>
        <family val="2"/>
      </rPr>
      <t xml:space="preserve"> </t>
    </r>
    <r>
      <rPr>
        <b/>
        <sz val="11"/>
        <rFont val="Calibri"/>
        <family val="2"/>
      </rPr>
      <t>Adaptations des modes d'intervention en application des dérogations de l'ordonnance n°2020-313 du
    25 mars 2020</t>
    </r>
  </si>
  <si>
    <t xml:space="preserve">Préciser lesquelles : </t>
  </si>
  <si>
    <r>
      <rPr>
        <sz val="14"/>
        <rFont val="Calibri"/>
        <family val="2"/>
      </rPr>
      <t>□</t>
    </r>
    <r>
      <rPr>
        <sz val="11"/>
        <rFont val="Calibri"/>
        <family val="2"/>
      </rPr>
      <t xml:space="preserve"> </t>
    </r>
    <r>
      <rPr>
        <b/>
        <sz val="11"/>
        <rFont val="Calibri"/>
        <family val="2"/>
      </rPr>
      <t>Autre situation</t>
    </r>
  </si>
  <si>
    <t>II. Impacts RH induits par l’épidémie Covid-19 du 1er mars au 31 août 2020</t>
  </si>
  <si>
    <r>
      <rPr>
        <b/>
        <sz val="10"/>
        <rFont val="Calibri"/>
        <family val="2"/>
      </rPr>
      <t xml:space="preserve">Votre structure a-t-elle bénéficié de redéploiement de personnel provenant d'autres structures ? </t>
    </r>
    <r>
      <rPr>
        <sz val="10"/>
        <rFont val="Calibri"/>
        <family val="2"/>
      </rPr>
      <t xml:space="preserve"> </t>
    </r>
  </si>
  <si>
    <t xml:space="preserve"> Si oui, à hauteur de combien d'ETP ?</t>
  </si>
  <si>
    <r>
      <rPr>
        <b/>
        <sz val="10"/>
        <rFont val="Calibri"/>
        <family val="2"/>
      </rPr>
      <t xml:space="preserve">Votre structure a-t-elle redéployé du personnel au bénéfice d'autres structures ? </t>
    </r>
  </si>
  <si>
    <t>Si oui, à hauteur de combien d'ETP ?</t>
  </si>
  <si>
    <t xml:space="preserve">Les rémunératons seront indiquées charges sociales et fiscales incluses. </t>
  </si>
  <si>
    <t xml:space="preserve">Personnel médical et 
paramédical </t>
  </si>
  <si>
    <t xml:space="preserve">Indemnités de chômage partiel </t>
  </si>
  <si>
    <t>CNR déjà perçus au titre des surcoûts RH liés au Covid</t>
  </si>
  <si>
    <t xml:space="preserve">III. Impacts liés aux autres charges d'exploitation induites par l'épidémie Covid-19 du 1er mars au 31 août 2020 (matériels, consommables..) </t>
  </si>
  <si>
    <t>Achats</t>
  </si>
  <si>
    <t>- Produits d'entretien :</t>
  </si>
  <si>
    <t>HT</t>
  </si>
  <si>
    <t>- Fournitures hôtelières :</t>
  </si>
  <si>
    <t>- Fournitures médicales :</t>
  </si>
  <si>
    <t xml:space="preserve"> - consommables médicaux :</t>
  </si>
  <si>
    <t xml:space="preserve"> - dont EPI (masques, surblouses, gants, solution hydro alcoolique..etc)</t>
  </si>
  <si>
    <t xml:space="preserve"> -  produits pharmaceutiques</t>
  </si>
  <si>
    <t>- Alimentation :</t>
  </si>
  <si>
    <t>- Autres (à préciser)</t>
  </si>
  <si>
    <t>-</t>
  </si>
  <si>
    <t xml:space="preserve">Total achats : </t>
  </si>
  <si>
    <t>Services extérieurs</t>
  </si>
  <si>
    <t xml:space="preserve"> - Surcoûts en soins des EHPAD en Tarif global (examens de biologie, imagerie, médicaments..)</t>
  </si>
  <si>
    <t>- Locations mobilières</t>
  </si>
  <si>
    <t>- Informatique :</t>
  </si>
  <si>
    <t>- Matériel médical :</t>
  </si>
  <si>
    <t>- Autres locations (à préciser)</t>
  </si>
  <si>
    <t>- Entretien/Maintenance (à préciser en commentaire)</t>
  </si>
  <si>
    <t xml:space="preserve">Total services extérieurs : </t>
  </si>
  <si>
    <t>Autres services extérieurs</t>
  </si>
  <si>
    <t>- Personnel extérieur à l'établissement</t>
  </si>
  <si>
    <t>- Autres (à préciser en commentaire)</t>
  </si>
  <si>
    <t>- Transports</t>
  </si>
  <si>
    <t>- Transports d'usagers :</t>
  </si>
  <si>
    <t>- Transport du personnel (hors taxi):</t>
  </si>
  <si>
    <t xml:space="preserve">Total autres services extérieurs : </t>
  </si>
  <si>
    <t>- Autres dépenses</t>
  </si>
  <si>
    <t>- Aménagement temporaires de locaux :</t>
  </si>
  <si>
    <t>- Autres petits investissements (à préciser en commentaire)</t>
  </si>
  <si>
    <t>- Autres charges (à préciser en commentaire)</t>
  </si>
  <si>
    <t xml:space="preserve">Total autres dépenses </t>
  </si>
  <si>
    <t xml:space="preserve">Total surcoûts autres charges d'exploitation :   </t>
  </si>
  <si>
    <t xml:space="preserve"> - Tests de dépistage Covid-19</t>
  </si>
  <si>
    <t xml:space="preserve"> - Trajets en taxi pour les personnels soignants des ESMS financés par l'AM, dans les zones dénuées
 de transports</t>
  </si>
  <si>
    <t>Douleur - soins palliatis - accompagnement fin de vie</t>
  </si>
  <si>
    <t>bucco dentaire</t>
  </si>
  <si>
    <t>qualité des soins</t>
  </si>
  <si>
    <t>autisme</t>
  </si>
  <si>
    <t>audit</t>
  </si>
  <si>
    <t xml:space="preserve">Formation </t>
  </si>
  <si>
    <r>
      <t xml:space="preserve">Critères d'éligibilité :
</t>
    </r>
    <r>
      <rPr>
        <sz val="9"/>
        <color indexed="8"/>
        <rFont val="Arial"/>
        <family val="2"/>
      </rPr>
      <t>- les demandes seront traitées en lien avec la situation financière des ESMS notamment dans le cadre de l'examen des EPRD
- Sont à exclure les demandes formulées (ou en cours) sur le répit vacances, qui sont traitées hors de cette procédure</t>
    </r>
    <r>
      <rPr>
        <b/>
        <u val="single"/>
        <sz val="9"/>
        <color indexed="8"/>
        <rFont val="Arial"/>
        <family val="2"/>
      </rPr>
      <t xml:space="preserve">
</t>
    </r>
    <r>
      <rPr>
        <sz val="9"/>
        <color indexed="8"/>
        <rFont val="Arial"/>
        <family val="2"/>
      </rPr>
      <t xml:space="preserve">
</t>
    </r>
  </si>
  <si>
    <t>CAFERUIS : Certificat d'Aptitude aux Fonctions d'Encadrement et de Responsable d'Unité d'Intervention Sociale</t>
  </si>
  <si>
    <t>CAFDES : Certificat d'Aptitude aux Fonctions de Directeur d'Établissement ou de Service d'Intervention Sociale</t>
  </si>
  <si>
    <t>DECESF : Diplôme d’État de conseiller en économie sociale familiale</t>
  </si>
  <si>
    <t xml:space="preserve">DEASS : Diplôme d’État d’Assistant de Service Social </t>
  </si>
  <si>
    <t xml:space="preserve">DEES : Diplôme d’État d’Éducateur Spécialisé </t>
  </si>
  <si>
    <t xml:space="preserve">DEEJE : Diplôme d’État d’Éducateur de Jeunes Enfants </t>
  </si>
  <si>
    <t>DEETS : Diplôme d'État d'Éducateur Technique Spécialisé</t>
  </si>
  <si>
    <t>DETISF : Diplôme d'État de Technicien de l'Intervention Sociale et Familiale</t>
  </si>
  <si>
    <t>DEME : Diplôme d'État de Moniteur Éducateur</t>
  </si>
  <si>
    <t>DEAES (fusion du DEAVS et DEAMP) : Diplôme d'État d'Accompagnement Éducatif et Social (Fusion du Diplôme d'État d'Auxiliaire de Vie Sociale et du Diplôme d'État d'Aide Médico-Psychologique)</t>
  </si>
  <si>
    <r>
      <t xml:space="preserve">Personnel hôtelier, technique, </t>
    </r>
    <r>
      <rPr>
        <sz val="9"/>
        <rFont val="Calibri"/>
        <family val="2"/>
      </rPr>
      <t>socio-éducatif</t>
    </r>
    <r>
      <rPr>
        <sz val="9"/>
        <color indexed="10"/>
        <rFont val="Calibri"/>
        <family val="2"/>
      </rPr>
      <t xml:space="preserve"> </t>
    </r>
    <r>
      <rPr>
        <sz val="9"/>
        <color indexed="8"/>
        <rFont val="Calibri"/>
        <family val="2"/>
      </rPr>
      <t>et administratif</t>
    </r>
  </si>
  <si>
    <r>
      <t xml:space="preserve">Personnel hôtelier,  technique, </t>
    </r>
    <r>
      <rPr>
        <sz val="9"/>
        <rFont val="Calibri"/>
        <family val="2"/>
      </rPr>
      <t xml:space="preserve">socio-éducatif </t>
    </r>
    <r>
      <rPr>
        <sz val="9"/>
        <color indexed="8"/>
        <rFont val="Calibri"/>
        <family val="2"/>
      </rPr>
      <t>et administratif</t>
    </r>
  </si>
  <si>
    <r>
      <t xml:space="preserve">IV. Dépenses dérogatoires </t>
    </r>
    <r>
      <rPr>
        <sz val="11"/>
        <rFont val="Calibri"/>
        <family val="2"/>
      </rPr>
      <t xml:space="preserve">ne faisant pas l'objet d'une compensation car indemnisées par la CNAM au titre du Covid-19 :  </t>
    </r>
  </si>
  <si>
    <t>Personnel socio-éducatif</t>
  </si>
  <si>
    <r>
      <t xml:space="preserve">Renfort en personnel </t>
    </r>
    <r>
      <rPr>
        <b/>
        <sz val="10"/>
        <rFont val="Calibri"/>
        <family val="2"/>
      </rPr>
      <t>supplémentaire (hors absentéisme habituel N-1)</t>
    </r>
  </si>
  <si>
    <r>
      <t>Versements 
 contrats de prévoyance</t>
    </r>
    <r>
      <rPr>
        <b/>
        <sz val="9"/>
        <rFont val="Calibri"/>
        <family val="2"/>
      </rPr>
      <t xml:space="preserve"> </t>
    </r>
    <r>
      <rPr>
        <b/>
        <sz val="9"/>
        <rFont val="Calibri"/>
        <family val="2"/>
      </rPr>
      <t>ou assurance</t>
    </r>
  </si>
  <si>
    <t>CAMSP les horizons</t>
  </si>
  <si>
    <t>ST BRIEUC</t>
  </si>
  <si>
    <t>190_CAMSP</t>
  </si>
  <si>
    <t xml:space="preserve">IME les Vallées </t>
  </si>
  <si>
    <t>DINAN</t>
  </si>
  <si>
    <t>183_IME</t>
  </si>
  <si>
    <t xml:space="preserve">IME St Quihouet </t>
  </si>
  <si>
    <t>PLAINTEL</t>
  </si>
  <si>
    <t>IME Belna</t>
  </si>
  <si>
    <t>PLEMET</t>
  </si>
  <si>
    <t xml:space="preserve">IME Guy Corlay </t>
  </si>
  <si>
    <t>IME Champs au Duc</t>
  </si>
  <si>
    <t xml:space="preserve">Centre Jacques Cartier </t>
  </si>
  <si>
    <t>195_Institut pour déficients auditifs</t>
  </si>
  <si>
    <t xml:space="preserve">ITEP Kerbeaurieux </t>
  </si>
  <si>
    <t>ST QUAY PORTRIEUX</t>
  </si>
  <si>
    <t>186_ITEP</t>
  </si>
  <si>
    <t xml:space="preserve">IME Ker An Heol </t>
  </si>
  <si>
    <t>TREGUIER</t>
  </si>
  <si>
    <t xml:space="preserve">Centre pour aveugles </t>
  </si>
  <si>
    <t>PLENEE JUGON</t>
  </si>
  <si>
    <t>194_Institut pour déficients visuels</t>
  </si>
  <si>
    <t>ESAT site du pays de Loudéac</t>
  </si>
  <si>
    <t>LOUDEAC</t>
  </si>
  <si>
    <t>246_ESAT</t>
  </si>
  <si>
    <t xml:space="preserve">IME St Bugan </t>
  </si>
  <si>
    <t xml:space="preserve">LOUDEAC </t>
  </si>
  <si>
    <t>ESAT site du pays de Tréguier</t>
  </si>
  <si>
    <t>MINIHY TREGUIER</t>
  </si>
  <si>
    <t>ESAT site du pays de St Brieuc</t>
  </si>
  <si>
    <t>PLOUFRAGAN</t>
  </si>
  <si>
    <t>ESAT site du pays de Dinan</t>
  </si>
  <si>
    <t xml:space="preserve">QUEVERT </t>
  </si>
  <si>
    <t>IME les Quatre Vaulx</t>
  </si>
  <si>
    <t>ST CAST LE GUILDO</t>
  </si>
  <si>
    <t>CAMSP Tournemine</t>
  </si>
  <si>
    <t>ESAT St Quihouët</t>
  </si>
  <si>
    <t xml:space="preserve">SSIAD de LANNION </t>
  </si>
  <si>
    <t xml:space="preserve">LANNION </t>
  </si>
  <si>
    <t>354_SSIAD PH</t>
  </si>
  <si>
    <t>SSIAD de CHATELAUDREN</t>
  </si>
  <si>
    <t>CHATELAUDREN</t>
  </si>
  <si>
    <t>SSIAD de PLOUHA</t>
  </si>
  <si>
    <t>PLOUHA</t>
  </si>
  <si>
    <t xml:space="preserve">SPASAD de ST BRIEUC </t>
  </si>
  <si>
    <t xml:space="preserve">ST BRIEUC </t>
  </si>
  <si>
    <t>SSIAD de MAEL CARHAIX</t>
  </si>
  <si>
    <t>MAEL CARHAIX</t>
  </si>
  <si>
    <t>ESAT du Trégor</t>
  </si>
  <si>
    <t>LANNION</t>
  </si>
  <si>
    <t xml:space="preserve">MAS les sorbiers </t>
  </si>
  <si>
    <t xml:space="preserve">HILLION </t>
  </si>
  <si>
    <t>255_MAS</t>
  </si>
  <si>
    <t>ESATCO du pays de Guingamp</t>
  </si>
  <si>
    <t>PLOUISY</t>
  </si>
  <si>
    <t>CRP de LANNION</t>
  </si>
  <si>
    <t>249_CRP</t>
  </si>
  <si>
    <t>CAMSP de LANNION</t>
  </si>
  <si>
    <t>ESAT Quatre Vaulx - jardin</t>
  </si>
  <si>
    <t>CORSEUL</t>
  </si>
  <si>
    <t>SSIAD de PLESTIN LES GREVES</t>
  </si>
  <si>
    <t>PLESTIN LES GREVES</t>
  </si>
  <si>
    <t xml:space="preserve">SESSAD de Trestel </t>
  </si>
  <si>
    <t>TREVOU TREGUIGNEC</t>
  </si>
  <si>
    <t>182_SESSAD</t>
  </si>
  <si>
    <t xml:space="preserve">SSIAD de STE TREPHINE </t>
  </si>
  <si>
    <t xml:space="preserve">STE TREPHINE </t>
  </si>
  <si>
    <t xml:space="preserve">SESSAD St Laurent de la Mer </t>
  </si>
  <si>
    <t>PLERIN</t>
  </si>
  <si>
    <t xml:space="preserve">IRM St Laurent de la Mer </t>
  </si>
  <si>
    <t>192_IEM</t>
  </si>
  <si>
    <t xml:space="preserve">FAM Ker Spi </t>
  </si>
  <si>
    <t>437_FAM</t>
  </si>
  <si>
    <t xml:space="preserve">SSEFIS Jacques Cartier </t>
  </si>
  <si>
    <t>SSIAD de BEGARD</t>
  </si>
  <si>
    <t>BEGARD</t>
  </si>
  <si>
    <t>ESAT Belna</t>
  </si>
  <si>
    <t xml:space="preserve">SESSAD les Quatre Vaulx </t>
  </si>
  <si>
    <t>LAMBALLE</t>
  </si>
  <si>
    <t>ESAT Les ateliers de la baie</t>
  </si>
  <si>
    <t xml:space="preserve">FAM les nouelles </t>
  </si>
  <si>
    <t>SAAAIS de ST BRIEUC</t>
  </si>
  <si>
    <t>IME les Quatre Vaulx (poly)</t>
  </si>
  <si>
    <t>188_Etablissement pour enfants et adolescents polyhandicapés</t>
  </si>
  <si>
    <t>SSIAD de GUINGAMP</t>
  </si>
  <si>
    <t>GUINGAMP</t>
  </si>
  <si>
    <t xml:space="preserve">SESSAD les Vallées </t>
  </si>
  <si>
    <t>ESAT de Glomel</t>
  </si>
  <si>
    <t>GLOMEL</t>
  </si>
  <si>
    <t>MAS le village vert</t>
  </si>
  <si>
    <t>CALLAC</t>
  </si>
  <si>
    <t>FAM Résidence du Coadou</t>
  </si>
  <si>
    <t>PLOEUC SUR LIE</t>
  </si>
  <si>
    <t xml:space="preserve">SESSAD Kerbeaurieux </t>
  </si>
  <si>
    <t>SAAAIS de PLENEE JUGON</t>
  </si>
  <si>
    <t xml:space="preserve">MAS Roc Bihan </t>
  </si>
  <si>
    <t>SSIAD de PLOUARET</t>
  </si>
  <si>
    <t>PLOUARET</t>
  </si>
  <si>
    <t xml:space="preserve">FAM Maison aux Fontaines </t>
  </si>
  <si>
    <t xml:space="preserve">SESSAD Interm'aide 22 </t>
  </si>
  <si>
    <t xml:space="preserve">FAM Beaubois </t>
  </si>
  <si>
    <t>BOURSEUL</t>
  </si>
  <si>
    <t xml:space="preserve">FAM les rainettes </t>
  </si>
  <si>
    <t>BROONS</t>
  </si>
  <si>
    <t>ESAT Les trois vallées</t>
  </si>
  <si>
    <t>TREGUEUX</t>
  </si>
  <si>
    <t xml:space="preserve">MAS les chants d'Eole </t>
  </si>
  <si>
    <t>LEHON</t>
  </si>
  <si>
    <t xml:space="preserve">FAM Ty Coat </t>
  </si>
  <si>
    <t>SAFEP de ST BRIEUC</t>
  </si>
  <si>
    <t>MAS la maison des roseaux</t>
  </si>
  <si>
    <t>La maison de l'Estran</t>
  </si>
  <si>
    <t>SSIAD de MATIGNON</t>
  </si>
  <si>
    <t>MATIGNON</t>
  </si>
  <si>
    <t xml:space="preserve">MAS le petit clos </t>
  </si>
  <si>
    <t>MAS l'archipel</t>
  </si>
  <si>
    <t xml:space="preserve">PAIMPOL </t>
  </si>
  <si>
    <t>SESSAD Aymara</t>
  </si>
  <si>
    <t xml:space="preserve">MAS Ker Dihun </t>
  </si>
  <si>
    <t xml:space="preserve">FAM Beaumanoir </t>
  </si>
  <si>
    <t>EVRAN</t>
  </si>
  <si>
    <t xml:space="preserve">IME les amis de Bel Air </t>
  </si>
  <si>
    <t>LANGUEDIAS</t>
  </si>
  <si>
    <t>CMPP Confluence</t>
  </si>
  <si>
    <t>189_CMPP</t>
  </si>
  <si>
    <t>FAM Le courtil de l'Ic</t>
  </si>
  <si>
    <t>PORDIC</t>
  </si>
  <si>
    <t>SAMSAH "Ker Dihun"</t>
  </si>
  <si>
    <t>445_SAMSAH</t>
  </si>
  <si>
    <t>Accueil temporaire ATHEOL (IME)</t>
  </si>
  <si>
    <t>390_Etablissement d'accueil temporaire d'enfants handicapés</t>
  </si>
  <si>
    <t>Accueil temporaire ATHEOL (MAS)</t>
  </si>
  <si>
    <t>395_Etablissement d'accueil temporaire d'adultes handicapés</t>
  </si>
  <si>
    <t>Accueil temporaire ATHEOL (FAM)</t>
  </si>
  <si>
    <t>Centre de préorientation de LANNION</t>
  </si>
  <si>
    <t>198_CPO</t>
  </si>
  <si>
    <t>ESATCO du pays de Paimpol</t>
  </si>
  <si>
    <t>PLOURIVO</t>
  </si>
  <si>
    <t xml:space="preserve">SPASAD de DINAN </t>
  </si>
  <si>
    <t xml:space="preserve">DINAN </t>
  </si>
  <si>
    <t>209_SPASAD PH</t>
  </si>
  <si>
    <t>MAS le chêne vert</t>
  </si>
  <si>
    <t xml:space="preserve">SAMSAH APF </t>
  </si>
  <si>
    <t>SPASAD de BROONS</t>
  </si>
  <si>
    <t xml:space="preserve">Accueil temporaire de Plerin </t>
  </si>
  <si>
    <t xml:space="preserve">SSAD St Laurent de la Mer </t>
  </si>
  <si>
    <t>SAMSAH Résidence le Forban</t>
  </si>
  <si>
    <t xml:space="preserve">PLERIN </t>
  </si>
  <si>
    <t>FAM les nymphéas</t>
  </si>
  <si>
    <t>FAM Bel Orient</t>
  </si>
  <si>
    <t>HEMONSTOIR</t>
  </si>
  <si>
    <t>FAM les grands rochers</t>
  </si>
  <si>
    <t>QUEVERT</t>
  </si>
  <si>
    <t>SAMSAH de BEGARD</t>
  </si>
  <si>
    <t>Equipe mobile d'intervention autisme</t>
  </si>
  <si>
    <t>379_Etablissement expérimental pour adultes handicapés</t>
  </si>
  <si>
    <t>GCSMS</t>
  </si>
  <si>
    <t>SSIAD de LOUDEAC</t>
  </si>
  <si>
    <t>SAMSAH de PLERIN</t>
  </si>
  <si>
    <t>CMPP de QUIMPER</t>
  </si>
  <si>
    <t>QUIMPER</t>
  </si>
  <si>
    <t xml:space="preserve">IME la clarté </t>
  </si>
  <si>
    <t>KERLAZ</t>
  </si>
  <si>
    <t xml:space="preserve">IME les Primevères </t>
  </si>
  <si>
    <t xml:space="preserve">CONCARNEAU </t>
  </si>
  <si>
    <t xml:space="preserve">IME Rosbriant </t>
  </si>
  <si>
    <t xml:space="preserve">BRIEC DE L'ODET </t>
  </si>
  <si>
    <t xml:space="preserve">ITEP Toul Ar C'hoat </t>
  </si>
  <si>
    <t>CHATEAULIN</t>
  </si>
  <si>
    <t xml:space="preserve">CMPP Jean Charcot </t>
  </si>
  <si>
    <t>BREST</t>
  </si>
  <si>
    <t xml:space="preserve">IME du Vélery </t>
  </si>
  <si>
    <t xml:space="preserve">PLOURIN LES MORLAIX </t>
  </si>
  <si>
    <t xml:space="preserve">IME Kerveguen </t>
  </si>
  <si>
    <t xml:space="preserve">PLABENNEC </t>
  </si>
  <si>
    <t xml:space="preserve">CMPP Claude Chassigny </t>
  </si>
  <si>
    <t xml:space="preserve">BREST </t>
  </si>
  <si>
    <t xml:space="preserve">IME Trévidy </t>
  </si>
  <si>
    <t xml:space="preserve">PLOUIGNEAU </t>
  </si>
  <si>
    <t>IME Kerdelune (poly)</t>
  </si>
  <si>
    <t>LANDERNEAU</t>
  </si>
  <si>
    <t xml:space="preserve">DITEP Marguerite Lemaitre </t>
  </si>
  <si>
    <t>ERGUE GABERIC</t>
  </si>
  <si>
    <t xml:space="preserve">EAM les Chataigniers </t>
  </si>
  <si>
    <t xml:space="preserve">LA ROCHE MAURICE </t>
  </si>
  <si>
    <t xml:space="preserve">SESSAD Guyenne </t>
  </si>
  <si>
    <t>GOUESNOU</t>
  </si>
  <si>
    <t>IME Jean Perrin</t>
  </si>
  <si>
    <t xml:space="preserve">IME de l'Elorn </t>
  </si>
  <si>
    <t xml:space="preserve">LE RELECQ KERHUON </t>
  </si>
  <si>
    <t>ESAT de Douarnenez</t>
  </si>
  <si>
    <t>DOUARNENEZ</t>
  </si>
  <si>
    <t xml:space="preserve">IME François Huon </t>
  </si>
  <si>
    <t>QUIMPERLE</t>
  </si>
  <si>
    <t xml:space="preserve">DITEP Jean Louis Etienne </t>
  </si>
  <si>
    <t>IEM de la Mutualité</t>
  </si>
  <si>
    <t xml:space="preserve">IME Ar Brug </t>
  </si>
  <si>
    <t>ST MARTIN DES CHAMPS</t>
  </si>
  <si>
    <t xml:space="preserve">IME Kérampuil </t>
  </si>
  <si>
    <t>CARHAIX PLOUGUER</t>
  </si>
  <si>
    <t>ESAT de Morlaix</t>
  </si>
  <si>
    <t>MORLAIX</t>
  </si>
  <si>
    <t>ESAT de Plabennec</t>
  </si>
  <si>
    <t>PLABENNEC</t>
  </si>
  <si>
    <t>ESAT de Ploudalmézeau</t>
  </si>
  <si>
    <t>PLOUDALMEZEAU</t>
  </si>
  <si>
    <t>ESAT de Chateaulin</t>
  </si>
  <si>
    <t>ESAT de Briec de l'Odet</t>
  </si>
  <si>
    <t>BRIEC DE L'ODET</t>
  </si>
  <si>
    <t>ESAT de Landivisiau</t>
  </si>
  <si>
    <t>LANDIVISIAU</t>
  </si>
  <si>
    <t>ESAT de Cornouaille</t>
  </si>
  <si>
    <t>CONCARNEAU</t>
  </si>
  <si>
    <t xml:space="preserve">CAMSP Baudelaire </t>
  </si>
  <si>
    <t>ESAT du pays Bigouden</t>
  </si>
  <si>
    <t>PLONEOUR LANVERN</t>
  </si>
  <si>
    <t>ESAT Coat Bihan</t>
  </si>
  <si>
    <t xml:space="preserve">LANMEUR </t>
  </si>
  <si>
    <t>ESAT du Cap Sizun</t>
  </si>
  <si>
    <t>PONT CROIX</t>
  </si>
  <si>
    <t>SPASAD de PONT L'ABBE</t>
  </si>
  <si>
    <t>PONT L'ABBE</t>
  </si>
  <si>
    <t>SSIAD de QUIMPER  CCAS</t>
  </si>
  <si>
    <t xml:space="preserve">QUIMPER </t>
  </si>
  <si>
    <t>ESAT La lande</t>
  </si>
  <si>
    <t xml:space="preserve">SESSAD Arc en ciel </t>
  </si>
  <si>
    <t xml:space="preserve">SESSAD Rosbriant </t>
  </si>
  <si>
    <t xml:space="preserve">SPASAD de BREST </t>
  </si>
  <si>
    <t>SSIAD de BREST</t>
  </si>
  <si>
    <t xml:space="preserve">SPASAD de MORLAIX </t>
  </si>
  <si>
    <t xml:space="preserve">MORLAIX </t>
  </si>
  <si>
    <t>ESAT Kan Ar Mor</t>
  </si>
  <si>
    <t>SSIAD de CONCARNEAU</t>
  </si>
  <si>
    <t>SSIAD de ROSPORDEN</t>
  </si>
  <si>
    <t>ROSPORDEN</t>
  </si>
  <si>
    <t>ESAT de Lesneven</t>
  </si>
  <si>
    <t>LESNEVEN</t>
  </si>
  <si>
    <t>ESAT de St Pol de Léon</t>
  </si>
  <si>
    <t>ST POL DE LEON</t>
  </si>
  <si>
    <t>ESAT Kergonan</t>
  </si>
  <si>
    <t xml:space="preserve">SSIAD de GUIPAVAS </t>
  </si>
  <si>
    <t xml:space="preserve">GUIPAVAS </t>
  </si>
  <si>
    <t>SSIAD de LANDERNEAU</t>
  </si>
  <si>
    <t>SSIAD de CHATEAUNEUF DU FAOU</t>
  </si>
  <si>
    <t>CHATEAUNEUF DU FAOU</t>
  </si>
  <si>
    <t>ESAT Claude Martinière</t>
  </si>
  <si>
    <t>SCAER</t>
  </si>
  <si>
    <t>SSIAD de QUIMPER</t>
  </si>
  <si>
    <t xml:space="preserve">FAM Kerlivet </t>
  </si>
  <si>
    <t>MAS de PLOUJEAN</t>
  </si>
  <si>
    <t>PLOUJEAN</t>
  </si>
  <si>
    <t>ESAT de l'APF</t>
  </si>
  <si>
    <t>FAM les Héliades</t>
  </si>
  <si>
    <t>AUDIERNE</t>
  </si>
  <si>
    <t>Institut Clair obscur</t>
  </si>
  <si>
    <t>SAAAIS IPIDV Clair obscur</t>
  </si>
  <si>
    <t xml:space="preserve">SSIAD de CROZON </t>
  </si>
  <si>
    <t xml:space="preserve">CROZON </t>
  </si>
  <si>
    <t xml:space="preserve">SESSAD les primevères </t>
  </si>
  <si>
    <t xml:space="preserve">TREGUNC </t>
  </si>
  <si>
    <t xml:space="preserve">SESSAD Jean Perrin </t>
  </si>
  <si>
    <t xml:space="preserve">FAM Menez Roual </t>
  </si>
  <si>
    <t xml:space="preserve">DIRINON </t>
  </si>
  <si>
    <t>ESAT Ty Hent Glaz</t>
  </si>
  <si>
    <t>GIP</t>
  </si>
  <si>
    <t>ESAT de l'Iroise</t>
  </si>
  <si>
    <t xml:space="preserve">SESSAD Trévidy </t>
  </si>
  <si>
    <t>PLOUIGNEAU</t>
  </si>
  <si>
    <t xml:space="preserve">SSEFIS Pierre de Ronsard </t>
  </si>
  <si>
    <t>SESSAD Championnet</t>
  </si>
  <si>
    <t>Centre de Préorientation de BREST</t>
  </si>
  <si>
    <t>FAM de MORLAIX</t>
  </si>
  <si>
    <t>IME Kerveguen (poly)</t>
  </si>
  <si>
    <t>ESAT de Landudec</t>
  </si>
  <si>
    <t>LANDUDEC</t>
  </si>
  <si>
    <t xml:space="preserve">SESSAD du Poher </t>
  </si>
  <si>
    <t>CAMSP du CHIC de Cornouaille</t>
  </si>
  <si>
    <t>FAM de Kernevel</t>
  </si>
  <si>
    <t>IME Rosbriant (poly)</t>
  </si>
  <si>
    <t xml:space="preserve">FAM traumatisés crâniens </t>
  </si>
  <si>
    <t>DITEP de l'ancrage</t>
  </si>
  <si>
    <t>FAM le Triskell</t>
  </si>
  <si>
    <t>PLOUGONVEN</t>
  </si>
  <si>
    <t xml:space="preserve">SESSAD de Perharidy </t>
  </si>
  <si>
    <t>ROSCOFF</t>
  </si>
  <si>
    <t>ESAT Le caillou blanc</t>
  </si>
  <si>
    <t>CLOHARS FOUESNANT</t>
  </si>
  <si>
    <t xml:space="preserve">FAM Jean Couloigner </t>
  </si>
  <si>
    <t>PLOUDANIEL</t>
  </si>
  <si>
    <t>FAM Kéraoul</t>
  </si>
  <si>
    <t>FAM Résidence le Penty</t>
  </si>
  <si>
    <t xml:space="preserve">LANNILIS </t>
  </si>
  <si>
    <t xml:space="preserve">SESSAD de l'Elorn </t>
  </si>
  <si>
    <t xml:space="preserve">FAM Pierre Dantec </t>
  </si>
  <si>
    <t xml:space="preserve">FAM de Kervallon </t>
  </si>
  <si>
    <t xml:space="preserve">FAM les horizons </t>
  </si>
  <si>
    <t>FAM de Coménius</t>
  </si>
  <si>
    <t xml:space="preserve">LANDIVISIAU </t>
  </si>
  <si>
    <t>SAMSAH de Perharidy</t>
  </si>
  <si>
    <t>FAM de Lannouchen</t>
  </si>
  <si>
    <t>FAM les Astérides de Cuzon</t>
  </si>
  <si>
    <t xml:space="preserve">MAS Ker Arthur </t>
  </si>
  <si>
    <t xml:space="preserve">FAM Ker Arthur </t>
  </si>
  <si>
    <t>SAFEP IPIDV Clair obscur</t>
  </si>
  <si>
    <t>ESAT d'Armorique</t>
  </si>
  <si>
    <t>MAS le village de Persivien</t>
  </si>
  <si>
    <t xml:space="preserve">CARHAIX </t>
  </si>
  <si>
    <t>SESSAD Mosaïque</t>
  </si>
  <si>
    <t>UEROS de BREST</t>
  </si>
  <si>
    <t>464_UEROS</t>
  </si>
  <si>
    <t xml:space="preserve">IDA Pierre de Ronsard </t>
  </si>
  <si>
    <t>MAS Stergann</t>
  </si>
  <si>
    <t>MAS les Océanides</t>
  </si>
  <si>
    <t>FAM les Océanides</t>
  </si>
  <si>
    <t>ESAT Mathieu Donnard</t>
  </si>
  <si>
    <t>CAMSP de MORLAIX</t>
  </si>
  <si>
    <t>SESSAD du CHU de BREST</t>
  </si>
  <si>
    <t>ESAT Les ateliers de Cuzon</t>
  </si>
  <si>
    <t>FAM Ty Anglais</t>
  </si>
  <si>
    <t xml:space="preserve">DINEAULT </t>
  </si>
  <si>
    <t>FAM Antoine de St Exupéry</t>
  </si>
  <si>
    <t xml:space="preserve">PLEYBER CHRIST </t>
  </si>
  <si>
    <t>FAM Ker Odet</t>
  </si>
  <si>
    <t>PLOMELIN</t>
  </si>
  <si>
    <t>FAM de LESNEVEN</t>
  </si>
  <si>
    <t xml:space="preserve">LESNEVEN </t>
  </si>
  <si>
    <t>FAM de Kérozal</t>
  </si>
  <si>
    <t>TAULE</t>
  </si>
  <si>
    <t>FAM Henri Laborit</t>
  </si>
  <si>
    <t>LOPERHET</t>
  </si>
  <si>
    <t>FAM la maison des trois lacs</t>
  </si>
  <si>
    <t xml:space="preserve">ST RENAN </t>
  </si>
  <si>
    <t>FAM le hameau de l'Estran</t>
  </si>
  <si>
    <t>ST YVI</t>
  </si>
  <si>
    <t>Centre de préorientation de QUIMPER</t>
  </si>
  <si>
    <t>EAM Ti Roz Avel</t>
  </si>
  <si>
    <t>MILIZAC</t>
  </si>
  <si>
    <t xml:space="preserve">CAMSP Pierre de Ronsard </t>
  </si>
  <si>
    <t>MAS de PLOUDALMEZEAU</t>
  </si>
  <si>
    <t>SAMSAH de Brest</t>
  </si>
  <si>
    <t xml:space="preserve">FAM de Kérellec </t>
  </si>
  <si>
    <t>GUIPAVAS</t>
  </si>
  <si>
    <t>FAM Pen Ar C'hoat</t>
  </si>
  <si>
    <t>GUILERS</t>
  </si>
  <si>
    <t>SSIAD de PLOUGASTEL DAOULAS</t>
  </si>
  <si>
    <t>PLOUGASTEL DAOULAS</t>
  </si>
  <si>
    <t>FAM St Michel</t>
  </si>
  <si>
    <t xml:space="preserve">PLOUGOURVEST </t>
  </si>
  <si>
    <t>Service d'Accompagnement Comportemental Spécialisé (SACS)</t>
  </si>
  <si>
    <t>SESSAD Autistes de QUIMPER</t>
  </si>
  <si>
    <t>ESAT de Brest</t>
  </si>
  <si>
    <t>SAMSAH de BREST</t>
  </si>
  <si>
    <t>SAMSAH de QUIMPER</t>
  </si>
  <si>
    <t xml:space="preserve">Centre Interrégional pour l'autisme </t>
  </si>
  <si>
    <t xml:space="preserve">461_Centre de ressources </t>
  </si>
  <si>
    <t>SSIAD de PLEYBER CHRIST</t>
  </si>
  <si>
    <t>SAMSAH APF</t>
  </si>
  <si>
    <t>SESSAD Brestois</t>
  </si>
  <si>
    <t xml:space="preserve">IEM la clarté </t>
  </si>
  <si>
    <t xml:space="preserve">REDON </t>
  </si>
  <si>
    <t>ESAT Les ateliers du Patis</t>
  </si>
  <si>
    <t>REDON</t>
  </si>
  <si>
    <t xml:space="preserve">IME la Bretêche </t>
  </si>
  <si>
    <t>HEDE</t>
  </si>
  <si>
    <t>ERP Jean Janvier</t>
  </si>
  <si>
    <t xml:space="preserve">RENNES </t>
  </si>
  <si>
    <t>IME le bois Greffier</t>
  </si>
  <si>
    <t>BAIN DE BRETAGNE</t>
  </si>
  <si>
    <t xml:space="preserve">IME la Dussetière </t>
  </si>
  <si>
    <t>LECOUSSE</t>
  </si>
  <si>
    <t xml:space="preserve">IME Ajons d'or </t>
  </si>
  <si>
    <t xml:space="preserve">MONTFORT SUR MEU </t>
  </si>
  <si>
    <t xml:space="preserve">IME la Rive </t>
  </si>
  <si>
    <t xml:space="preserve">IME le Triskell </t>
  </si>
  <si>
    <t>BRUZ</t>
  </si>
  <si>
    <t xml:space="preserve">IME l'Espoir </t>
  </si>
  <si>
    <t>IME la Passagère</t>
  </si>
  <si>
    <t>ST MALO</t>
  </si>
  <si>
    <t>IME l'étoile</t>
  </si>
  <si>
    <t>VITRE</t>
  </si>
  <si>
    <t>CMPP Gaston Chaissac</t>
  </si>
  <si>
    <t xml:space="preserve">BAPU </t>
  </si>
  <si>
    <t>221_BAPU</t>
  </si>
  <si>
    <t>CMPP des Gayeulles</t>
  </si>
  <si>
    <t xml:space="preserve">Institut Paul Cézanne </t>
  </si>
  <si>
    <t>FOUGERES</t>
  </si>
  <si>
    <t xml:space="preserve">CPFS </t>
  </si>
  <si>
    <t>RENNES</t>
  </si>
  <si>
    <t>238_CAFS</t>
  </si>
  <si>
    <t xml:space="preserve">DITEP du Bas Landry </t>
  </si>
  <si>
    <t xml:space="preserve">CMPP Grisons </t>
  </si>
  <si>
    <t>CMPP du pays malouin</t>
  </si>
  <si>
    <t>CMPP APE2A</t>
  </si>
  <si>
    <t xml:space="preserve">CMPP Gacet </t>
  </si>
  <si>
    <t xml:space="preserve">DITEP les Rochers </t>
  </si>
  <si>
    <t>CHATEAUBOURG</t>
  </si>
  <si>
    <t xml:space="preserve">IME le Baudrier </t>
  </si>
  <si>
    <t xml:space="preserve">ST SULPLICE LA FORET </t>
  </si>
  <si>
    <t>EEAP de Paron</t>
  </si>
  <si>
    <t>DITEP Tomkiewicz</t>
  </si>
  <si>
    <t xml:space="preserve">BETTON </t>
  </si>
  <si>
    <t xml:space="preserve">IME les Hautes Roches </t>
  </si>
  <si>
    <t xml:space="preserve">ST MALO </t>
  </si>
  <si>
    <t xml:space="preserve">CMPP Bel Air </t>
  </si>
  <si>
    <t>ESAT du Douet</t>
  </si>
  <si>
    <t>ST SAUVEUR DES LANDES</t>
  </si>
  <si>
    <t>Institut Kerveiza</t>
  </si>
  <si>
    <t xml:space="preserve">CMPP Strasbourg </t>
  </si>
  <si>
    <t xml:space="preserve">VITRE </t>
  </si>
  <si>
    <t>ESAT Les ateliers de la Mabilais</t>
  </si>
  <si>
    <t>NOYAL SUR VILAINE</t>
  </si>
  <si>
    <t>ESAT Armor dont Dinard</t>
  </si>
  <si>
    <t>ESAT Les ateliers de l'Espoir</t>
  </si>
  <si>
    <t>ESAT Bourgchevreuil</t>
  </si>
  <si>
    <t>CESSON SEVIGNE</t>
  </si>
  <si>
    <t xml:space="preserve">SSIAD de GUICHEN </t>
  </si>
  <si>
    <t xml:space="preserve">GUICHEN </t>
  </si>
  <si>
    <t>CAMSP Pitt Ocha</t>
  </si>
  <si>
    <t>ESAT de Sévigné</t>
  </si>
  <si>
    <t>IME Hallouvry (H)</t>
  </si>
  <si>
    <t xml:space="preserve">CHANTEPIE </t>
  </si>
  <si>
    <t>CAMSP du pays malouin</t>
  </si>
  <si>
    <t>ESAT Le Patis Fraux</t>
  </si>
  <si>
    <t>VERN SUR SEICHE</t>
  </si>
  <si>
    <t xml:space="preserve">IME les Enfants aux Pays </t>
  </si>
  <si>
    <t>POLIGNE</t>
  </si>
  <si>
    <t xml:space="preserve">CAMSP Farandole </t>
  </si>
  <si>
    <t>CAMSP Longs Champs</t>
  </si>
  <si>
    <t>ESAT Belle lande</t>
  </si>
  <si>
    <t>DOL DE BRETAGNE</t>
  </si>
  <si>
    <t xml:space="preserve">SPASAD de DINARD </t>
  </si>
  <si>
    <t xml:space="preserve">DINARD </t>
  </si>
  <si>
    <t>ESAT Notre avenir</t>
  </si>
  <si>
    <t xml:space="preserve">BAIN DE BRETAGNE </t>
  </si>
  <si>
    <t>ESAT Domaine de la Simonière</t>
  </si>
  <si>
    <t>SPASAD de MORDELLES</t>
  </si>
  <si>
    <t>MORDELLES</t>
  </si>
  <si>
    <t xml:space="preserve">SSIAD de FOUGERES </t>
  </si>
  <si>
    <t xml:space="preserve">FOUGERES </t>
  </si>
  <si>
    <t>ESAT du Halage</t>
  </si>
  <si>
    <t>ESAT Le Pommeret</t>
  </si>
  <si>
    <t>BREAL SOUS MONTFORT</t>
  </si>
  <si>
    <t xml:space="preserve">SESSAD Gacet </t>
  </si>
  <si>
    <t>SSIAD MFIV de RENNES</t>
  </si>
  <si>
    <t>SSIAD d'ANTRAIN</t>
  </si>
  <si>
    <t>ANTRAIN</t>
  </si>
  <si>
    <t xml:space="preserve">SPASAD de CHARTRES DE BRETAGNE </t>
  </si>
  <si>
    <t xml:space="preserve">CHARTRES DE BRETAGNE </t>
  </si>
  <si>
    <t xml:space="preserve">SESSAD APF </t>
  </si>
  <si>
    <t xml:space="preserve">SPASAD de REDON </t>
  </si>
  <si>
    <t>Centre Angèle Vannier</t>
  </si>
  <si>
    <t xml:space="preserve">FAM la vaunoise </t>
  </si>
  <si>
    <t>L'HERMITAGE</t>
  </si>
  <si>
    <t>ESAT Le Domaine</t>
  </si>
  <si>
    <t>CHATEAUNEUF</t>
  </si>
  <si>
    <t>SSIAD de PLELAN LE GRAND</t>
  </si>
  <si>
    <t>PLELAN LE GRAND</t>
  </si>
  <si>
    <t xml:space="preserve">MAS Gaifleury </t>
  </si>
  <si>
    <t xml:space="preserve">ST GEORGES DE REINTEIMBAULT </t>
  </si>
  <si>
    <t xml:space="preserve">SSIAD de MONTGERMONT </t>
  </si>
  <si>
    <t xml:space="preserve">MONTGERMONT </t>
  </si>
  <si>
    <t>ESAT La Corbinais</t>
  </si>
  <si>
    <t>ST JEAN SUR COUESNON</t>
  </si>
  <si>
    <t xml:space="preserve">SSIAD de MONTFORT SUR MEU </t>
  </si>
  <si>
    <t xml:space="preserve">CAMSP Kerveiza </t>
  </si>
  <si>
    <t xml:space="preserve">Centre Rééeducation La Vallée </t>
  </si>
  <si>
    <t>SSIAD de LIFFRE</t>
  </si>
  <si>
    <t>LIFFRE</t>
  </si>
  <si>
    <t xml:space="preserve">Centre de Préorientation La Vallée </t>
  </si>
  <si>
    <t xml:space="preserve">SESSAD Henri Matisse </t>
  </si>
  <si>
    <t xml:space="preserve">SSIAD de VITRE </t>
  </si>
  <si>
    <t xml:space="preserve">FAM l'orgerie </t>
  </si>
  <si>
    <t xml:space="preserve">VERN SUR SEICHE </t>
  </si>
  <si>
    <t xml:space="preserve">FAM Guillaume d'Achon </t>
  </si>
  <si>
    <t xml:space="preserve">FAM les Courtils </t>
  </si>
  <si>
    <t xml:space="preserve">LA BOUEXIERE </t>
  </si>
  <si>
    <t>EAM Résidence de la Lande</t>
  </si>
  <si>
    <t>BETTON</t>
  </si>
  <si>
    <t>FAM le Vallon</t>
  </si>
  <si>
    <t xml:space="preserve">FAM la Poterie </t>
  </si>
  <si>
    <t>ESAT Les Maffrais</t>
  </si>
  <si>
    <t>THORIGNE FOUILLARD</t>
  </si>
  <si>
    <t xml:space="preserve">FAM le Marais </t>
  </si>
  <si>
    <t>ESAT La Hautière</t>
  </si>
  <si>
    <t>IEM APF</t>
  </si>
  <si>
    <t>CHARTRES DE BRETAGNE</t>
  </si>
  <si>
    <t xml:space="preserve">SESSAD ajoncs d'or </t>
  </si>
  <si>
    <t xml:space="preserve">SESSAD le Triskell </t>
  </si>
  <si>
    <t xml:space="preserve">SESSAD la Dussetière </t>
  </si>
  <si>
    <t xml:space="preserve">LECOUSSE </t>
  </si>
  <si>
    <t>SESSAD entre temps (P2)</t>
  </si>
  <si>
    <t>FAM St Joseph</t>
  </si>
  <si>
    <t>IME la Passagère (poly)</t>
  </si>
  <si>
    <t>SAAAIS du centre Angèle Vannier</t>
  </si>
  <si>
    <t xml:space="preserve">SSEFIS Paul Cézanne </t>
  </si>
  <si>
    <t xml:space="preserve">SSEFIS Kerveiza </t>
  </si>
  <si>
    <t>FAM Goanag</t>
  </si>
  <si>
    <t xml:space="preserve">ST MEEN LE GRAND </t>
  </si>
  <si>
    <t xml:space="preserve">SSIAD de LA GUERCHE DE BGNE </t>
  </si>
  <si>
    <t xml:space="preserve">LA GUERCHE DE BGNE </t>
  </si>
  <si>
    <t xml:space="preserve">FAM Résidence Robinson </t>
  </si>
  <si>
    <t>DITEP les Rivières</t>
  </si>
  <si>
    <t>COMBOURG</t>
  </si>
  <si>
    <t>SESSAD GRAFIC Bretagne</t>
  </si>
  <si>
    <t>SSIAD de Dol de Bretagne</t>
  </si>
  <si>
    <t xml:space="preserve">UEROS La Vallée </t>
  </si>
  <si>
    <t>ESAT Les ateliers de la Seiche</t>
  </si>
  <si>
    <t xml:space="preserve">NOYAL CHATILLON </t>
  </si>
  <si>
    <t xml:space="preserve">FAM les glycines </t>
  </si>
  <si>
    <t>PIPRIAC</t>
  </si>
  <si>
    <t>DITEP Hallouvry (P1)</t>
  </si>
  <si>
    <t>FAM APF</t>
  </si>
  <si>
    <t>NOYAL/CHATILLON SUR SEICHE</t>
  </si>
  <si>
    <t>ESAT d'Apigné</t>
  </si>
  <si>
    <t>ST JACQUES DE LA LANDE</t>
  </si>
  <si>
    <t xml:space="preserve">MAS le placis vert </t>
  </si>
  <si>
    <t xml:space="preserve">THORIGNE FOUILLARD </t>
  </si>
  <si>
    <t>ESAT L'olivier</t>
  </si>
  <si>
    <t xml:space="preserve">EEAPH Rey Leroux </t>
  </si>
  <si>
    <t>LA BOUEXIERE</t>
  </si>
  <si>
    <t>IEM Rey Leroux</t>
  </si>
  <si>
    <t>SESSAD Mille sabords</t>
  </si>
  <si>
    <t>IME Préfaas</t>
  </si>
  <si>
    <t xml:space="preserve">ST GREGOIRE </t>
  </si>
  <si>
    <t>SAMSAH de BETTON</t>
  </si>
  <si>
    <t>Accueil temporaire la Passagère</t>
  </si>
  <si>
    <t>Hébergement temporaire le Patis Fraux</t>
  </si>
  <si>
    <t>SAT hors les murs La Vallée</t>
  </si>
  <si>
    <t>FAM résidence le Mascaret</t>
  </si>
  <si>
    <t>CHERRUEIX</t>
  </si>
  <si>
    <t>SESSAD Geist Trisomie 35</t>
  </si>
  <si>
    <t>MAS Résidence du bois de la Sillandais</t>
  </si>
  <si>
    <t xml:space="preserve">CHAVAGNE </t>
  </si>
  <si>
    <t>ESAT de Lécousse</t>
  </si>
  <si>
    <t>SESSAD Les hautes roches</t>
  </si>
  <si>
    <t>Accueil temporaire TUBA (IME)</t>
  </si>
  <si>
    <t>Accueil temporaire TUBA (FAM)</t>
  </si>
  <si>
    <t>FAM Jacques Michelez</t>
  </si>
  <si>
    <t>ST SULPICE DES LANDES</t>
  </si>
  <si>
    <t>FAM le tertre</t>
  </si>
  <si>
    <t>CAMSP du CHU</t>
  </si>
  <si>
    <t>SPASAD d'ACIGNE</t>
  </si>
  <si>
    <t>ACIGNE</t>
  </si>
  <si>
    <t xml:space="preserve">SESSAD la clarté </t>
  </si>
  <si>
    <t>MAS Les petites pierres</t>
  </si>
  <si>
    <t>ST PIERRE DE PLESGUEN</t>
  </si>
  <si>
    <t>IME de Paron (Autistes)</t>
  </si>
  <si>
    <t>IME les trois mâts</t>
  </si>
  <si>
    <t>SAMSAH Espoir 35</t>
  </si>
  <si>
    <t>SAMSAH Amisep</t>
  </si>
  <si>
    <t>ESAT Jean Janvier</t>
  </si>
  <si>
    <t>CRP Le Patis Fraux</t>
  </si>
  <si>
    <t>SESSAD A Denn Askell</t>
  </si>
  <si>
    <t xml:space="preserve">LORIENT </t>
  </si>
  <si>
    <t>ESAT St Georges</t>
  </si>
  <si>
    <t>CRACH</t>
  </si>
  <si>
    <t xml:space="preserve">IME la Bousselaie </t>
  </si>
  <si>
    <t xml:space="preserve">RIEUX </t>
  </si>
  <si>
    <t xml:space="preserve">DITEP le Quengo </t>
  </si>
  <si>
    <t>LOCMINE</t>
  </si>
  <si>
    <t xml:space="preserve">Centre Gabriel Deshayes </t>
  </si>
  <si>
    <t>AURAY</t>
  </si>
  <si>
    <t xml:space="preserve">Equipe mobile Gabriel Deshayes </t>
  </si>
  <si>
    <t>ESAT du Pigeon blanc</t>
  </si>
  <si>
    <t xml:space="preserve">PONTIVY </t>
  </si>
  <si>
    <t>CMPP de Lorient</t>
  </si>
  <si>
    <t xml:space="preserve">CMPP St Yvi </t>
  </si>
  <si>
    <t>PONTIVY</t>
  </si>
  <si>
    <t>CMPP de Vannes</t>
  </si>
  <si>
    <t xml:space="preserve">VANNES </t>
  </si>
  <si>
    <t>Centre Kervihan</t>
  </si>
  <si>
    <t>BREHAN LOUDEAC</t>
  </si>
  <si>
    <t xml:space="preserve">IME Bois de Liza </t>
  </si>
  <si>
    <t>SENE</t>
  </si>
  <si>
    <t xml:space="preserve">IME Kerdiret </t>
  </si>
  <si>
    <t xml:space="preserve">PLOEMEUR </t>
  </si>
  <si>
    <t xml:space="preserve">IME les Bruyères </t>
  </si>
  <si>
    <t>PLOERMEL</t>
  </si>
  <si>
    <t>ESAT Le moulin vert</t>
  </si>
  <si>
    <t>ARZON</t>
  </si>
  <si>
    <t xml:space="preserve">IME Louis le Moënic </t>
  </si>
  <si>
    <t xml:space="preserve">INGUINIEL </t>
  </si>
  <si>
    <t xml:space="preserve">IEA le Bondon </t>
  </si>
  <si>
    <t xml:space="preserve">IME le Moulin Vert </t>
  </si>
  <si>
    <t>ST AVE</t>
  </si>
  <si>
    <t xml:space="preserve">MAS de Kerblaye </t>
  </si>
  <si>
    <t>SARZEAU</t>
  </si>
  <si>
    <t xml:space="preserve">IME de Tréleau </t>
  </si>
  <si>
    <t xml:space="preserve">IME Ange Guépin </t>
  </si>
  <si>
    <t xml:space="preserve">IME du Pont Coët </t>
  </si>
  <si>
    <t xml:space="preserve">GRANDCHAMP </t>
  </si>
  <si>
    <t>MAS Foyer soleil</t>
  </si>
  <si>
    <t xml:space="preserve">SSIAD de MALESTROIT </t>
  </si>
  <si>
    <t xml:space="preserve">MALESTROIT </t>
  </si>
  <si>
    <t>SESSAD Kerdiret</t>
  </si>
  <si>
    <t>SESSAD des Venettes (Autistes)</t>
  </si>
  <si>
    <t>VANNES</t>
  </si>
  <si>
    <t>IEM Ar Men</t>
  </si>
  <si>
    <t>PLOEMEUR</t>
  </si>
  <si>
    <t>SESSAD du Scorff</t>
  </si>
  <si>
    <t xml:space="preserve">LANESTER </t>
  </si>
  <si>
    <t>FAM Foyer soleil</t>
  </si>
  <si>
    <t xml:space="preserve">SSIAD de SERENT </t>
  </si>
  <si>
    <t xml:space="preserve">SERENT </t>
  </si>
  <si>
    <t>ESAT Les menhirs</t>
  </si>
  <si>
    <t>LA GACILLY</t>
  </si>
  <si>
    <t>ESAT Adéquat</t>
  </si>
  <si>
    <t>GRANDCHAMP</t>
  </si>
  <si>
    <t>ESAT de Guidel</t>
  </si>
  <si>
    <t>GUIDEL</t>
  </si>
  <si>
    <t>ESAT Les bruyères</t>
  </si>
  <si>
    <t>PLUMELEC</t>
  </si>
  <si>
    <t>ESAT Les ateliers du Prat</t>
  </si>
  <si>
    <t>ESAT Alter Ego</t>
  </si>
  <si>
    <t>HENNEBONT</t>
  </si>
  <si>
    <t>ESAT Le bois Jumel</t>
  </si>
  <si>
    <t>CARENTOIR</t>
  </si>
  <si>
    <t>ESAT Le phare</t>
  </si>
  <si>
    <t>LE ROC ST ANDRE</t>
  </si>
  <si>
    <t xml:space="preserve">SSIAD de PLOEMEUR </t>
  </si>
  <si>
    <t>SESSAD Trisomie 21</t>
  </si>
  <si>
    <t xml:space="preserve">SPASAD de LANESTER </t>
  </si>
  <si>
    <t>SSIAD de BELLE ILE EN MER</t>
  </si>
  <si>
    <t>BELLE ILE EN MER</t>
  </si>
  <si>
    <t>ESAT de l'APAJH</t>
  </si>
  <si>
    <t>LARMOR PLAGE</t>
  </si>
  <si>
    <t>ESAT Les ateliers Alréens</t>
  </si>
  <si>
    <t>ESAT St Yves</t>
  </si>
  <si>
    <t>PLOURAY</t>
  </si>
  <si>
    <t>ESAT de la Chartreuse</t>
  </si>
  <si>
    <t>BRECH</t>
  </si>
  <si>
    <t>MAS Henvel</t>
  </si>
  <si>
    <t>SSIAD de CLEGUEREC</t>
  </si>
  <si>
    <t>CLEGUEREC</t>
  </si>
  <si>
    <t>FAM le Liorzig</t>
  </si>
  <si>
    <t xml:space="preserve">PLUNERET </t>
  </si>
  <si>
    <t xml:space="preserve">MAS les Bruyères </t>
  </si>
  <si>
    <t xml:space="preserve">GUEMENE SUR SCORFF </t>
  </si>
  <si>
    <t>ESAT Les Hardys-Behelec</t>
  </si>
  <si>
    <t>ST MARCEL</t>
  </si>
  <si>
    <t>ESAT La vieille rivière</t>
  </si>
  <si>
    <t>CAMSP Audi Camps</t>
  </si>
  <si>
    <t>SSIAD de ALLAIRE et MALANSAC</t>
  </si>
  <si>
    <t>ALLAIRE et MALANSAC</t>
  </si>
  <si>
    <t>FAM de Kersioul</t>
  </si>
  <si>
    <t>BREHAN</t>
  </si>
  <si>
    <t>FAM de Belle ile</t>
  </si>
  <si>
    <t>LE PALAIS</t>
  </si>
  <si>
    <t>ESAT Agromarais</t>
  </si>
  <si>
    <t xml:space="preserve">ST JACUT LES PINS </t>
  </si>
  <si>
    <t>SESSAD du Blavet</t>
  </si>
  <si>
    <t xml:space="preserve">FAM les Lavandières </t>
  </si>
  <si>
    <t xml:space="preserve">HENNEBONT </t>
  </si>
  <si>
    <t>SSIAD de NIVILLAC</t>
  </si>
  <si>
    <t>NIVILLAC</t>
  </si>
  <si>
    <t>Centre de préorientation de LORIENT</t>
  </si>
  <si>
    <t>SAMSAH le moulin vert</t>
  </si>
  <si>
    <t xml:space="preserve">SSIAD de LE FAOUET </t>
  </si>
  <si>
    <t xml:space="preserve">LE FAOUET </t>
  </si>
  <si>
    <t>SSEFIS Gabriel Deshayes</t>
  </si>
  <si>
    <t>SSIAD ADMR des 3 vallées</t>
  </si>
  <si>
    <t>PONT SCORFF</t>
  </si>
  <si>
    <t>SSIAD de MUZILLAC</t>
  </si>
  <si>
    <t>MUZILLAC</t>
  </si>
  <si>
    <t>SSJDV Gabriel Deshayes</t>
  </si>
  <si>
    <t xml:space="preserve">SESSAD du Moulin Vert </t>
  </si>
  <si>
    <t xml:space="preserve">SSIAD de QUESTEMBERT </t>
  </si>
  <si>
    <t xml:space="preserve">QUESTEMBERT </t>
  </si>
  <si>
    <t>SSIAD de GOURIN</t>
  </si>
  <si>
    <t>GOURIN</t>
  </si>
  <si>
    <t xml:space="preserve">CAMSP Eclore </t>
  </si>
  <si>
    <t xml:space="preserve">SSIAD de CARENTOIR </t>
  </si>
  <si>
    <t xml:space="preserve">CARENTOIR </t>
  </si>
  <si>
    <t>FAM de Kerdonis</t>
  </si>
  <si>
    <t>ESAT de l'Armor à l'Argoat</t>
  </si>
  <si>
    <t>CAUDAN</t>
  </si>
  <si>
    <t xml:space="preserve">FAM Kéruhel </t>
  </si>
  <si>
    <t>MONTERBLANC</t>
  </si>
  <si>
    <t>SSIAD de GRANDCHAMP</t>
  </si>
  <si>
    <t>ESAT Kerlir</t>
  </si>
  <si>
    <t>SESSAD du Gite</t>
  </si>
  <si>
    <t>UEROS de PLOEMEUR</t>
  </si>
  <si>
    <t>FAM les fontaines</t>
  </si>
  <si>
    <t xml:space="preserve">LOCQUELTAS </t>
  </si>
  <si>
    <t>FAM Ty Balafenn</t>
  </si>
  <si>
    <t xml:space="preserve">BADEN </t>
  </si>
  <si>
    <t>CAMSP le coin du soleil</t>
  </si>
  <si>
    <t>SESSAD APF</t>
  </si>
  <si>
    <t>DITEP de Quéven</t>
  </si>
  <si>
    <t>QUEVEN</t>
  </si>
  <si>
    <t xml:space="preserve">DITEP la Bousselaie </t>
  </si>
  <si>
    <t>RIEUX</t>
  </si>
  <si>
    <t>SAMSAH de LORIENT</t>
  </si>
  <si>
    <t>FAM le Florilège</t>
  </si>
  <si>
    <t>FEREL</t>
  </si>
  <si>
    <t>IME du Pont Coët (poly)</t>
  </si>
  <si>
    <t>CAMSP de PONTIVY</t>
  </si>
  <si>
    <t>SAMSAH APAHCOM</t>
  </si>
  <si>
    <t>SESSAD Bleu cerise</t>
  </si>
  <si>
    <t>SESSAD de Tréleau</t>
  </si>
  <si>
    <t>BAUD</t>
  </si>
  <si>
    <t>Solde stage 2020 effectué en 2021</t>
  </si>
  <si>
    <t xml:space="preserve">A verser en 2020 </t>
  </si>
  <si>
    <t>Solde des CNR  non utilisé les années précédentes</t>
  </si>
  <si>
    <t>TOTAL</t>
  </si>
  <si>
    <r>
      <rPr>
        <b/>
        <u val="single"/>
        <sz val="9"/>
        <color indexed="8"/>
        <rFont val="Arial"/>
        <family val="2"/>
      </rPr>
      <t xml:space="preserve">Critères d'éligibilité </t>
    </r>
    <r>
      <rPr>
        <b/>
        <sz val="9"/>
        <color indexed="8"/>
        <rFont val="Arial"/>
        <family val="2"/>
      </rPr>
      <t>:</t>
    </r>
    <r>
      <rPr>
        <sz val="9"/>
        <color indexed="8"/>
        <rFont val="Arial"/>
        <family val="2"/>
      </rPr>
      <t xml:space="preserve"> 
- Stage d'une durée supérieure à deux mois
- Liste des formations du travail social limitative,consultable sur le site du ministère : 
                         https://solidarite-sante.gouv.fr/metiers-et-concours/les-metiers-du-travail-social/article/les-diplomes-et-formation-du-travail-social
</t>
    </r>
  </si>
  <si>
    <t xml:space="preserve"> - Locations de chambres d'hôtels pour les personnels soignants</t>
  </si>
  <si>
    <t>Demande</t>
  </si>
  <si>
    <r>
      <t xml:space="preserve">Critères d'éligibilité : </t>
    </r>
    <r>
      <rPr>
        <sz val="9"/>
        <color indexed="8"/>
        <rFont val="Arial"/>
        <family val="2"/>
      </rPr>
      <t xml:space="preserve">
- accompagnement de personnes nécessitant des soins spécifiques liés à une maladie chronique engendrant des surcoûts liés à la consommation de molécules onéreuses.
</t>
    </r>
  </si>
  <si>
    <t>Molécules onéreuses</t>
  </si>
  <si>
    <r>
      <rPr>
        <b/>
        <sz val="9"/>
        <color indexed="8"/>
        <rFont val="Arial"/>
        <family val="2"/>
      </rPr>
      <t xml:space="preserve">ATTENTION : 
</t>
    </r>
    <r>
      <rPr>
        <sz val="9"/>
        <color indexed="8"/>
        <rFont val="Arial"/>
        <family val="2"/>
      </rPr>
      <t xml:space="preserve">
- Documents à transmettre : pour les moyens sollicités au titre des molécules onéreuses, un détail devra être présenté (courrier....)
- Les demandes peuvent si nécessaire intégrer une projection du besoin jusqu'à la fin de l'année
                 </t>
    </r>
  </si>
  <si>
    <r>
      <t xml:space="preserve">Modalités de financement :
</t>
    </r>
    <r>
      <rPr>
        <sz val="9"/>
        <color indexed="8"/>
        <rFont val="Arial"/>
        <family val="2"/>
      </rPr>
      <t>- Prise en charge des surcoûts liés à des molécules onéreuses</t>
    </r>
    <r>
      <rPr>
        <b/>
        <u val="single"/>
        <sz val="9"/>
        <color indexed="8"/>
        <rFont val="Arial"/>
        <family val="2"/>
      </rPr>
      <t xml:space="preserve">
</t>
    </r>
  </si>
  <si>
    <r>
      <rPr>
        <b/>
        <u val="single"/>
        <sz val="9"/>
        <color indexed="8"/>
        <rFont val="Arial"/>
        <family val="2"/>
      </rPr>
      <t>Objectif de l'Action :</t>
    </r>
    <r>
      <rPr>
        <sz val="9"/>
        <color indexed="8"/>
        <rFont val="Arial"/>
        <family val="2"/>
      </rPr>
      <t xml:space="preserve"> 
Assurer la continuité de l’accompagnement médico-social de personnes en situation de handicap dont la prise en charge médicamenteuse est onéreuse
</t>
    </r>
  </si>
  <si>
    <r>
      <t xml:space="preserve">Pièces à fournir </t>
    </r>
    <r>
      <rPr>
        <b/>
        <sz val="9"/>
        <rFont val="Arial"/>
        <family val="2"/>
      </rPr>
      <t xml:space="preserve">:  </t>
    </r>
    <r>
      <rPr>
        <b/>
        <sz val="10"/>
        <rFont val="Arial"/>
        <family val="2"/>
      </rPr>
      <t xml:space="preserve"> 
</t>
    </r>
    <r>
      <rPr>
        <sz val="9"/>
        <rFont val="Arial"/>
        <family val="2"/>
      </rPr>
      <t xml:space="preserve">        - convention de stage</t>
    </r>
  </si>
  <si>
    <r>
      <rPr>
        <b/>
        <u val="single"/>
        <sz val="9"/>
        <color indexed="8"/>
        <rFont val="Arial"/>
        <family val="2"/>
      </rPr>
      <t>Objectif de l'Action :</t>
    </r>
    <r>
      <rPr>
        <sz val="9"/>
        <color indexed="8"/>
        <rFont val="Arial"/>
        <family val="2"/>
      </rPr>
      <t xml:space="preserve"> 
Aide à l'acquisition pour du petit matériel et/ou travaux
</t>
    </r>
  </si>
  <si>
    <t>SURCOUTS REMPLACEMENT (hors COVID)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</si>
</sst>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C]_-;\-* #,##0.00\ [$€-40C]_-;_-* &quot;-&quot;??\ [$€-40C]_-;_-@_-"/>
    <numFmt numFmtId="167" formatCode="[$-40C]dddd\ d\ mmmm\ yyyy"/>
  </numFmts>
  <fonts count="145">
    <font>
      <sz val="11"/>
      <color theme="1"/>
      <name val="Calibri"/>
      <family val="2"/>
    </font>
    <font>
      <sz val="11"/>
      <color indexed="8"/>
      <name val="Arial"/>
      <family val="2"/>
    </font>
    <font>
      <sz val="9"/>
      <color indexed="8"/>
      <name val="Arial"/>
      <family val="2"/>
    </font>
    <font>
      <b/>
      <sz val="9"/>
      <color indexed="8"/>
      <name val="Arial"/>
      <family val="2"/>
    </font>
    <font>
      <b/>
      <u val="single"/>
      <sz val="9"/>
      <color indexed="8"/>
      <name val="Arial"/>
      <family val="2"/>
    </font>
    <font>
      <sz val="9"/>
      <name val="Arial"/>
      <family val="2"/>
    </font>
    <font>
      <b/>
      <sz val="10"/>
      <color indexed="8"/>
      <name val="Arial"/>
      <family val="2"/>
    </font>
    <font>
      <b/>
      <u val="single"/>
      <sz val="9"/>
      <name val="Arial"/>
      <family val="2"/>
    </font>
    <font>
      <b/>
      <sz val="9"/>
      <name val="Arial"/>
      <family val="2"/>
    </font>
    <font>
      <sz val="8"/>
      <name val="Arial"/>
      <family val="2"/>
    </font>
    <font>
      <b/>
      <sz val="8"/>
      <name val="Arial"/>
      <family val="2"/>
    </font>
    <font>
      <b/>
      <sz val="10"/>
      <name val="Arial"/>
      <family val="2"/>
    </font>
    <font>
      <b/>
      <sz val="16"/>
      <name val="Arial"/>
      <family val="2"/>
    </font>
    <font>
      <sz val="10"/>
      <name val="Arial"/>
      <family val="2"/>
    </font>
    <font>
      <b/>
      <sz val="12"/>
      <color indexed="56"/>
      <name val="Arial"/>
      <family val="2"/>
    </font>
    <font>
      <u val="single"/>
      <sz val="9"/>
      <color indexed="8"/>
      <name val="Arial"/>
      <family val="2"/>
    </font>
    <font>
      <sz val="12"/>
      <name val="Arial"/>
      <family val="2"/>
    </font>
    <font>
      <sz val="12"/>
      <color indexed="10"/>
      <name val="Arial"/>
      <family val="2"/>
    </font>
    <font>
      <b/>
      <sz val="12"/>
      <color indexed="8"/>
      <name val="Arial"/>
      <family val="2"/>
    </font>
    <font>
      <sz val="9"/>
      <color indexed="8"/>
      <name val="Calibri"/>
      <family val="2"/>
    </font>
    <font>
      <b/>
      <sz val="9"/>
      <name val="Calibri"/>
      <family val="2"/>
    </font>
    <font>
      <b/>
      <sz val="11"/>
      <name val="Calibri"/>
      <family val="2"/>
    </font>
    <font>
      <sz val="10"/>
      <color indexed="10"/>
      <name val="Calibri"/>
      <family val="2"/>
    </font>
    <font>
      <sz val="11"/>
      <name val="Calibri"/>
      <family val="2"/>
    </font>
    <font>
      <sz val="14"/>
      <name val="Calibri"/>
      <family val="2"/>
    </font>
    <font>
      <b/>
      <sz val="10"/>
      <name val="Calibri"/>
      <family val="2"/>
    </font>
    <font>
      <sz val="10"/>
      <name val="Calibri"/>
      <family val="2"/>
    </font>
    <font>
      <sz val="9"/>
      <color indexed="10"/>
      <name val="Calibri"/>
      <family val="2"/>
    </font>
    <font>
      <sz val="9"/>
      <name val="Calibri"/>
      <family val="2"/>
    </font>
    <font>
      <sz val="10"/>
      <name val="MS Sans Serif"/>
      <family val="2"/>
    </font>
    <font>
      <sz val="11"/>
      <color indexed="8"/>
      <name val="Calibri"/>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Calibri"/>
      <family val="2"/>
    </font>
    <font>
      <u val="single"/>
      <sz val="11"/>
      <color indexed="20"/>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1"/>
      <color indexed="8"/>
      <name val="Calibri"/>
      <family val="2"/>
    </font>
    <font>
      <b/>
      <sz val="12"/>
      <color indexed="8"/>
      <name val="Calibri"/>
      <family val="2"/>
    </font>
    <font>
      <b/>
      <sz val="12"/>
      <color indexed="10"/>
      <name val="Arial"/>
      <family val="2"/>
    </font>
    <font>
      <sz val="11"/>
      <color indexed="57"/>
      <name val="Calibri"/>
      <family val="2"/>
    </font>
    <font>
      <b/>
      <sz val="11"/>
      <color indexed="50"/>
      <name val="Arial"/>
      <family val="2"/>
    </font>
    <font>
      <b/>
      <sz val="8"/>
      <color indexed="50"/>
      <name val="Arial"/>
      <family val="2"/>
    </font>
    <font>
      <b/>
      <sz val="9"/>
      <color indexed="50"/>
      <name val="Arial"/>
      <family val="2"/>
    </font>
    <font>
      <b/>
      <sz val="11"/>
      <color indexed="62"/>
      <name val="Calibri"/>
      <family val="2"/>
    </font>
    <font>
      <sz val="12"/>
      <color indexed="8"/>
      <name val="Calibri"/>
      <family val="2"/>
    </font>
    <font>
      <sz val="10"/>
      <color indexed="8"/>
      <name val="Arial"/>
      <family val="2"/>
    </font>
    <font>
      <b/>
      <sz val="10"/>
      <color indexed="30"/>
      <name val="Arial"/>
      <family val="2"/>
    </font>
    <font>
      <b/>
      <i/>
      <u val="single"/>
      <sz val="10"/>
      <color indexed="10"/>
      <name val="Arial"/>
      <family val="2"/>
    </font>
    <font>
      <b/>
      <sz val="10"/>
      <color indexed="10"/>
      <name val="Arial"/>
      <family val="2"/>
    </font>
    <font>
      <b/>
      <sz val="12"/>
      <color indexed="62"/>
      <name val="Arial"/>
      <family val="2"/>
    </font>
    <font>
      <sz val="12"/>
      <color indexed="8"/>
      <name val="Arial"/>
      <family val="2"/>
    </font>
    <font>
      <sz val="10"/>
      <color indexed="8"/>
      <name val="Calibri"/>
      <family val="2"/>
    </font>
    <font>
      <b/>
      <sz val="16"/>
      <color indexed="56"/>
      <name val="Arial"/>
      <family val="2"/>
    </font>
    <font>
      <i/>
      <sz val="9"/>
      <color indexed="8"/>
      <name val="Arial"/>
      <family val="2"/>
    </font>
    <font>
      <b/>
      <sz val="16"/>
      <color indexed="10"/>
      <name val="Calibri"/>
      <family val="2"/>
    </font>
    <font>
      <sz val="11"/>
      <color indexed="9"/>
      <name val="Calibri"/>
      <family val="2"/>
    </font>
    <font>
      <b/>
      <sz val="14"/>
      <color indexed="10"/>
      <name val="Arial"/>
      <family val="2"/>
    </font>
    <font>
      <sz val="10"/>
      <color indexed="56"/>
      <name val="Arial"/>
      <family val="2"/>
    </font>
    <font>
      <b/>
      <sz val="9"/>
      <color indexed="8"/>
      <name val="Calibri"/>
      <family val="2"/>
    </font>
    <font>
      <b/>
      <sz val="12"/>
      <name val="Calibri"/>
      <family val="2"/>
    </font>
    <font>
      <b/>
      <sz val="14"/>
      <color indexed="8"/>
      <name val="Calibri"/>
      <family val="2"/>
    </font>
    <font>
      <b/>
      <sz val="10"/>
      <color indexed="8"/>
      <name val="Calibri"/>
      <family val="2"/>
    </font>
    <font>
      <b/>
      <sz val="10"/>
      <color indexed="10"/>
      <name val="Calibri"/>
      <family val="2"/>
    </font>
    <font>
      <i/>
      <sz val="10"/>
      <color indexed="8"/>
      <name val="Calibri"/>
      <family val="2"/>
    </font>
    <font>
      <sz val="12"/>
      <name val="Calibri"/>
      <family val="2"/>
    </font>
    <font>
      <b/>
      <sz val="9.5"/>
      <color indexed="30"/>
      <name val="Arial"/>
      <family val="2"/>
    </font>
    <font>
      <b/>
      <sz val="14"/>
      <name val="Calibri"/>
      <family val="2"/>
    </font>
    <font>
      <b/>
      <u val="single"/>
      <sz val="14"/>
      <color indexed="10"/>
      <name val="Calibri"/>
      <family val="2"/>
    </font>
    <font>
      <sz val="8"/>
      <name val="Segoe UI"/>
      <family val="2"/>
    </font>
    <font>
      <b/>
      <sz val="10.5"/>
      <color indexed="8"/>
      <name val="Calibri"/>
      <family val="0"/>
    </font>
    <font>
      <b/>
      <i/>
      <u val="single"/>
      <sz val="10.5"/>
      <color indexed="8"/>
      <name val="Calibri"/>
      <family val="0"/>
    </font>
    <font>
      <b/>
      <i/>
      <sz val="10.5"/>
      <color indexed="8"/>
      <name val="Calibri"/>
      <family val="0"/>
    </font>
    <font>
      <b/>
      <sz val="12"/>
      <color indexed="10"/>
      <name val="Calibri"/>
      <family val="0"/>
    </font>
    <font>
      <b/>
      <u val="single"/>
      <sz val="10.5"/>
      <color indexed="8"/>
      <name val="Calibri"/>
      <family val="0"/>
    </font>
    <font>
      <b/>
      <sz val="12"/>
      <color indexed="9"/>
      <name val="Calibri"/>
      <family val="0"/>
    </font>
    <font>
      <b/>
      <sz val="16"/>
      <color indexed="8"/>
      <name val="Calibri"/>
      <family val="0"/>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Calibri"/>
      <family val="2"/>
    </font>
    <font>
      <u val="single"/>
      <sz val="11"/>
      <color theme="11"/>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theme="1"/>
      <name val="Arial"/>
      <family val="2"/>
    </font>
    <font>
      <b/>
      <sz val="10"/>
      <color theme="1"/>
      <name val="Arial"/>
      <family val="2"/>
    </font>
    <font>
      <b/>
      <sz val="11"/>
      <color theme="1"/>
      <name val="Calibri"/>
      <family val="2"/>
    </font>
    <font>
      <b/>
      <sz val="12"/>
      <color theme="1"/>
      <name val="Calibri"/>
      <family val="2"/>
    </font>
    <font>
      <b/>
      <sz val="12"/>
      <color rgb="FFFF0000"/>
      <name val="Arial"/>
      <family val="2"/>
    </font>
    <font>
      <sz val="11"/>
      <color theme="6"/>
      <name val="Calibri"/>
      <family val="2"/>
    </font>
    <font>
      <b/>
      <sz val="11"/>
      <color rgb="FF92D050"/>
      <name val="Arial"/>
      <family val="2"/>
    </font>
    <font>
      <sz val="11"/>
      <color rgb="FF00B050"/>
      <name val="Arial"/>
      <family val="2"/>
    </font>
    <font>
      <b/>
      <sz val="8"/>
      <color rgb="FF92D050"/>
      <name val="Arial"/>
      <family val="2"/>
    </font>
    <font>
      <b/>
      <sz val="12"/>
      <color theme="3"/>
      <name val="Arial"/>
      <family val="2"/>
    </font>
    <font>
      <b/>
      <sz val="9"/>
      <color rgb="FF92D050"/>
      <name val="Arial"/>
      <family val="2"/>
    </font>
    <font>
      <b/>
      <sz val="11"/>
      <color theme="4" tint="-0.24997000396251678"/>
      <name val="Calibri"/>
      <family val="2"/>
    </font>
    <font>
      <sz val="12"/>
      <color rgb="FF000000"/>
      <name val="Calibri"/>
      <family val="2"/>
    </font>
    <font>
      <sz val="10"/>
      <color theme="1"/>
      <name val="Arial"/>
      <family val="2"/>
    </font>
    <font>
      <b/>
      <sz val="9"/>
      <color theme="1"/>
      <name val="Arial"/>
      <family val="2"/>
    </font>
    <font>
      <sz val="9"/>
      <color theme="1"/>
      <name val="Calibri"/>
      <family val="2"/>
    </font>
    <font>
      <b/>
      <sz val="10"/>
      <color rgb="FF0070C0"/>
      <name val="Arial"/>
      <family val="2"/>
    </font>
    <font>
      <b/>
      <i/>
      <u val="single"/>
      <sz val="10"/>
      <color rgb="FFFF0000"/>
      <name val="Arial"/>
      <family val="2"/>
    </font>
    <font>
      <b/>
      <sz val="10"/>
      <color rgb="FFFF0000"/>
      <name val="Arial"/>
      <family val="2"/>
    </font>
    <font>
      <b/>
      <sz val="12"/>
      <color theme="4" tint="-0.24997000396251678"/>
      <name val="Arial"/>
      <family val="2"/>
    </font>
    <font>
      <sz val="12"/>
      <color theme="1"/>
      <name val="Arial"/>
      <family val="2"/>
    </font>
    <font>
      <sz val="10"/>
      <color theme="1"/>
      <name val="Calibri"/>
      <family val="2"/>
    </font>
    <font>
      <b/>
      <sz val="16"/>
      <color theme="3"/>
      <name val="Arial"/>
      <family val="2"/>
    </font>
    <font>
      <i/>
      <sz val="9"/>
      <color theme="1"/>
      <name val="Arial"/>
      <family val="2"/>
    </font>
    <font>
      <b/>
      <sz val="16"/>
      <color rgb="FFFF0000"/>
      <name val="Calibri"/>
      <family val="2"/>
    </font>
    <font>
      <sz val="11"/>
      <color theme="0"/>
      <name val="Calibri"/>
      <family val="2"/>
    </font>
    <font>
      <b/>
      <sz val="14"/>
      <color rgb="FFFF0000"/>
      <name val="Arial"/>
      <family val="2"/>
    </font>
    <font>
      <sz val="10"/>
      <color theme="3"/>
      <name val="Arial"/>
      <family val="2"/>
    </font>
    <font>
      <sz val="10"/>
      <color rgb="FF000000"/>
      <name val="Arial"/>
      <family val="2"/>
    </font>
    <font>
      <b/>
      <sz val="9"/>
      <color theme="1"/>
      <name val="Calibri"/>
      <family val="2"/>
    </font>
    <font>
      <sz val="10"/>
      <color rgb="FFFF0000"/>
      <name val="Calibri"/>
      <family val="2"/>
    </font>
    <font>
      <b/>
      <sz val="14"/>
      <color theme="1"/>
      <name val="Calibri"/>
      <family val="2"/>
    </font>
    <font>
      <b/>
      <sz val="10"/>
      <color theme="1"/>
      <name val="Calibri"/>
      <family val="2"/>
    </font>
    <font>
      <b/>
      <sz val="10"/>
      <color rgb="FFFF0000"/>
      <name val="Calibri"/>
      <family val="2"/>
    </font>
    <font>
      <i/>
      <sz val="10"/>
      <color theme="1"/>
      <name val="Calibri"/>
      <family val="2"/>
    </font>
    <font>
      <b/>
      <sz val="9.5"/>
      <color rgb="FF0070C0"/>
      <name val="Arial"/>
      <family val="2"/>
    </font>
    <font>
      <b/>
      <u val="single"/>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theme="3" tint="0.399949997663497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medium"/>
      <top style="thin"/>
      <bottom style="thin"/>
    </border>
    <border>
      <left/>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right/>
      <top style="medium"/>
      <bottom style="medium"/>
    </border>
    <border>
      <left style="medium"/>
      <right style="thin"/>
      <top style="thin"/>
      <bottom style="thin"/>
    </border>
    <border>
      <left style="thin"/>
      <right style="thin"/>
      <top style="thin"/>
      <bottom style="thin"/>
    </border>
    <border>
      <left style="medium"/>
      <right/>
      <top/>
      <bottom/>
    </border>
    <border>
      <left/>
      <right style="medium"/>
      <top style="medium"/>
      <bottom/>
    </border>
    <border>
      <left style="medium"/>
      <right style="thin"/>
      <top style="medium"/>
      <bottom style="thin"/>
    </border>
    <border>
      <left style="thin"/>
      <right style="thin"/>
      <top style="medium"/>
      <bottom style="thin"/>
    </border>
    <border>
      <left/>
      <right style="thin"/>
      <top style="thin"/>
      <bottom style="thin"/>
    </border>
    <border>
      <left style="medium"/>
      <right style="thin"/>
      <top>
        <color indexed="63"/>
      </top>
      <bottom style="thin"/>
    </border>
    <border>
      <left style="medium"/>
      <right/>
      <top style="medium"/>
      <bottom style="medium"/>
    </border>
    <border>
      <left/>
      <right/>
      <top style="medium"/>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medium"/>
      <right/>
      <top/>
      <bottom style="medium"/>
    </border>
    <border>
      <left style="thin"/>
      <right style="medium"/>
      <top style="thin"/>
      <bottom style="medium"/>
    </border>
    <border>
      <left style="medium"/>
      <right style="medium"/>
      <top/>
      <bottom style="medium"/>
    </border>
    <border>
      <left style="dotted"/>
      <right/>
      <top/>
      <bottom/>
    </border>
    <border>
      <left style="dotted"/>
      <right style="dotted"/>
      <top style="dotted"/>
      <bottom style="dotted"/>
    </border>
    <border>
      <left style="dotted"/>
      <right style="thin"/>
      <top style="thin"/>
      <bottom style="thin"/>
    </border>
    <border>
      <left/>
      <right style="dotted"/>
      <top/>
      <bottom/>
    </border>
    <border>
      <left style="thin"/>
      <right/>
      <top style="thin"/>
      <bottom style="thin"/>
    </border>
    <border>
      <left style="dotted"/>
      <right/>
      <top/>
      <bottom style="dotted"/>
    </border>
    <border>
      <left/>
      <right/>
      <top/>
      <bottom style="dotted"/>
    </border>
    <border>
      <left style="thin"/>
      <right style="thin"/>
      <top style="thin"/>
      <bottom style="dotted"/>
    </border>
    <border>
      <left style="dotted"/>
      <right style="dotted"/>
      <top/>
      <bottom style="dotted"/>
    </border>
    <border>
      <left/>
      <right style="medium"/>
      <top/>
      <bottom/>
    </border>
    <border>
      <left/>
      <right/>
      <top/>
      <bottom style="medium"/>
    </border>
    <border>
      <left/>
      <right style="medium"/>
      <top/>
      <bottom style="medium"/>
    </border>
    <border>
      <left/>
      <right/>
      <top style="thin"/>
      <bottom style="thin"/>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0" borderId="2" applyNumberFormat="0" applyFill="0" applyAlignment="0" applyProtection="0"/>
    <xf numFmtId="0" fontId="94" fillId="27" borderId="1" applyNumberFormat="0" applyAlignment="0" applyProtection="0"/>
    <xf numFmtId="0" fontId="95" fillId="28" borderId="0" applyNumberFormat="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29" borderId="0" applyNumberFormat="0" applyBorder="0" applyAlignment="0" applyProtection="0"/>
    <xf numFmtId="0" fontId="13"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99" fillId="31" borderId="0" applyNumberFormat="0" applyBorder="0" applyAlignment="0" applyProtection="0"/>
    <xf numFmtId="0" fontId="100" fillId="26" borderId="4"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2" borderId="9" applyNumberFormat="0" applyAlignment="0" applyProtection="0"/>
  </cellStyleXfs>
  <cellXfs count="430">
    <xf numFmtId="0" fontId="0" fillId="0" borderId="0" xfId="0" applyFont="1" applyAlignment="1">
      <alignment/>
    </xf>
    <xf numFmtId="44" fontId="108" fillId="33" borderId="10" xfId="48" applyFont="1" applyFill="1" applyBorder="1" applyAlignment="1" applyProtection="1">
      <alignment horizontal="right"/>
      <protection locked="0"/>
    </xf>
    <xf numFmtId="44" fontId="108" fillId="33" borderId="11" xfId="48" applyFont="1" applyFill="1" applyBorder="1" applyAlignment="1" applyProtection="1">
      <alignment horizontal="right"/>
      <protection locked="0"/>
    </xf>
    <xf numFmtId="14" fontId="109" fillId="33" borderId="12" xfId="0" applyNumberFormat="1" applyFont="1" applyFill="1" applyBorder="1" applyAlignment="1" applyProtection="1">
      <alignment horizontal="left"/>
      <protection locked="0"/>
    </xf>
    <xf numFmtId="0" fontId="110" fillId="0" borderId="0" xfId="0" applyFont="1" applyAlignment="1">
      <alignment/>
    </xf>
    <xf numFmtId="0" fontId="111" fillId="0" borderId="0" xfId="0" applyFont="1" applyAlignment="1">
      <alignment/>
    </xf>
    <xf numFmtId="44" fontId="109" fillId="33" borderId="13" xfId="0" applyNumberFormat="1" applyFont="1" applyFill="1" applyBorder="1" applyAlignment="1" applyProtection="1">
      <alignment vertical="center"/>
      <protection/>
    </xf>
    <xf numFmtId="44" fontId="109" fillId="33" borderId="14" xfId="0" applyNumberFormat="1" applyFont="1" applyFill="1" applyBorder="1" applyAlignment="1" applyProtection="1">
      <alignment vertical="center"/>
      <protection/>
    </xf>
    <xf numFmtId="166" fontId="109" fillId="33" borderId="14" xfId="0" applyNumberFormat="1" applyFont="1" applyFill="1" applyBorder="1" applyAlignment="1" applyProtection="1">
      <alignment vertical="center"/>
      <protection/>
    </xf>
    <xf numFmtId="44" fontId="106" fillId="2" borderId="15" xfId="0" applyNumberFormat="1" applyFont="1" applyFill="1" applyBorder="1" applyAlignment="1" applyProtection="1">
      <alignment vertical="center"/>
      <protection/>
    </xf>
    <xf numFmtId="0" fontId="112" fillId="33" borderId="15"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left" vertical="center" wrapText="1"/>
      <protection/>
    </xf>
    <xf numFmtId="1" fontId="9" fillId="0" borderId="18" xfId="0" applyNumberFormat="1" applyFont="1" applyFill="1" applyBorder="1" applyAlignment="1" applyProtection="1">
      <alignment horizontal="left" vertical="center" wrapText="1"/>
      <protection/>
    </xf>
    <xf numFmtId="0" fontId="108" fillId="33" borderId="0" xfId="0" applyFont="1" applyFill="1" applyBorder="1" applyAlignment="1" applyProtection="1">
      <alignment horizontal="left" vertical="center"/>
      <protection/>
    </xf>
    <xf numFmtId="166" fontId="109" fillId="34" borderId="13" xfId="48" applyNumberFormat="1" applyFont="1" applyFill="1" applyBorder="1" applyAlignment="1" applyProtection="1">
      <alignment horizontal="center" vertical="center"/>
      <protection locked="0"/>
    </xf>
    <xf numFmtId="166" fontId="109" fillId="34" borderId="15" xfId="48" applyNumberFormat="1" applyFont="1" applyFill="1" applyBorder="1" applyAlignment="1" applyProtection="1">
      <alignment horizontal="center" vertical="center"/>
      <protection locked="0"/>
    </xf>
    <xf numFmtId="0" fontId="13" fillId="33" borderId="0" xfId="44" applyFont="1" applyFill="1" applyBorder="1" applyAlignment="1" applyProtection="1">
      <alignment horizontal="center" vertical="center"/>
      <protection/>
    </xf>
    <xf numFmtId="0" fontId="2" fillId="33" borderId="0" xfId="0" applyFont="1" applyFill="1" applyBorder="1" applyAlignment="1" applyProtection="1">
      <alignment horizontal="left" vertical="top" wrapText="1"/>
      <protection/>
    </xf>
    <xf numFmtId="0" fontId="0" fillId="0" borderId="0" xfId="0" applyAlignment="1">
      <alignment/>
    </xf>
    <xf numFmtId="0" fontId="96" fillId="33" borderId="0" xfId="44" applyFill="1" applyBorder="1" applyAlignment="1" applyProtection="1">
      <alignment/>
      <protection/>
    </xf>
    <xf numFmtId="44" fontId="109" fillId="33" borderId="14" xfId="48" applyFont="1" applyFill="1" applyBorder="1" applyAlignment="1" applyProtection="1">
      <alignment vertical="center"/>
      <protection/>
    </xf>
    <xf numFmtId="0" fontId="96" fillId="33" borderId="19" xfId="44" applyFill="1" applyBorder="1" applyAlignment="1" applyProtection="1">
      <alignment/>
      <protection/>
    </xf>
    <xf numFmtId="0" fontId="13" fillId="33" borderId="20" xfId="44" applyNumberFormat="1" applyFont="1" applyFill="1" applyBorder="1" applyAlignment="1" applyProtection="1">
      <alignment horizontal="center" vertical="center" wrapText="1"/>
      <protection locked="0"/>
    </xf>
    <xf numFmtId="0" fontId="13" fillId="33" borderId="12" xfId="44" applyNumberFormat="1" applyFont="1" applyFill="1" applyBorder="1" applyAlignment="1" applyProtection="1">
      <alignment horizontal="center" vertical="center" wrapText="1"/>
      <protection locked="0"/>
    </xf>
    <xf numFmtId="1" fontId="5" fillId="0" borderId="18"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9" fillId="0" borderId="22"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xf numFmtId="0" fontId="5" fillId="0" borderId="18" xfId="53" applyFont="1" applyFill="1" applyBorder="1" applyAlignment="1" applyProtection="1">
      <alignment horizontal="left" vertical="center" wrapText="1"/>
      <protection/>
    </xf>
    <xf numFmtId="0" fontId="5" fillId="0" borderId="23" xfId="53" applyFont="1" applyFill="1" applyBorder="1" applyAlignment="1" applyProtection="1">
      <alignment horizontal="left" vertical="center" wrapText="1"/>
      <protection/>
    </xf>
    <xf numFmtId="0" fontId="108" fillId="0" borderId="23" xfId="0" applyFont="1" applyFill="1" applyBorder="1" applyAlignment="1" applyProtection="1">
      <alignment horizontal="left" vertical="center"/>
      <protection/>
    </xf>
    <xf numFmtId="0" fontId="9" fillId="0" borderId="24" xfId="0" applyNumberFormat="1" applyFont="1" applyFill="1" applyBorder="1" applyAlignment="1" applyProtection="1">
      <alignment horizontal="left" vertical="center" wrapText="1"/>
      <protection/>
    </xf>
    <xf numFmtId="0" fontId="13" fillId="33" borderId="20" xfId="44" applyNumberFormat="1" applyFont="1" applyFill="1" applyBorder="1" applyAlignment="1" applyProtection="1">
      <alignment horizontal="center" vertical="center" wrapText="1"/>
      <protection locked="0"/>
    </xf>
    <xf numFmtId="0" fontId="13" fillId="33" borderId="12" xfId="44" applyNumberFormat="1" applyFont="1" applyFill="1" applyBorder="1" applyAlignment="1" applyProtection="1">
      <alignment horizontal="center" vertical="center" wrapText="1"/>
      <protection locked="0"/>
    </xf>
    <xf numFmtId="0" fontId="13" fillId="33" borderId="0" xfId="44" applyFont="1" applyFill="1" applyBorder="1" applyAlignment="1" applyProtection="1">
      <alignment horizontal="center" vertical="center"/>
      <protection/>
    </xf>
    <xf numFmtId="0" fontId="113" fillId="33" borderId="0" xfId="0" applyFont="1" applyFill="1" applyBorder="1" applyAlignment="1" applyProtection="1">
      <alignment/>
      <protection/>
    </xf>
    <xf numFmtId="0" fontId="0" fillId="33" borderId="0" xfId="0" applyFill="1" applyBorder="1" applyAlignment="1" applyProtection="1">
      <alignment/>
      <protection/>
    </xf>
    <xf numFmtId="0" fontId="114" fillId="33" borderId="0" xfId="0" applyFont="1" applyFill="1" applyBorder="1" applyAlignment="1" applyProtection="1">
      <alignment wrapText="1"/>
      <protection/>
    </xf>
    <xf numFmtId="0" fontId="0" fillId="33" borderId="0" xfId="0" applyFill="1" applyAlignment="1" applyProtection="1">
      <alignment/>
      <protection/>
    </xf>
    <xf numFmtId="0" fontId="115" fillId="33" borderId="0" xfId="0" applyFont="1" applyFill="1" applyBorder="1" applyAlignment="1" applyProtection="1">
      <alignment horizontal="center" wrapText="1"/>
      <protection/>
    </xf>
    <xf numFmtId="0" fontId="115" fillId="33" borderId="0" xfId="0" applyFont="1" applyFill="1" applyBorder="1" applyAlignment="1" applyProtection="1">
      <alignment horizontal="center" vertical="center" wrapText="1"/>
      <protection/>
    </xf>
    <xf numFmtId="0" fontId="116" fillId="33" borderId="0" xfId="0" applyFont="1" applyFill="1" applyBorder="1" applyAlignment="1" applyProtection="1">
      <alignment horizontal="center" vertical="center" wrapText="1"/>
      <protection/>
    </xf>
    <xf numFmtId="0" fontId="117"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0" fillId="33" borderId="0" xfId="0" applyFill="1" applyAlignment="1" applyProtection="1">
      <alignment vertical="center"/>
      <protection/>
    </xf>
    <xf numFmtId="0" fontId="119" fillId="17" borderId="0" xfId="0" applyFont="1" applyFill="1" applyBorder="1" applyAlignment="1" applyProtection="1">
      <alignment/>
      <protection/>
    </xf>
    <xf numFmtId="0" fontId="106" fillId="2" borderId="15" xfId="0" applyFont="1" applyFill="1" applyBorder="1" applyAlignment="1" applyProtection="1">
      <alignment horizontal="center"/>
      <protection/>
    </xf>
    <xf numFmtId="0" fontId="110" fillId="33" borderId="0" xfId="0" applyFont="1" applyFill="1" applyAlignment="1" applyProtection="1">
      <alignment horizontal="left" vertical="center"/>
      <protection/>
    </xf>
    <xf numFmtId="0" fontId="120" fillId="33" borderId="0" xfId="0" applyFont="1" applyFill="1" applyAlignment="1" applyProtection="1">
      <alignment horizontal="center"/>
      <protection/>
    </xf>
    <xf numFmtId="0" fontId="121" fillId="2" borderId="25" xfId="0" applyFont="1" applyFill="1" applyBorder="1" applyAlignment="1" applyProtection="1">
      <alignment horizontal="center"/>
      <protection/>
    </xf>
    <xf numFmtId="0" fontId="122" fillId="33" borderId="19" xfId="0" applyFont="1" applyFill="1" applyBorder="1" applyAlignment="1" applyProtection="1">
      <alignment horizontal="left" vertical="center" wrapText="1"/>
      <protection/>
    </xf>
    <xf numFmtId="0" fontId="0" fillId="33" borderId="26" xfId="0" applyFill="1" applyBorder="1" applyAlignment="1" applyProtection="1">
      <alignment/>
      <protection/>
    </xf>
    <xf numFmtId="0" fontId="108" fillId="33" borderId="0" xfId="0" applyFont="1" applyFill="1" applyBorder="1" applyAlignment="1" applyProtection="1">
      <alignment vertical="center"/>
      <protection/>
    </xf>
    <xf numFmtId="0" fontId="123" fillId="33" borderId="0" xfId="0" applyFont="1" applyFill="1" applyBorder="1" applyAlignment="1" applyProtection="1">
      <alignment/>
      <protection/>
    </xf>
    <xf numFmtId="0" fontId="121" fillId="2" borderId="15" xfId="0" applyFont="1" applyFill="1" applyBorder="1" applyAlignment="1" applyProtection="1">
      <alignment horizontal="center" vertical="center"/>
      <protection/>
    </xf>
    <xf numFmtId="0" fontId="119" fillId="33" borderId="0" xfId="0" applyFont="1" applyFill="1" applyBorder="1" applyAlignment="1" applyProtection="1">
      <alignment/>
      <protection/>
    </xf>
    <xf numFmtId="0" fontId="121" fillId="2" borderId="25" xfId="0" applyFont="1" applyFill="1" applyBorder="1" applyAlignment="1" applyProtection="1">
      <alignment horizontal="center" vertical="center" wrapText="1"/>
      <protection/>
    </xf>
    <xf numFmtId="0" fontId="124" fillId="33" borderId="0" xfId="0" applyFont="1" applyFill="1" applyBorder="1" applyAlignment="1" applyProtection="1">
      <alignment horizontal="left" vertical="center" wrapText="1"/>
      <protection/>
    </xf>
    <xf numFmtId="49" fontId="125" fillId="33" borderId="0" xfId="0" applyNumberFormat="1" applyFont="1" applyFill="1" applyBorder="1" applyAlignment="1" applyProtection="1">
      <alignment horizontal="left" vertical="center" wrapText="1"/>
      <protection/>
    </xf>
    <xf numFmtId="15" fontId="126" fillId="33" borderId="0" xfId="0" applyNumberFormat="1" applyFont="1" applyFill="1" applyBorder="1" applyAlignment="1" applyProtection="1">
      <alignment horizontal="left" vertical="center" wrapText="1"/>
      <protection/>
    </xf>
    <xf numFmtId="0" fontId="121" fillId="0" borderId="0" xfId="0" applyFont="1" applyFill="1" applyBorder="1" applyAlignment="1" applyProtection="1">
      <alignment horizontal="center" vertical="center"/>
      <protection/>
    </xf>
    <xf numFmtId="14" fontId="109" fillId="33" borderId="0" xfId="0" applyNumberFormat="1" applyFont="1" applyFill="1" applyBorder="1" applyAlignment="1" applyProtection="1">
      <alignment horizontal="left"/>
      <protection/>
    </xf>
    <xf numFmtId="0" fontId="124" fillId="0" borderId="0" xfId="0" applyFont="1" applyFill="1" applyBorder="1" applyAlignment="1" applyProtection="1">
      <alignment horizontal="left" vertical="center" wrapText="1"/>
      <protection/>
    </xf>
    <xf numFmtId="0" fontId="127" fillId="17" borderId="0" xfId="0" applyFont="1" applyFill="1" applyBorder="1" applyAlignment="1" applyProtection="1">
      <alignment/>
      <protection/>
    </xf>
    <xf numFmtId="0" fontId="128" fillId="33" borderId="0" xfId="0" applyFont="1" applyFill="1" applyBorder="1" applyAlignment="1" applyProtection="1">
      <alignment vertical="top" wrapText="1"/>
      <protection/>
    </xf>
    <xf numFmtId="0" fontId="128" fillId="33" borderId="0" xfId="0" applyFont="1" applyFill="1" applyBorder="1" applyAlignment="1" applyProtection="1">
      <alignment/>
      <protection/>
    </xf>
    <xf numFmtId="0" fontId="121" fillId="33" borderId="0" xfId="0" applyFont="1" applyFill="1" applyBorder="1" applyAlignment="1" applyProtection="1">
      <alignment/>
      <protection/>
    </xf>
    <xf numFmtId="0" fontId="129" fillId="33" borderId="0" xfId="0" applyFont="1" applyFill="1" applyBorder="1" applyAlignment="1" applyProtection="1">
      <alignment/>
      <protection/>
    </xf>
    <xf numFmtId="0" fontId="89" fillId="33" borderId="0" xfId="0" applyFont="1" applyFill="1" applyBorder="1" applyAlignment="1" applyProtection="1">
      <alignment/>
      <protection/>
    </xf>
    <xf numFmtId="0" fontId="89" fillId="33" borderId="0" xfId="0" applyFont="1" applyFill="1" applyBorder="1" applyAlignment="1" applyProtection="1">
      <alignment vertical="center"/>
      <protection/>
    </xf>
    <xf numFmtId="0" fontId="0" fillId="33" borderId="0" xfId="0" applyFill="1" applyAlignment="1" applyProtection="1">
      <alignment horizontal="left" vertical="center"/>
      <protection/>
    </xf>
    <xf numFmtId="0" fontId="130" fillId="33" borderId="0" xfId="0" applyFont="1" applyFill="1" applyBorder="1" applyAlignment="1" applyProtection="1">
      <alignment vertical="center"/>
      <protection/>
    </xf>
    <xf numFmtId="0" fontId="130" fillId="33" borderId="0" xfId="0" applyFont="1" applyFill="1" applyBorder="1" applyAlignment="1" applyProtection="1">
      <alignment horizontal="center" vertical="center"/>
      <protection/>
    </xf>
    <xf numFmtId="0" fontId="108" fillId="33" borderId="0" xfId="0" applyFont="1" applyFill="1" applyBorder="1" applyAlignment="1" applyProtection="1">
      <alignment horizontal="left" vertical="top"/>
      <protection/>
    </xf>
    <xf numFmtId="0" fontId="131" fillId="33" borderId="0" xfId="0" applyFont="1" applyFill="1" applyBorder="1" applyAlignment="1" applyProtection="1">
      <alignment/>
      <protection/>
    </xf>
    <xf numFmtId="44" fontId="108" fillId="33" borderId="0" xfId="48" applyFont="1" applyFill="1" applyBorder="1" applyAlignment="1" applyProtection="1">
      <alignment horizontal="right"/>
      <protection/>
    </xf>
    <xf numFmtId="0" fontId="110" fillId="23" borderId="27" xfId="0" applyFont="1" applyFill="1" applyBorder="1" applyAlignment="1" applyProtection="1">
      <alignment horizontal="center" vertical="center" wrapText="1"/>
      <protection/>
    </xf>
    <xf numFmtId="0" fontId="0" fillId="33" borderId="28" xfId="0" applyFill="1" applyBorder="1" applyAlignment="1" applyProtection="1">
      <alignment/>
      <protection/>
    </xf>
    <xf numFmtId="0" fontId="0" fillId="33" borderId="29" xfId="0" applyFill="1" applyBorder="1" applyAlignment="1" applyProtection="1">
      <alignment/>
      <protection/>
    </xf>
    <xf numFmtId="0" fontId="0" fillId="33" borderId="30" xfId="0" applyFill="1" applyBorder="1" applyAlignment="1" applyProtection="1">
      <alignment/>
      <protection/>
    </xf>
    <xf numFmtId="0" fontId="0" fillId="34" borderId="29" xfId="0" applyFill="1" applyBorder="1" applyAlignment="1" applyProtection="1">
      <alignment/>
      <protection/>
    </xf>
    <xf numFmtId="0" fontId="0" fillId="35" borderId="29" xfId="0" applyFill="1" applyBorder="1" applyAlignment="1" applyProtection="1">
      <alignment/>
      <protection/>
    </xf>
    <xf numFmtId="0" fontId="0" fillId="33" borderId="28" xfId="0" applyFill="1" applyBorder="1" applyAlignment="1" applyProtection="1">
      <alignment/>
      <protection locked="0"/>
    </xf>
    <xf numFmtId="0" fontId="0" fillId="33" borderId="29" xfId="0" applyFill="1" applyBorder="1" applyAlignment="1" applyProtection="1">
      <alignment/>
      <protection locked="0"/>
    </xf>
    <xf numFmtId="0" fontId="0" fillId="33" borderId="30" xfId="0" applyFill="1" applyBorder="1" applyAlignment="1" applyProtection="1">
      <alignment/>
      <protection locked="0"/>
    </xf>
    <xf numFmtId="0" fontId="132" fillId="33" borderId="0" xfId="0" applyFont="1" applyFill="1" applyAlignment="1" applyProtection="1">
      <alignment horizontal="center" vertical="center" textRotation="90"/>
      <protection/>
    </xf>
    <xf numFmtId="0" fontId="5" fillId="33" borderId="0" xfId="0" applyFont="1" applyFill="1" applyBorder="1" applyAlignment="1" applyProtection="1">
      <alignment horizontal="left" vertical="top"/>
      <protection/>
    </xf>
    <xf numFmtId="0" fontId="0" fillId="33" borderId="0" xfId="0" applyFill="1" applyAlignment="1" applyProtection="1" quotePrefix="1">
      <alignment/>
      <protection/>
    </xf>
    <xf numFmtId="0" fontId="121" fillId="33" borderId="0" xfId="0" applyFont="1" applyFill="1" applyAlignment="1" applyProtection="1">
      <alignment/>
      <protection/>
    </xf>
    <xf numFmtId="0" fontId="133" fillId="33" borderId="0" xfId="0" applyFont="1" applyFill="1" applyAlignment="1" applyProtection="1">
      <alignment/>
      <protection/>
    </xf>
    <xf numFmtId="0" fontId="131" fillId="33" borderId="31" xfId="0" applyFont="1" applyFill="1" applyBorder="1" applyAlignment="1" applyProtection="1">
      <alignment/>
      <protection/>
    </xf>
    <xf numFmtId="0" fontId="131" fillId="33" borderId="19" xfId="0" applyFont="1" applyFill="1" applyBorder="1" applyAlignment="1" applyProtection="1">
      <alignment/>
      <protection/>
    </xf>
    <xf numFmtId="44" fontId="108" fillId="33" borderId="11" xfId="48" applyFont="1" applyFill="1" applyBorder="1" applyAlignment="1" applyProtection="1">
      <alignment horizontal="right"/>
      <protection/>
    </xf>
    <xf numFmtId="0" fontId="131" fillId="33" borderId="32" xfId="0" applyFont="1" applyFill="1" applyBorder="1" applyAlignment="1" applyProtection="1">
      <alignment/>
      <protection/>
    </xf>
    <xf numFmtId="44" fontId="108" fillId="33" borderId="33" xfId="48" applyFont="1" applyFill="1" applyBorder="1" applyAlignment="1" applyProtection="1">
      <alignment horizontal="right"/>
      <protection/>
    </xf>
    <xf numFmtId="44" fontId="122" fillId="34" borderId="15" xfId="48" applyFont="1" applyFill="1" applyBorder="1" applyAlignment="1" applyProtection="1">
      <alignment horizontal="center" vertical="center"/>
      <protection/>
    </xf>
    <xf numFmtId="44" fontId="122" fillId="33" borderId="0" xfId="48" applyFont="1" applyFill="1" applyBorder="1" applyAlignment="1" applyProtection="1">
      <alignment horizontal="center" vertical="center"/>
      <protection/>
    </xf>
    <xf numFmtId="0" fontId="0" fillId="0" borderId="0" xfId="0" applyAlignment="1" applyProtection="1">
      <alignment/>
      <protection/>
    </xf>
    <xf numFmtId="0" fontId="4"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vertical="center"/>
      <protection/>
    </xf>
    <xf numFmtId="0" fontId="134"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protection/>
    </xf>
    <xf numFmtId="0" fontId="109" fillId="8" borderId="12" xfId="0" applyFont="1" applyFill="1" applyBorder="1" applyAlignment="1" applyProtection="1">
      <alignment horizontal="center" vertical="center"/>
      <protection/>
    </xf>
    <xf numFmtId="0" fontId="109" fillId="8" borderId="15" xfId="0" applyFont="1" applyFill="1" applyBorder="1" applyAlignment="1" applyProtection="1">
      <alignment horizontal="center" vertical="center"/>
      <protection/>
    </xf>
    <xf numFmtId="0" fontId="135" fillId="33" borderId="0" xfId="0" applyFont="1" applyFill="1" applyBorder="1" applyAlignment="1" applyProtection="1">
      <alignment vertical="center" wrapText="1"/>
      <protection/>
    </xf>
    <xf numFmtId="166" fontId="109" fillId="34" borderId="15" xfId="48" applyNumberFormat="1" applyFont="1" applyFill="1" applyBorder="1" applyAlignment="1" applyProtection="1">
      <alignment horizontal="center" vertical="center"/>
      <protection/>
    </xf>
    <xf numFmtId="0" fontId="135" fillId="33" borderId="0" xfId="0" applyFont="1" applyFill="1" applyBorder="1" applyAlignment="1" applyProtection="1">
      <alignment wrapText="1"/>
      <protection/>
    </xf>
    <xf numFmtId="0" fontId="0" fillId="33" borderId="0" xfId="0" applyFill="1" applyBorder="1" applyAlignment="1" applyProtection="1">
      <alignment vertical="top"/>
      <protection/>
    </xf>
    <xf numFmtId="0" fontId="136" fillId="0" borderId="0" xfId="0" applyFont="1" applyAlignment="1" applyProtection="1">
      <alignment horizontal="left" indent="2"/>
      <protection/>
    </xf>
    <xf numFmtId="0" fontId="109" fillId="8" borderId="12" xfId="0" applyFont="1" applyFill="1" applyBorder="1" applyAlignment="1" applyProtection="1">
      <alignment horizontal="center" vertical="center" wrapText="1"/>
      <protection/>
    </xf>
    <xf numFmtId="44" fontId="109" fillId="34" borderId="34" xfId="48" applyFont="1" applyFill="1" applyBorder="1" applyAlignment="1" applyProtection="1">
      <alignment horizontal="center" vertical="center"/>
      <protection/>
    </xf>
    <xf numFmtId="0" fontId="21" fillId="33" borderId="0" xfId="0" applyFont="1" applyFill="1" applyAlignment="1" applyProtection="1">
      <alignment horizontal="left" vertical="center" wrapText="1"/>
      <protection/>
    </xf>
    <xf numFmtId="0" fontId="137" fillId="35" borderId="18" xfId="0" applyFont="1" applyFill="1" applyBorder="1" applyAlignment="1" applyProtection="1">
      <alignment horizontal="center" vertical="center" wrapText="1"/>
      <protection/>
    </xf>
    <xf numFmtId="0" fontId="137" fillId="35" borderId="18" xfId="0" applyFont="1" applyFill="1" applyBorder="1" applyAlignment="1" applyProtection="1">
      <alignment horizontal="center" vertical="center"/>
      <protection/>
    </xf>
    <xf numFmtId="0" fontId="111" fillId="35" borderId="18" xfId="0" applyFont="1" applyFill="1" applyBorder="1" applyAlignment="1" applyProtection="1">
      <alignment horizontal="center" vertical="center"/>
      <protection/>
    </xf>
    <xf numFmtId="0" fontId="129" fillId="33" borderId="0" xfId="0" applyFont="1" applyFill="1" applyAlignment="1" applyProtection="1">
      <alignment vertical="center"/>
      <protection/>
    </xf>
    <xf numFmtId="0" fontId="123" fillId="35" borderId="18" xfId="0" applyFont="1" applyFill="1" applyBorder="1" applyAlignment="1" applyProtection="1">
      <alignment vertical="center" wrapText="1"/>
      <protection/>
    </xf>
    <xf numFmtId="44" fontId="23" fillId="0" borderId="18" xfId="50" applyFont="1" applyFill="1" applyBorder="1" applyAlignment="1" applyProtection="1" quotePrefix="1">
      <alignment horizontal="left" vertical="center" wrapText="1"/>
      <protection/>
    </xf>
    <xf numFmtId="44" fontId="23" fillId="35" borderId="18" xfId="48" applyFont="1" applyFill="1" applyBorder="1" applyAlignment="1" applyProtection="1">
      <alignment horizontal="left" vertical="center" wrapText="1"/>
      <protection/>
    </xf>
    <xf numFmtId="44" fontId="23" fillId="35" borderId="18" xfId="50" applyFont="1" applyFill="1" applyBorder="1" applyAlignment="1" applyProtection="1">
      <alignment horizontal="left" vertical="center" wrapText="1"/>
      <protection/>
    </xf>
    <xf numFmtId="0" fontId="138" fillId="33" borderId="0" xfId="0" applyFont="1" applyFill="1" applyAlignment="1" applyProtection="1">
      <alignment vertical="center"/>
      <protection/>
    </xf>
    <xf numFmtId="0" fontId="123" fillId="35" borderId="18" xfId="0" applyFont="1" applyFill="1" applyBorder="1" applyAlignment="1" applyProtection="1">
      <alignment vertical="center"/>
      <protection/>
    </xf>
    <xf numFmtId="0" fontId="111" fillId="35" borderId="18" xfId="0" applyFont="1" applyFill="1" applyBorder="1" applyAlignment="1" applyProtection="1">
      <alignment horizontal="right" vertical="center"/>
      <protection/>
    </xf>
    <xf numFmtId="44" fontId="111" fillId="0" borderId="18" xfId="50" applyFont="1" applyBorder="1" applyAlignment="1" applyProtection="1">
      <alignment/>
      <protection/>
    </xf>
    <xf numFmtId="44" fontId="72" fillId="35" borderId="18" xfId="50" applyFont="1" applyFill="1" applyBorder="1" applyAlignment="1" applyProtection="1">
      <alignment horizontal="left" vertical="center" wrapText="1"/>
      <protection/>
    </xf>
    <xf numFmtId="0" fontId="72" fillId="33" borderId="0" xfId="0" applyFont="1" applyFill="1" applyAlignment="1" applyProtection="1">
      <alignment horizontal="left" vertical="center" wrapText="1"/>
      <protection/>
    </xf>
    <xf numFmtId="0" fontId="20" fillId="35" borderId="18"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129" fillId="33" borderId="0" xfId="0" applyFont="1" applyFill="1" applyBorder="1" applyAlignment="1" applyProtection="1">
      <alignment horizontal="right" vertical="center"/>
      <protection/>
    </xf>
    <xf numFmtId="44" fontId="23" fillId="35" borderId="18" xfId="50" applyFont="1" applyFill="1" applyBorder="1" applyAlignment="1" applyProtection="1" quotePrefix="1">
      <alignment horizontal="left" vertical="center" wrapText="1"/>
      <protection/>
    </xf>
    <xf numFmtId="44" fontId="139" fillId="35" borderId="18" xfId="50" applyFont="1" applyFill="1" applyBorder="1" applyAlignment="1" applyProtection="1">
      <alignment/>
      <protection/>
    </xf>
    <xf numFmtId="44" fontId="23" fillId="0" borderId="18" xfId="50" applyFont="1" applyFill="1" applyBorder="1" applyAlignment="1" applyProtection="1" quotePrefix="1">
      <alignment horizontal="left" vertical="center" wrapText="1"/>
      <protection locked="0"/>
    </xf>
    <xf numFmtId="44" fontId="23" fillId="0" borderId="18" xfId="50" applyFont="1" applyFill="1" applyBorder="1" applyAlignment="1" applyProtection="1">
      <alignment horizontal="left" vertical="center" wrapText="1"/>
      <protection locked="0"/>
    </xf>
    <xf numFmtId="44" fontId="0" fillId="0" borderId="18" xfId="50" applyFont="1" applyFill="1" applyBorder="1" applyAlignment="1" applyProtection="1">
      <alignment/>
      <protection locked="0"/>
    </xf>
    <xf numFmtId="0" fontId="0" fillId="33" borderId="0" xfId="0" applyFill="1" applyAlignment="1" applyProtection="1">
      <alignment wrapText="1"/>
      <protection/>
    </xf>
    <xf numFmtId="0" fontId="72" fillId="13" borderId="35" xfId="0" applyFont="1" applyFill="1" applyBorder="1" applyAlignment="1" applyProtection="1">
      <alignment vertical="center"/>
      <protection/>
    </xf>
    <xf numFmtId="0" fontId="72" fillId="13" borderId="0" xfId="0" applyFont="1" applyFill="1" applyBorder="1" applyAlignment="1" applyProtection="1">
      <alignment vertical="center"/>
      <protection/>
    </xf>
    <xf numFmtId="0" fontId="72" fillId="13" borderId="36" xfId="0" applyFont="1" applyFill="1" applyBorder="1" applyAlignment="1" applyProtection="1">
      <alignment horizontal="center" vertical="center" wrapText="1"/>
      <protection/>
    </xf>
    <xf numFmtId="0" fontId="129" fillId="33" borderId="35" xfId="0" applyFont="1" applyFill="1" applyBorder="1" applyAlignment="1" applyProtection="1">
      <alignment vertical="center"/>
      <protection/>
    </xf>
    <xf numFmtId="0" fontId="129" fillId="33" borderId="0" xfId="0" applyFont="1" applyFill="1" applyBorder="1" applyAlignment="1" applyProtection="1">
      <alignment horizontal="center" vertical="center"/>
      <protection/>
    </xf>
    <xf numFmtId="0" fontId="129" fillId="33" borderId="0" xfId="0" applyFont="1" applyFill="1" applyBorder="1" applyAlignment="1" applyProtection="1">
      <alignment vertical="center"/>
      <protection/>
    </xf>
    <xf numFmtId="0" fontId="129" fillId="33" borderId="0" xfId="0" applyFont="1" applyFill="1" applyBorder="1" applyAlignment="1" applyProtection="1">
      <alignment vertical="center" wrapText="1"/>
      <protection/>
    </xf>
    <xf numFmtId="0" fontId="129" fillId="35" borderId="36" xfId="0" applyFont="1" applyFill="1" applyBorder="1" applyAlignment="1" applyProtection="1">
      <alignment vertical="center"/>
      <protection/>
    </xf>
    <xf numFmtId="0" fontId="23" fillId="33" borderId="35" xfId="0" applyFont="1" applyFill="1" applyBorder="1" applyAlignment="1" applyProtection="1">
      <alignment vertical="center"/>
      <protection/>
    </xf>
    <xf numFmtId="0" fontId="23" fillId="33" borderId="0" xfId="0" applyFont="1" applyFill="1" applyBorder="1" applyAlignment="1" applyProtection="1">
      <alignment/>
      <protection/>
    </xf>
    <xf numFmtId="0" fontId="23" fillId="33" borderId="0" xfId="0" applyFont="1" applyFill="1" applyBorder="1" applyAlignment="1" applyProtection="1">
      <alignment horizontal="left" vertical="center"/>
      <protection/>
    </xf>
    <xf numFmtId="0" fontId="28" fillId="33" borderId="35" xfId="0" applyFont="1" applyFill="1" applyBorder="1" applyAlignment="1" applyProtection="1">
      <alignment horizontal="left" vertical="center" indent="3"/>
      <protection/>
    </xf>
    <xf numFmtId="0" fontId="23" fillId="33" borderId="0" xfId="0" applyFont="1" applyFill="1" applyBorder="1" applyAlignment="1" applyProtection="1">
      <alignment/>
      <protection/>
    </xf>
    <xf numFmtId="0" fontId="23" fillId="33" borderId="16"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35" xfId="0" applyFont="1" applyFill="1" applyBorder="1" applyAlignment="1" applyProtection="1">
      <alignment horizontal="left" vertical="center"/>
      <protection/>
    </xf>
    <xf numFmtId="0" fontId="0" fillId="35" borderId="0" xfId="0" applyFill="1" applyAlignment="1" applyProtection="1">
      <alignment/>
      <protection/>
    </xf>
    <xf numFmtId="0" fontId="0" fillId="33" borderId="35" xfId="0" applyFont="1" applyFill="1" applyBorder="1" applyAlignment="1" applyProtection="1">
      <alignment vertical="center" wrapText="1"/>
      <protection/>
    </xf>
    <xf numFmtId="0" fontId="0" fillId="35" borderId="36" xfId="0" applyFill="1" applyBorder="1" applyAlignment="1" applyProtection="1">
      <alignment/>
      <protection/>
    </xf>
    <xf numFmtId="0" fontId="138" fillId="33" borderId="0" xfId="0" applyFont="1" applyFill="1" applyBorder="1" applyAlignment="1" applyProtection="1">
      <alignment vertical="center" wrapText="1"/>
      <protection/>
    </xf>
    <xf numFmtId="0" fontId="138" fillId="33" borderId="0" xfId="0" applyFont="1" applyFill="1" applyBorder="1" applyAlignment="1" applyProtection="1">
      <alignment horizontal="left" vertical="center" wrapText="1"/>
      <protection/>
    </xf>
    <xf numFmtId="0" fontId="138" fillId="33" borderId="35" xfId="0" applyFont="1" applyFill="1" applyBorder="1" applyAlignment="1" applyProtection="1">
      <alignment horizontal="left" vertical="center" wrapText="1"/>
      <protection/>
    </xf>
    <xf numFmtId="0" fontId="23" fillId="35" borderId="36" xfId="0" applyFont="1" applyFill="1" applyBorder="1" applyAlignment="1" applyProtection="1">
      <alignment/>
      <protection/>
    </xf>
    <xf numFmtId="0" fontId="0" fillId="33" borderId="35"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21" fillId="35" borderId="35" xfId="0" applyFont="1" applyFill="1" applyBorder="1" applyAlignment="1" applyProtection="1">
      <alignment vertical="center" wrapText="1"/>
      <protection/>
    </xf>
    <xf numFmtId="0" fontId="21" fillId="35" borderId="0" xfId="0" applyFont="1" applyFill="1" applyBorder="1" applyAlignment="1" applyProtection="1">
      <alignment vertical="center" wrapText="1"/>
      <protection/>
    </xf>
    <xf numFmtId="0" fontId="21" fillId="33" borderId="0" xfId="0" applyFont="1" applyFill="1" applyBorder="1" applyAlignment="1" applyProtection="1">
      <alignment horizontal="left" vertical="center" wrapText="1"/>
      <protection/>
    </xf>
    <xf numFmtId="0" fontId="0" fillId="0" borderId="35" xfId="0" applyBorder="1" applyAlignment="1" applyProtection="1">
      <alignment/>
      <protection/>
    </xf>
    <xf numFmtId="0" fontId="140" fillId="0" borderId="0" xfId="0" applyFont="1" applyFill="1" applyBorder="1" applyAlignment="1" applyProtection="1">
      <alignment horizontal="center" vertical="center" wrapText="1"/>
      <protection/>
    </xf>
    <xf numFmtId="0" fontId="129" fillId="33" borderId="0" xfId="0" applyFont="1" applyFill="1" applyAlignment="1" applyProtection="1">
      <alignment vertical="center" wrapText="1"/>
      <protection/>
    </xf>
    <xf numFmtId="0" fontId="123" fillId="35" borderId="37" xfId="0" applyFont="1" applyFill="1" applyBorder="1" applyAlignment="1" applyProtection="1">
      <alignment vertical="center" wrapText="1"/>
      <protection/>
    </xf>
    <xf numFmtId="44" fontId="72" fillId="0" borderId="18" xfId="48" applyFont="1" applyFill="1" applyBorder="1" applyAlignment="1" applyProtection="1">
      <alignment horizontal="left" vertical="center" wrapText="1"/>
      <protection/>
    </xf>
    <xf numFmtId="0" fontId="123" fillId="35" borderId="37" xfId="0" applyFont="1" applyFill="1" applyBorder="1" applyAlignment="1" applyProtection="1">
      <alignment vertical="center"/>
      <protection/>
    </xf>
    <xf numFmtId="0" fontId="137" fillId="35" borderId="37" xfId="0" applyFont="1" applyFill="1" applyBorder="1" applyAlignment="1" applyProtection="1">
      <alignment horizontal="right" vertical="center"/>
      <protection/>
    </xf>
    <xf numFmtId="0" fontId="0" fillId="33" borderId="35" xfId="0" applyFill="1" applyBorder="1" applyAlignment="1" applyProtection="1">
      <alignment/>
      <protection/>
    </xf>
    <xf numFmtId="0" fontId="21" fillId="35" borderId="38" xfId="0" applyFont="1" applyFill="1" applyBorder="1" applyAlignment="1" applyProtection="1">
      <alignment vertical="center" wrapText="1"/>
      <protection/>
    </xf>
    <xf numFmtId="0" fontId="72" fillId="33" borderId="35" xfId="0" applyFont="1" applyFill="1" applyBorder="1" applyAlignment="1" applyProtection="1">
      <alignment horizontal="left" vertical="center" wrapText="1"/>
      <protection/>
    </xf>
    <xf numFmtId="0" fontId="72" fillId="33" borderId="0" xfId="0" applyFont="1" applyFill="1" applyBorder="1" applyAlignment="1" applyProtection="1">
      <alignment horizontal="left" vertical="center" wrapText="1"/>
      <protection/>
    </xf>
    <xf numFmtId="0" fontId="72" fillId="35" borderId="36" xfId="0" applyFont="1" applyFill="1" applyBorder="1" applyAlignment="1" applyProtection="1">
      <alignment horizontal="left" vertical="center" wrapText="1"/>
      <protection/>
    </xf>
    <xf numFmtId="0" fontId="72" fillId="0" borderId="35" xfId="0" applyFont="1" applyFill="1" applyBorder="1" applyAlignment="1" applyProtection="1">
      <alignment horizontal="left" vertical="center" wrapText="1"/>
      <protection/>
    </xf>
    <xf numFmtId="0" fontId="25" fillId="35" borderId="39" xfId="0" applyFont="1" applyFill="1" applyBorder="1" applyAlignment="1" applyProtection="1">
      <alignment horizontal="center" vertical="center" wrapText="1"/>
      <protection/>
    </xf>
    <xf numFmtId="44" fontId="72" fillId="0" borderId="39" xfId="48" applyFont="1" applyFill="1" applyBorder="1" applyAlignment="1" applyProtection="1">
      <alignment horizontal="left" vertical="center" wrapText="1"/>
      <protection/>
    </xf>
    <xf numFmtId="44" fontId="0" fillId="9" borderId="39" xfId="48" applyFont="1" applyFill="1" applyBorder="1" applyAlignment="1" applyProtection="1">
      <alignment/>
      <protection/>
    </xf>
    <xf numFmtId="0" fontId="129" fillId="33" borderId="35" xfId="0" applyFont="1" applyFill="1" applyBorder="1" applyAlignment="1" applyProtection="1">
      <alignment horizontal="right" vertical="center"/>
      <protection/>
    </xf>
    <xf numFmtId="0" fontId="21" fillId="35" borderId="36" xfId="0" applyFont="1" applyFill="1" applyBorder="1" applyAlignment="1" applyProtection="1">
      <alignment vertical="center" wrapText="1"/>
      <protection/>
    </xf>
    <xf numFmtId="44" fontId="72" fillId="0" borderId="18" xfId="0" applyNumberFormat="1" applyFont="1" applyFill="1" applyBorder="1" applyAlignment="1" applyProtection="1">
      <alignment horizontal="left" vertical="center" wrapText="1"/>
      <protection/>
    </xf>
    <xf numFmtId="44" fontId="0" fillId="0" borderId="18" xfId="0" applyNumberFormat="1" applyFill="1" applyBorder="1" applyAlignment="1" applyProtection="1">
      <alignment/>
      <protection/>
    </xf>
    <xf numFmtId="0" fontId="72" fillId="13" borderId="38" xfId="0" applyFont="1" applyFill="1" applyBorder="1" applyAlignment="1" applyProtection="1">
      <alignment horizontal="center" vertical="center" wrapText="1"/>
      <protection/>
    </xf>
    <xf numFmtId="0" fontId="111" fillId="33" borderId="35" xfId="0" applyFont="1" applyFill="1" applyBorder="1" applyAlignment="1" applyProtection="1">
      <alignment/>
      <protection/>
    </xf>
    <xf numFmtId="0" fontId="129" fillId="33" borderId="35" xfId="0" applyFont="1" applyFill="1" applyBorder="1" applyAlignment="1" applyProtection="1" quotePrefix="1">
      <alignment horizontal="left" indent="2"/>
      <protection/>
    </xf>
    <xf numFmtId="0" fontId="0" fillId="33" borderId="0" xfId="0" applyFill="1" applyBorder="1" applyAlignment="1" applyProtection="1">
      <alignment vertical="center"/>
      <protection/>
    </xf>
    <xf numFmtId="0" fontId="129" fillId="33" borderId="35" xfId="0" applyFont="1" applyFill="1" applyBorder="1" applyAlignment="1" applyProtection="1" quotePrefix="1">
      <alignment horizontal="left" vertical="center" indent="2"/>
      <protection/>
    </xf>
    <xf numFmtId="44" fontId="72" fillId="33" borderId="0" xfId="0" applyNumberFormat="1" applyFont="1" applyFill="1" applyBorder="1" applyAlignment="1" applyProtection="1">
      <alignment horizontal="left" vertical="center" wrapText="1"/>
      <protection/>
    </xf>
    <xf numFmtId="0" fontId="129" fillId="33" borderId="0" xfId="0" applyFont="1" applyFill="1" applyBorder="1" applyAlignment="1" applyProtection="1">
      <alignment horizontal="left" vertical="top"/>
      <protection/>
    </xf>
    <xf numFmtId="0" fontId="141" fillId="33" borderId="0" xfId="0" applyFont="1" applyFill="1" applyBorder="1" applyAlignment="1" applyProtection="1">
      <alignment horizontal="left" vertical="center" wrapText="1"/>
      <protection/>
    </xf>
    <xf numFmtId="0" fontId="141" fillId="33" borderId="0" xfId="0" applyFont="1" applyFill="1" applyBorder="1" applyAlignment="1" applyProtection="1">
      <alignment horizontal="left" vertical="center"/>
      <protection/>
    </xf>
    <xf numFmtId="0" fontId="129" fillId="33" borderId="35" xfId="0" applyFont="1" applyFill="1" applyBorder="1" applyAlignment="1" applyProtection="1" quotePrefix="1">
      <alignment horizontal="left" indent="4"/>
      <protection/>
    </xf>
    <xf numFmtId="0" fontId="110" fillId="33" borderId="0" xfId="0" applyFont="1" applyFill="1" applyBorder="1" applyAlignment="1" applyProtection="1">
      <alignment horizontal="right" vertical="center"/>
      <protection/>
    </xf>
    <xf numFmtId="44" fontId="72" fillId="15" borderId="18" xfId="0" applyNumberFormat="1" applyFont="1" applyFill="1" applyBorder="1" applyAlignment="1" applyProtection="1">
      <alignment horizontal="right" vertical="center" wrapText="1"/>
      <protection/>
    </xf>
    <xf numFmtId="0" fontId="110" fillId="33" borderId="35" xfId="0" applyFont="1" applyFill="1" applyBorder="1" applyAlignment="1" applyProtection="1">
      <alignment/>
      <protection/>
    </xf>
    <xf numFmtId="0" fontId="142" fillId="33" borderId="35" xfId="0" applyFont="1" applyFill="1" applyBorder="1" applyAlignment="1" applyProtection="1">
      <alignment vertical="center"/>
      <protection/>
    </xf>
    <xf numFmtId="0" fontId="142" fillId="33" borderId="0" xfId="0" applyFont="1" applyFill="1" applyBorder="1" applyAlignment="1" applyProtection="1">
      <alignment vertical="center"/>
      <protection/>
    </xf>
    <xf numFmtId="0" fontId="129" fillId="33" borderId="0" xfId="0" applyFont="1" applyFill="1" applyBorder="1" applyAlignment="1" applyProtection="1">
      <alignment/>
      <protection/>
    </xf>
    <xf numFmtId="0" fontId="142" fillId="33" borderId="35" xfId="0" applyFont="1" applyFill="1" applyBorder="1" applyAlignment="1" applyProtection="1">
      <alignment/>
      <protection/>
    </xf>
    <xf numFmtId="0" fontId="142" fillId="33" borderId="35" xfId="0" applyFont="1" applyFill="1" applyBorder="1" applyAlignment="1" applyProtection="1" quotePrefix="1">
      <alignment/>
      <protection/>
    </xf>
    <xf numFmtId="0" fontId="129" fillId="0" borderId="0" xfId="0" applyFont="1" applyBorder="1" applyAlignment="1" applyProtection="1">
      <alignment/>
      <protection/>
    </xf>
    <xf numFmtId="0" fontId="110" fillId="33" borderId="35" xfId="0" applyFont="1" applyFill="1" applyBorder="1" applyAlignment="1" applyProtection="1" quotePrefix="1">
      <alignment horizontal="left"/>
      <protection/>
    </xf>
    <xf numFmtId="44" fontId="72" fillId="0" borderId="0" xfId="0" applyNumberFormat="1" applyFont="1" applyFill="1" applyBorder="1" applyAlignment="1" applyProtection="1">
      <alignment horizontal="left" vertical="center" wrapText="1"/>
      <protection/>
    </xf>
    <xf numFmtId="0" fontId="110" fillId="33" borderId="35" xfId="0" applyFont="1" applyFill="1" applyBorder="1" applyAlignment="1" applyProtection="1" quotePrefix="1">
      <alignment/>
      <protection/>
    </xf>
    <xf numFmtId="0" fontId="129" fillId="33" borderId="0" xfId="0" applyFont="1" applyFill="1" applyBorder="1" applyAlignment="1" applyProtection="1">
      <alignment horizontal="right"/>
      <protection/>
    </xf>
    <xf numFmtId="0" fontId="110" fillId="33" borderId="0" xfId="0" applyFont="1" applyFill="1" applyBorder="1" applyAlignment="1" applyProtection="1">
      <alignment horizontal="right"/>
      <protection/>
    </xf>
    <xf numFmtId="44" fontId="0" fillId="0" borderId="0" xfId="48" applyFont="1" applyFill="1" applyBorder="1" applyAlignment="1" applyProtection="1">
      <alignment vertical="center"/>
      <protection/>
    </xf>
    <xf numFmtId="0" fontId="129" fillId="33" borderId="35" xfId="0" applyFont="1" applyFill="1" applyBorder="1" applyAlignment="1" applyProtection="1">
      <alignment horizontal="left" indent="4"/>
      <protection/>
    </xf>
    <xf numFmtId="0" fontId="0" fillId="0" borderId="0" xfId="0" applyBorder="1" applyAlignment="1" applyProtection="1">
      <alignment/>
      <protection/>
    </xf>
    <xf numFmtId="0" fontId="21" fillId="13" borderId="35" xfId="0" applyFont="1" applyFill="1" applyBorder="1" applyAlignment="1" applyProtection="1">
      <alignment vertical="center"/>
      <protection/>
    </xf>
    <xf numFmtId="0" fontId="0" fillId="13" borderId="0" xfId="0" applyFill="1" applyBorder="1" applyAlignment="1" applyProtection="1">
      <alignment vertical="center"/>
      <protection/>
    </xf>
    <xf numFmtId="0" fontId="0" fillId="13" borderId="0" xfId="0" applyFill="1" applyBorder="1" applyAlignment="1" applyProtection="1">
      <alignment/>
      <protection/>
    </xf>
    <xf numFmtId="0" fontId="129" fillId="33" borderId="35" xfId="0" applyFont="1" applyFill="1" applyBorder="1" applyAlignment="1" applyProtection="1">
      <alignment horizontal="left" vertical="center"/>
      <protection/>
    </xf>
    <xf numFmtId="44" fontId="72" fillId="33" borderId="0" xfId="0" applyNumberFormat="1" applyFont="1" applyFill="1" applyBorder="1" applyAlignment="1" applyProtection="1">
      <alignment horizontal="right" vertical="center" wrapText="1"/>
      <protection/>
    </xf>
    <xf numFmtId="0" fontId="129" fillId="33" borderId="40" xfId="0" applyFont="1" applyFill="1" applyBorder="1" applyAlignment="1" applyProtection="1">
      <alignment vertical="center"/>
      <protection/>
    </xf>
    <xf numFmtId="0" fontId="0" fillId="33" borderId="41" xfId="0" applyFill="1" applyBorder="1" applyAlignment="1" applyProtection="1">
      <alignment/>
      <protection/>
    </xf>
    <xf numFmtId="44" fontId="72" fillId="33" borderId="41" xfId="0" applyNumberFormat="1" applyFont="1" applyFill="1" applyBorder="1" applyAlignment="1" applyProtection="1">
      <alignment horizontal="right" vertical="center" wrapText="1"/>
      <protection/>
    </xf>
    <xf numFmtId="0" fontId="23" fillId="33" borderId="15" xfId="0" applyFont="1" applyFill="1" applyBorder="1" applyAlignment="1" applyProtection="1">
      <alignment vertical="center"/>
      <protection locked="0"/>
    </xf>
    <xf numFmtId="0" fontId="138" fillId="33" borderId="15" xfId="0" applyFont="1" applyFill="1" applyBorder="1" applyAlignment="1" applyProtection="1">
      <alignment horizontal="left" vertical="center" wrapText="1"/>
      <protection locked="0"/>
    </xf>
    <xf numFmtId="44" fontId="0" fillId="0" borderId="18" xfId="48" applyFont="1" applyFill="1" applyBorder="1" applyAlignment="1" applyProtection="1">
      <alignment/>
      <protection locked="0"/>
    </xf>
    <xf numFmtId="44" fontId="72" fillId="33" borderId="18" xfId="0" applyNumberFormat="1" applyFont="1" applyFill="1" applyBorder="1" applyAlignment="1" applyProtection="1">
      <alignment horizontal="right" vertical="center" wrapText="1"/>
      <protection locked="0"/>
    </xf>
    <xf numFmtId="44" fontId="72" fillId="0" borderId="18" xfId="0" applyNumberFormat="1" applyFont="1" applyFill="1" applyBorder="1" applyAlignment="1" applyProtection="1">
      <alignment horizontal="right" vertical="center" wrapText="1"/>
      <protection locked="0"/>
    </xf>
    <xf numFmtId="44" fontId="72" fillId="33" borderId="42" xfId="0" applyNumberFormat="1" applyFont="1" applyFill="1" applyBorder="1" applyAlignment="1" applyProtection="1">
      <alignment horizontal="right" vertical="center" wrapText="1"/>
      <protection locked="0"/>
    </xf>
    <xf numFmtId="0" fontId="0" fillId="33" borderId="36" xfId="0" applyFill="1" applyBorder="1" applyAlignment="1" applyProtection="1">
      <alignment/>
      <protection locked="0"/>
    </xf>
    <xf numFmtId="0" fontId="72" fillId="33" borderId="36" xfId="0" applyFont="1" applyFill="1" applyBorder="1" applyAlignment="1" applyProtection="1">
      <alignment horizontal="left" vertical="center" wrapText="1"/>
      <protection locked="0"/>
    </xf>
    <xf numFmtId="0" fontId="23" fillId="33" borderId="43" xfId="0" applyFont="1" applyFill="1" applyBorder="1" applyAlignment="1" applyProtection="1">
      <alignment/>
      <protection locked="0"/>
    </xf>
    <xf numFmtId="0" fontId="23" fillId="33" borderId="36" xfId="0" applyFont="1" applyFill="1" applyBorder="1" applyAlignment="1" applyProtection="1">
      <alignment/>
      <protection locked="0"/>
    </xf>
    <xf numFmtId="0" fontId="23" fillId="0" borderId="36" xfId="0" applyFont="1" applyBorder="1" applyAlignment="1" applyProtection="1">
      <alignment/>
      <protection locked="0"/>
    </xf>
    <xf numFmtId="0" fontId="129" fillId="33" borderId="36" xfId="0" applyFont="1" applyFill="1" applyBorder="1" applyAlignment="1" applyProtection="1">
      <alignment vertical="center"/>
      <protection locked="0"/>
    </xf>
    <xf numFmtId="0" fontId="0" fillId="0" borderId="0" xfId="0" applyAlignment="1" applyProtection="1">
      <alignment vertical="center"/>
      <protection/>
    </xf>
    <xf numFmtId="0" fontId="108" fillId="0" borderId="18" xfId="0" applyFont="1" applyBorder="1" applyAlignment="1" applyProtection="1">
      <alignment/>
      <protection/>
    </xf>
    <xf numFmtId="0" fontId="5" fillId="0" borderId="18" xfId="0" applyFont="1" applyBorder="1" applyAlignment="1" applyProtection="1">
      <alignment/>
      <protection/>
    </xf>
    <xf numFmtId="0" fontId="0" fillId="0" borderId="0" xfId="0" applyNumberFormat="1" applyAlignment="1" applyProtection="1">
      <alignment horizontal="center" vertical="center"/>
      <protection/>
    </xf>
    <xf numFmtId="0" fontId="0" fillId="33" borderId="29" xfId="0" applyFill="1" applyBorder="1" applyAlignment="1" applyProtection="1">
      <alignment wrapText="1"/>
      <protection locked="0"/>
    </xf>
    <xf numFmtId="0" fontId="109" fillId="33" borderId="15" xfId="0" applyNumberFormat="1" applyFont="1" applyFill="1" applyBorder="1" applyAlignment="1" applyProtection="1">
      <alignment horizontal="left"/>
      <protection locked="0"/>
    </xf>
    <xf numFmtId="44" fontId="110" fillId="0" borderId="18" xfId="48" applyFont="1" applyBorder="1" applyAlignment="1" applyProtection="1">
      <alignment/>
      <protection/>
    </xf>
    <xf numFmtId="44" fontId="110" fillId="9" borderId="18" xfId="48" applyFont="1" applyFill="1" applyBorder="1" applyAlignment="1" applyProtection="1">
      <alignment/>
      <protection/>
    </xf>
    <xf numFmtId="44" fontId="77" fillId="0" borderId="18" xfId="48" applyFont="1" applyFill="1" applyBorder="1" applyAlignment="1" applyProtection="1">
      <alignment horizontal="left" vertical="center" wrapText="1"/>
      <protection locked="0"/>
    </xf>
    <xf numFmtId="44" fontId="77" fillId="0" borderId="39" xfId="48" applyFont="1" applyFill="1" applyBorder="1" applyAlignment="1" applyProtection="1">
      <alignment horizontal="left" vertical="center" wrapText="1"/>
      <protection locked="0"/>
    </xf>
    <xf numFmtId="44" fontId="110" fillId="9" borderId="39" xfId="48" applyFont="1" applyFill="1" applyBorder="1" applyAlignment="1" applyProtection="1">
      <alignment/>
      <protection/>
    </xf>
    <xf numFmtId="0" fontId="106" fillId="2" borderId="25" xfId="0" applyFont="1" applyFill="1" applyBorder="1" applyAlignment="1" applyProtection="1">
      <alignment horizontal="center" vertical="center" wrapText="1"/>
      <protection/>
    </xf>
    <xf numFmtId="0" fontId="106" fillId="2" borderId="16"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17" fillId="36" borderId="0" xfId="0" applyFont="1" applyFill="1" applyBorder="1" applyAlignment="1" applyProtection="1">
      <alignment horizontal="center" vertical="center" wrapText="1"/>
      <protection/>
    </xf>
    <xf numFmtId="0" fontId="124" fillId="0" borderId="19" xfId="0" applyFont="1" applyFill="1" applyBorder="1" applyAlignment="1" applyProtection="1">
      <alignment horizontal="left" vertical="center" wrapText="1"/>
      <protection/>
    </xf>
    <xf numFmtId="0" fontId="124" fillId="0" borderId="0" xfId="0" applyFont="1" applyFill="1" applyBorder="1" applyAlignment="1" applyProtection="1">
      <alignment horizontal="left" vertical="center" wrapText="1"/>
      <protection/>
    </xf>
    <xf numFmtId="0" fontId="143" fillId="17" borderId="0" xfId="0" applyFont="1" applyFill="1" applyBorder="1" applyAlignment="1" applyProtection="1">
      <alignment horizontal="left" vertical="center" wrapText="1"/>
      <protection/>
    </xf>
    <xf numFmtId="0" fontId="109" fillId="2" borderId="25" xfId="0" applyFont="1" applyFill="1" applyBorder="1" applyAlignment="1" applyProtection="1">
      <alignment horizontal="center" vertical="center"/>
      <protection/>
    </xf>
    <xf numFmtId="0" fontId="109" fillId="2" borderId="16" xfId="0" applyFont="1" applyFill="1" applyBorder="1" applyAlignment="1" applyProtection="1">
      <alignment horizontal="center" vertical="center"/>
      <protection/>
    </xf>
    <xf numFmtId="0" fontId="109" fillId="2" borderId="12" xfId="0" applyFont="1" applyFill="1" applyBorder="1" applyAlignment="1" applyProtection="1">
      <alignment horizontal="center" vertical="center"/>
      <protection/>
    </xf>
    <xf numFmtId="0" fontId="96" fillId="33" borderId="31" xfId="44" applyFill="1" applyBorder="1" applyAlignment="1" applyProtection="1">
      <alignment/>
      <protection/>
    </xf>
    <xf numFmtId="0" fontId="96" fillId="33" borderId="20" xfId="44" applyFill="1" applyBorder="1" applyAlignment="1" applyProtection="1">
      <alignment/>
      <protection/>
    </xf>
    <xf numFmtId="0" fontId="96" fillId="33" borderId="19" xfId="44" applyFill="1" applyBorder="1" applyAlignment="1" applyProtection="1">
      <alignment/>
      <protection/>
    </xf>
    <xf numFmtId="0" fontId="96" fillId="33" borderId="44" xfId="44" applyFill="1" applyBorder="1" applyAlignment="1" applyProtection="1">
      <alignment/>
      <protection/>
    </xf>
    <xf numFmtId="0" fontId="0" fillId="33" borderId="25" xfId="0" applyFont="1" applyFill="1" applyBorder="1" applyAlignment="1" applyProtection="1">
      <alignment horizontal="center" vertical="center" wrapText="1"/>
      <protection/>
    </xf>
    <xf numFmtId="0" fontId="122" fillId="33" borderId="12" xfId="0" applyFont="1" applyFill="1" applyBorder="1" applyAlignment="1" applyProtection="1">
      <alignment horizontal="center" vertical="center" wrapText="1"/>
      <protection/>
    </xf>
    <xf numFmtId="0" fontId="126" fillId="33" borderId="26" xfId="0" applyFont="1" applyFill="1" applyBorder="1" applyAlignment="1" applyProtection="1">
      <alignment horizontal="center" vertical="center" wrapText="1"/>
      <protection/>
    </xf>
    <xf numFmtId="0" fontId="132" fillId="33" borderId="0" xfId="0" applyFont="1" applyFill="1" applyAlignment="1" applyProtection="1">
      <alignment horizontal="center" vertical="center" textRotation="90"/>
      <protection/>
    </xf>
    <xf numFmtId="0" fontId="5" fillId="8" borderId="31" xfId="0" applyFont="1" applyFill="1" applyBorder="1" applyAlignment="1" applyProtection="1">
      <alignment horizontal="left" vertical="center" wrapText="1"/>
      <protection/>
    </xf>
    <xf numFmtId="0" fontId="5" fillId="8" borderId="26" xfId="0" applyFont="1" applyFill="1" applyBorder="1" applyAlignment="1" applyProtection="1">
      <alignment horizontal="left" vertical="center"/>
      <protection/>
    </xf>
    <xf numFmtId="0" fontId="5" fillId="8" borderId="20" xfId="0" applyFont="1" applyFill="1" applyBorder="1" applyAlignment="1" applyProtection="1">
      <alignment horizontal="left" vertical="center"/>
      <protection/>
    </xf>
    <xf numFmtId="0" fontId="5" fillId="8" borderId="19" xfId="0" applyFont="1" applyFill="1" applyBorder="1" applyAlignment="1" applyProtection="1">
      <alignment horizontal="left" vertical="center"/>
      <protection/>
    </xf>
    <xf numFmtId="0" fontId="5" fillId="8" borderId="0" xfId="0" applyFont="1" applyFill="1" applyBorder="1" applyAlignment="1" applyProtection="1">
      <alignment horizontal="left" vertical="center"/>
      <protection/>
    </xf>
    <xf numFmtId="0" fontId="5" fillId="8" borderId="44" xfId="0" applyFont="1" applyFill="1" applyBorder="1" applyAlignment="1" applyProtection="1">
      <alignment horizontal="left" vertical="center"/>
      <protection/>
    </xf>
    <xf numFmtId="0" fontId="5" fillId="8" borderId="32" xfId="0" applyFont="1" applyFill="1" applyBorder="1" applyAlignment="1" applyProtection="1">
      <alignment horizontal="left" vertical="center"/>
      <protection/>
    </xf>
    <xf numFmtId="0" fontId="5" fillId="8" borderId="45" xfId="0" applyFont="1" applyFill="1" applyBorder="1" applyAlignment="1" applyProtection="1">
      <alignment horizontal="left" vertical="center"/>
      <protection/>
    </xf>
    <xf numFmtId="0" fontId="5" fillId="8" borderId="46" xfId="0" applyFont="1" applyFill="1" applyBorder="1" applyAlignment="1" applyProtection="1">
      <alignment horizontal="left" vertical="center"/>
      <protection/>
    </xf>
    <xf numFmtId="0" fontId="12" fillId="37" borderId="25" xfId="0" applyFont="1" applyFill="1" applyBorder="1" applyAlignment="1" applyProtection="1">
      <alignment horizontal="center" vertical="center"/>
      <protection/>
    </xf>
    <xf numFmtId="0" fontId="12" fillId="37" borderId="16" xfId="0" applyFont="1" applyFill="1" applyBorder="1" applyAlignment="1" applyProtection="1">
      <alignment horizontal="center" vertical="center"/>
      <protection/>
    </xf>
    <xf numFmtId="0" fontId="12" fillId="37" borderId="12" xfId="0" applyFont="1" applyFill="1" applyBorder="1" applyAlignment="1" applyProtection="1">
      <alignment horizontal="center" vertical="center"/>
      <protection/>
    </xf>
    <xf numFmtId="0" fontId="2" fillId="9" borderId="31" xfId="0" applyFont="1" applyFill="1" applyBorder="1" applyAlignment="1" applyProtection="1">
      <alignment horizontal="left" vertical="top" wrapText="1"/>
      <protection/>
    </xf>
    <xf numFmtId="0" fontId="108" fillId="9" borderId="26" xfId="0" applyFont="1" applyFill="1" applyBorder="1" applyAlignment="1" applyProtection="1">
      <alignment horizontal="left" vertical="top"/>
      <protection/>
    </xf>
    <xf numFmtId="0" fontId="108" fillId="9" borderId="20" xfId="0" applyFont="1" applyFill="1" applyBorder="1" applyAlignment="1" applyProtection="1">
      <alignment horizontal="left" vertical="top"/>
      <protection/>
    </xf>
    <xf numFmtId="0" fontId="2" fillId="9" borderId="19" xfId="0" applyFont="1" applyFill="1" applyBorder="1" applyAlignment="1" applyProtection="1">
      <alignment horizontal="left" vertical="top" wrapText="1"/>
      <protection/>
    </xf>
    <xf numFmtId="0" fontId="108" fillId="9" borderId="0" xfId="0" applyFont="1" applyFill="1" applyBorder="1" applyAlignment="1" applyProtection="1">
      <alignment horizontal="left" vertical="top"/>
      <protection/>
    </xf>
    <xf numFmtId="0" fontId="108" fillId="9" borderId="44" xfId="0" applyFont="1" applyFill="1" applyBorder="1" applyAlignment="1" applyProtection="1">
      <alignment horizontal="left" vertical="top"/>
      <protection/>
    </xf>
    <xf numFmtId="0" fontId="108" fillId="9" borderId="32" xfId="0" applyFont="1" applyFill="1" applyBorder="1" applyAlignment="1" applyProtection="1">
      <alignment horizontal="left" vertical="top"/>
      <protection/>
    </xf>
    <xf numFmtId="0" fontId="108" fillId="9" borderId="45" xfId="0" applyFont="1" applyFill="1" applyBorder="1" applyAlignment="1" applyProtection="1">
      <alignment horizontal="left" vertical="top"/>
      <protection/>
    </xf>
    <xf numFmtId="0" fontId="108" fillId="9" borderId="46" xfId="0" applyFont="1" applyFill="1" applyBorder="1" applyAlignment="1" applyProtection="1">
      <alignment horizontal="left" vertical="top"/>
      <protection/>
    </xf>
    <xf numFmtId="0" fontId="2" fillId="10" borderId="31" xfId="0" applyFont="1" applyFill="1" applyBorder="1" applyAlignment="1" applyProtection="1">
      <alignment horizontal="left" vertical="top" wrapText="1"/>
      <protection/>
    </xf>
    <xf numFmtId="0" fontId="108" fillId="10" borderId="26" xfId="0" applyFont="1" applyFill="1" applyBorder="1" applyAlignment="1" applyProtection="1">
      <alignment horizontal="left" vertical="top"/>
      <protection/>
    </xf>
    <xf numFmtId="0" fontId="108" fillId="10" borderId="20" xfId="0" applyFont="1" applyFill="1" applyBorder="1" applyAlignment="1" applyProtection="1">
      <alignment horizontal="left" vertical="top"/>
      <protection/>
    </xf>
    <xf numFmtId="0" fontId="2" fillId="10" borderId="19" xfId="0" applyFont="1" applyFill="1" applyBorder="1" applyAlignment="1" applyProtection="1">
      <alignment horizontal="left" vertical="top" wrapText="1"/>
      <protection/>
    </xf>
    <xf numFmtId="0" fontId="108" fillId="10" borderId="0" xfId="0" applyFont="1" applyFill="1" applyBorder="1" applyAlignment="1" applyProtection="1">
      <alignment horizontal="left" vertical="top"/>
      <protection/>
    </xf>
    <xf numFmtId="0" fontId="108" fillId="10" borderId="44" xfId="0" applyFont="1" applyFill="1" applyBorder="1" applyAlignment="1" applyProtection="1">
      <alignment horizontal="left" vertical="top"/>
      <protection/>
    </xf>
    <xf numFmtId="0" fontId="2" fillId="10" borderId="32" xfId="0" applyFont="1" applyFill="1" applyBorder="1" applyAlignment="1" applyProtection="1">
      <alignment horizontal="left" vertical="top" wrapText="1"/>
      <protection/>
    </xf>
    <xf numFmtId="0" fontId="108" fillId="10" borderId="45" xfId="0" applyFont="1" applyFill="1" applyBorder="1" applyAlignment="1" applyProtection="1">
      <alignment horizontal="left" vertical="top"/>
      <protection/>
    </xf>
    <xf numFmtId="0" fontId="108" fillId="10" borderId="46" xfId="0" applyFont="1" applyFill="1" applyBorder="1" applyAlignment="1" applyProtection="1">
      <alignment horizontal="left" vertical="top"/>
      <protection/>
    </xf>
    <xf numFmtId="0" fontId="2" fillId="8" borderId="31" xfId="0" applyFont="1" applyFill="1" applyBorder="1" applyAlignment="1" applyProtection="1">
      <alignment horizontal="left" vertical="top" wrapText="1"/>
      <protection/>
    </xf>
    <xf numFmtId="0" fontId="2" fillId="8" borderId="26" xfId="0" applyFont="1" applyFill="1" applyBorder="1" applyAlignment="1" applyProtection="1">
      <alignment horizontal="left" vertical="top" wrapText="1"/>
      <protection/>
    </xf>
    <xf numFmtId="0" fontId="2" fillId="8" borderId="20" xfId="0" applyFont="1" applyFill="1" applyBorder="1" applyAlignment="1" applyProtection="1">
      <alignment horizontal="left" vertical="top" wrapText="1"/>
      <protection/>
    </xf>
    <xf numFmtId="0" fontId="2" fillId="8" borderId="19" xfId="0" applyFont="1" applyFill="1" applyBorder="1" applyAlignment="1" applyProtection="1">
      <alignment horizontal="left" vertical="top" wrapText="1"/>
      <protection/>
    </xf>
    <xf numFmtId="0" fontId="2" fillId="8" borderId="0" xfId="0" applyFont="1" applyFill="1" applyBorder="1" applyAlignment="1" applyProtection="1">
      <alignment horizontal="left" vertical="top" wrapText="1"/>
      <protection/>
    </xf>
    <xf numFmtId="0" fontId="2" fillId="8" borderId="44" xfId="0" applyFont="1" applyFill="1" applyBorder="1" applyAlignment="1" applyProtection="1">
      <alignment horizontal="left" vertical="top" wrapText="1"/>
      <protection/>
    </xf>
    <xf numFmtId="0" fontId="2" fillId="8" borderId="32" xfId="0" applyFont="1" applyFill="1" applyBorder="1" applyAlignment="1" applyProtection="1">
      <alignment horizontal="left" vertical="top" wrapText="1"/>
      <protection/>
    </xf>
    <xf numFmtId="0" fontId="2" fillId="8" borderId="45" xfId="0" applyFont="1" applyFill="1" applyBorder="1" applyAlignment="1" applyProtection="1">
      <alignment horizontal="left" vertical="top" wrapText="1"/>
      <protection/>
    </xf>
    <xf numFmtId="0" fontId="2" fillId="8" borderId="46" xfId="0" applyFont="1" applyFill="1" applyBorder="1" applyAlignment="1" applyProtection="1">
      <alignment horizontal="left" vertical="top" wrapText="1"/>
      <protection/>
    </xf>
    <xf numFmtId="44" fontId="122" fillId="34" borderId="13" xfId="48" applyFont="1" applyFill="1" applyBorder="1" applyAlignment="1" applyProtection="1">
      <alignment horizontal="center" vertical="center"/>
      <protection/>
    </xf>
    <xf numFmtId="44" fontId="122" fillId="34" borderId="14" xfId="48" applyFont="1" applyFill="1" applyBorder="1" applyAlignment="1" applyProtection="1">
      <alignment horizontal="center" vertical="center"/>
      <protection/>
    </xf>
    <xf numFmtId="0" fontId="12" fillId="36" borderId="25" xfId="0" applyFont="1" applyFill="1" applyBorder="1" applyAlignment="1" applyProtection="1">
      <alignment horizontal="center" vertical="center"/>
      <protection/>
    </xf>
    <xf numFmtId="0" fontId="12" fillId="36" borderId="16" xfId="0" applyFont="1" applyFill="1" applyBorder="1" applyAlignment="1" applyProtection="1">
      <alignment horizontal="center" vertical="center"/>
      <protection/>
    </xf>
    <xf numFmtId="0" fontId="12" fillId="36" borderId="12" xfId="0" applyFont="1" applyFill="1" applyBorder="1" applyAlignment="1" applyProtection="1">
      <alignment horizontal="center" vertical="center"/>
      <protection/>
    </xf>
    <xf numFmtId="0" fontId="108" fillId="33" borderId="13" xfId="0" applyNumberFormat="1" applyFont="1" applyFill="1" applyBorder="1" applyAlignment="1" applyProtection="1">
      <alignment horizontal="center" vertical="center"/>
      <protection locked="0"/>
    </xf>
    <xf numFmtId="0" fontId="108" fillId="33" borderId="14" xfId="0" applyNumberFormat="1" applyFont="1" applyFill="1" applyBorder="1" applyAlignment="1" applyProtection="1">
      <alignment horizontal="center" vertical="center"/>
      <protection locked="0"/>
    </xf>
    <xf numFmtId="0" fontId="108" fillId="33" borderId="34" xfId="0" applyNumberFormat="1" applyFont="1" applyFill="1" applyBorder="1" applyAlignment="1" applyProtection="1">
      <alignment horizontal="center" vertical="center"/>
      <protection locked="0"/>
    </xf>
    <xf numFmtId="1" fontId="108" fillId="33" borderId="13" xfId="0" applyNumberFormat="1" applyFont="1" applyFill="1" applyBorder="1" applyAlignment="1" applyProtection="1">
      <alignment horizontal="center" vertical="center"/>
      <protection locked="0"/>
    </xf>
    <xf numFmtId="1" fontId="108" fillId="33" borderId="14" xfId="0" applyNumberFormat="1" applyFont="1" applyFill="1" applyBorder="1" applyAlignment="1" applyProtection="1">
      <alignment horizontal="center" vertical="center"/>
      <protection locked="0"/>
    </xf>
    <xf numFmtId="0" fontId="108" fillId="33" borderId="13" xfId="0" applyNumberFormat="1" applyFont="1" applyFill="1" applyBorder="1" applyAlignment="1" applyProtection="1">
      <alignment horizontal="center" vertical="center" wrapText="1"/>
      <protection locked="0"/>
    </xf>
    <xf numFmtId="0" fontId="108" fillId="33" borderId="14" xfId="0" applyNumberFormat="1" applyFont="1" applyFill="1" applyBorder="1" applyAlignment="1" applyProtection="1">
      <alignment horizontal="center" vertical="center" wrapText="1"/>
      <protection locked="0"/>
    </xf>
    <xf numFmtId="0" fontId="108" fillId="33" borderId="34" xfId="0" applyNumberFormat="1" applyFont="1" applyFill="1" applyBorder="1" applyAlignment="1" applyProtection="1">
      <alignment horizontal="center" vertical="center" wrapText="1"/>
      <protection locked="0"/>
    </xf>
    <xf numFmtId="0" fontId="108" fillId="33" borderId="31" xfId="0" applyNumberFormat="1" applyFont="1" applyFill="1" applyBorder="1" applyAlignment="1" applyProtection="1">
      <alignment horizontal="center" vertical="center" wrapText="1"/>
      <protection locked="0"/>
    </xf>
    <xf numFmtId="0" fontId="108" fillId="33" borderId="26" xfId="0" applyNumberFormat="1" applyFont="1" applyFill="1" applyBorder="1" applyAlignment="1" applyProtection="1">
      <alignment horizontal="center" vertical="center" wrapText="1"/>
      <protection locked="0"/>
    </xf>
    <xf numFmtId="0" fontId="108" fillId="33" borderId="20" xfId="0" applyNumberFormat="1" applyFont="1" applyFill="1" applyBorder="1" applyAlignment="1" applyProtection="1">
      <alignment horizontal="center" vertical="center" wrapText="1"/>
      <protection locked="0"/>
    </xf>
    <xf numFmtId="0" fontId="108" fillId="33" borderId="19" xfId="0" applyNumberFormat="1" applyFont="1" applyFill="1" applyBorder="1" applyAlignment="1" applyProtection="1">
      <alignment horizontal="center" vertical="center" wrapText="1"/>
      <protection locked="0"/>
    </xf>
    <xf numFmtId="0" fontId="108" fillId="33" borderId="0" xfId="0" applyNumberFormat="1" applyFont="1" applyFill="1" applyBorder="1" applyAlignment="1" applyProtection="1">
      <alignment horizontal="center" vertical="center" wrapText="1"/>
      <protection locked="0"/>
    </xf>
    <xf numFmtId="0" fontId="108" fillId="33" borderId="44" xfId="0" applyNumberFormat="1" applyFont="1" applyFill="1" applyBorder="1" applyAlignment="1" applyProtection="1">
      <alignment horizontal="center" vertical="center" wrapText="1"/>
      <protection locked="0"/>
    </xf>
    <xf numFmtId="0" fontId="108" fillId="33" borderId="32" xfId="0" applyNumberFormat="1" applyFont="1" applyFill="1" applyBorder="1" applyAlignment="1" applyProtection="1">
      <alignment horizontal="center" vertical="center" wrapText="1"/>
      <protection locked="0"/>
    </xf>
    <xf numFmtId="0" fontId="108" fillId="33" borderId="45" xfId="0" applyNumberFormat="1" applyFont="1" applyFill="1" applyBorder="1" applyAlignment="1" applyProtection="1">
      <alignment horizontal="center" vertical="center" wrapText="1"/>
      <protection locked="0"/>
    </xf>
    <xf numFmtId="0" fontId="108" fillId="33" borderId="46" xfId="0" applyNumberFormat="1" applyFont="1" applyFill="1" applyBorder="1" applyAlignment="1" applyProtection="1">
      <alignment horizontal="center" vertical="center" wrapText="1"/>
      <protection locked="0"/>
    </xf>
    <xf numFmtId="1" fontId="108" fillId="33" borderId="34" xfId="0" applyNumberFormat="1" applyFont="1" applyFill="1" applyBorder="1" applyAlignment="1" applyProtection="1">
      <alignment horizontal="center" vertical="center"/>
      <protection locked="0"/>
    </xf>
    <xf numFmtId="14" fontId="108" fillId="33" borderId="13" xfId="0" applyNumberFormat="1" applyFont="1" applyFill="1" applyBorder="1" applyAlignment="1" applyProtection="1">
      <alignment horizontal="center" vertical="center"/>
      <protection locked="0"/>
    </xf>
    <xf numFmtId="14" fontId="108" fillId="33" borderId="14" xfId="0" applyNumberFormat="1" applyFont="1" applyFill="1" applyBorder="1" applyAlignment="1" applyProtection="1">
      <alignment horizontal="center" vertical="center"/>
      <protection locked="0"/>
    </xf>
    <xf numFmtId="0" fontId="109" fillId="8" borderId="13" xfId="0" applyFont="1" applyFill="1" applyBorder="1" applyAlignment="1" applyProtection="1">
      <alignment horizontal="center" vertical="center" wrapText="1"/>
      <protection/>
    </xf>
    <xf numFmtId="0" fontId="109" fillId="8" borderId="14" xfId="0" applyFont="1" applyFill="1" applyBorder="1" applyAlignment="1" applyProtection="1">
      <alignment horizontal="center" vertical="center" wrapText="1"/>
      <protection/>
    </xf>
    <xf numFmtId="0" fontId="109" fillId="8" borderId="34" xfId="0" applyFont="1" applyFill="1" applyBorder="1" applyAlignment="1" applyProtection="1">
      <alignment horizontal="center" vertical="center" wrapText="1"/>
      <protection/>
    </xf>
    <xf numFmtId="0" fontId="121" fillId="8" borderId="31" xfId="0" applyFont="1" applyFill="1" applyBorder="1" applyAlignment="1" applyProtection="1">
      <alignment horizontal="center" vertical="center" wrapText="1"/>
      <protection/>
    </xf>
    <xf numFmtId="0" fontId="121" fillId="8" borderId="26" xfId="0" applyFont="1" applyFill="1" applyBorder="1" applyAlignment="1" applyProtection="1">
      <alignment horizontal="center" vertical="center" wrapText="1"/>
      <protection/>
    </xf>
    <xf numFmtId="0" fontId="121" fillId="8" borderId="20" xfId="0" applyFont="1" applyFill="1" applyBorder="1" applyAlignment="1" applyProtection="1">
      <alignment horizontal="center" vertical="center" wrapText="1"/>
      <protection/>
    </xf>
    <xf numFmtId="0" fontId="121" fillId="8" borderId="19" xfId="0" applyFont="1" applyFill="1" applyBorder="1" applyAlignment="1" applyProtection="1">
      <alignment horizontal="center" vertical="center" wrapText="1"/>
      <protection/>
    </xf>
    <xf numFmtId="0" fontId="121" fillId="8" borderId="0" xfId="0" applyFont="1" applyFill="1" applyBorder="1" applyAlignment="1" applyProtection="1">
      <alignment horizontal="center" vertical="center" wrapText="1"/>
      <protection/>
    </xf>
    <xf numFmtId="0" fontId="121" fillId="8" borderId="44" xfId="0" applyFont="1" applyFill="1" applyBorder="1" applyAlignment="1" applyProtection="1">
      <alignment horizontal="center" vertical="center" wrapText="1"/>
      <protection/>
    </xf>
    <xf numFmtId="0" fontId="121" fillId="8" borderId="32" xfId="0" applyFont="1" applyFill="1" applyBorder="1" applyAlignment="1" applyProtection="1">
      <alignment horizontal="center" vertical="center" wrapText="1"/>
      <protection/>
    </xf>
    <xf numFmtId="0" fontId="121" fillId="8" borderId="45" xfId="0" applyFont="1" applyFill="1" applyBorder="1" applyAlignment="1" applyProtection="1">
      <alignment horizontal="center" vertical="center" wrapText="1"/>
      <protection/>
    </xf>
    <xf numFmtId="0" fontId="121" fillId="8" borderId="46" xfId="0" applyFont="1" applyFill="1" applyBorder="1" applyAlignment="1" applyProtection="1">
      <alignment horizontal="center" vertical="center" wrapText="1"/>
      <protection/>
    </xf>
    <xf numFmtId="14" fontId="108" fillId="33" borderId="34" xfId="0" applyNumberFormat="1" applyFont="1" applyFill="1" applyBorder="1" applyAlignment="1" applyProtection="1">
      <alignment horizontal="center" vertical="center"/>
      <protection locked="0"/>
    </xf>
    <xf numFmtId="0" fontId="2" fillId="10" borderId="26" xfId="0" applyFont="1" applyFill="1" applyBorder="1" applyAlignment="1" applyProtection="1">
      <alignment horizontal="left" vertical="top" wrapText="1"/>
      <protection/>
    </xf>
    <xf numFmtId="0" fontId="2" fillId="10" borderId="0" xfId="0" applyFont="1" applyFill="1" applyBorder="1" applyAlignment="1" applyProtection="1">
      <alignment horizontal="left" vertical="top" wrapText="1"/>
      <protection/>
    </xf>
    <xf numFmtId="0" fontId="108" fillId="10" borderId="32" xfId="0" applyFont="1" applyFill="1" applyBorder="1" applyAlignment="1" applyProtection="1">
      <alignment horizontal="left" vertical="top"/>
      <protection/>
    </xf>
    <xf numFmtId="0" fontId="8" fillId="9" borderId="31" xfId="0" applyFont="1" applyFill="1" applyBorder="1" applyAlignment="1" applyProtection="1">
      <alignment horizontal="left" vertical="top" wrapText="1"/>
      <protection/>
    </xf>
    <xf numFmtId="0" fontId="5" fillId="9" borderId="26" xfId="0" applyFont="1" applyFill="1" applyBorder="1" applyAlignment="1" applyProtection="1">
      <alignment horizontal="left" vertical="top" wrapText="1"/>
      <protection/>
    </xf>
    <xf numFmtId="0" fontId="5" fillId="9" borderId="26" xfId="0" applyFont="1" applyFill="1" applyBorder="1" applyAlignment="1" applyProtection="1">
      <alignment horizontal="left" vertical="top"/>
      <protection/>
    </xf>
    <xf numFmtId="0" fontId="5" fillId="9" borderId="20" xfId="0" applyFont="1" applyFill="1" applyBorder="1" applyAlignment="1" applyProtection="1">
      <alignment horizontal="left" vertical="top"/>
      <protection/>
    </xf>
    <xf numFmtId="0" fontId="5" fillId="9" borderId="19" xfId="0" applyFont="1" applyFill="1" applyBorder="1" applyAlignment="1" applyProtection="1">
      <alignment horizontal="left" vertical="top" wrapText="1"/>
      <protection/>
    </xf>
    <xf numFmtId="0" fontId="5" fillId="9" borderId="0" xfId="0" applyFont="1" applyFill="1" applyBorder="1" applyAlignment="1" applyProtection="1">
      <alignment horizontal="left" vertical="top" wrapText="1"/>
      <protection/>
    </xf>
    <xf numFmtId="0" fontId="5" fillId="9" borderId="0" xfId="0" applyFont="1" applyFill="1" applyBorder="1" applyAlignment="1" applyProtection="1">
      <alignment horizontal="left" vertical="top"/>
      <protection/>
    </xf>
    <xf numFmtId="0" fontId="5" fillId="9" borderId="44" xfId="0" applyFont="1" applyFill="1" applyBorder="1" applyAlignment="1" applyProtection="1">
      <alignment horizontal="left" vertical="top"/>
      <protection/>
    </xf>
    <xf numFmtId="0" fontId="5" fillId="9" borderId="32" xfId="0" applyFont="1" applyFill="1" applyBorder="1" applyAlignment="1" applyProtection="1">
      <alignment horizontal="left" vertical="top" wrapText="1"/>
      <protection/>
    </xf>
    <xf numFmtId="0" fontId="5" fillId="9" borderId="45" xfId="0" applyFont="1" applyFill="1" applyBorder="1" applyAlignment="1" applyProtection="1">
      <alignment horizontal="left" vertical="top" wrapText="1"/>
      <protection/>
    </xf>
    <xf numFmtId="0" fontId="5" fillId="9" borderId="45" xfId="0" applyFont="1" applyFill="1" applyBorder="1" applyAlignment="1" applyProtection="1">
      <alignment horizontal="left" vertical="top"/>
      <protection/>
    </xf>
    <xf numFmtId="0" fontId="5" fillId="9" borderId="46" xfId="0" applyFont="1" applyFill="1" applyBorder="1" applyAlignment="1" applyProtection="1">
      <alignment horizontal="left" vertical="top"/>
      <protection/>
    </xf>
    <xf numFmtId="0" fontId="108" fillId="33" borderId="31" xfId="0" applyNumberFormat="1" applyFont="1" applyFill="1" applyBorder="1" applyAlignment="1" applyProtection="1">
      <alignment horizontal="center" vertical="center"/>
      <protection locked="0"/>
    </xf>
    <xf numFmtId="0" fontId="108" fillId="33" borderId="19" xfId="0" applyNumberFormat="1" applyFont="1" applyFill="1" applyBorder="1" applyAlignment="1" applyProtection="1">
      <alignment horizontal="center" vertical="center"/>
      <protection locked="0"/>
    </xf>
    <xf numFmtId="0" fontId="121" fillId="8" borderId="13" xfId="0" applyFont="1" applyFill="1" applyBorder="1" applyAlignment="1" applyProtection="1">
      <alignment horizontal="center" vertical="center" wrapText="1"/>
      <protection/>
    </xf>
    <xf numFmtId="0" fontId="121" fillId="8" borderId="14" xfId="0" applyFont="1" applyFill="1" applyBorder="1" applyAlignment="1" applyProtection="1">
      <alignment horizontal="center" vertical="center" wrapText="1"/>
      <protection/>
    </xf>
    <xf numFmtId="0" fontId="121" fillId="8" borderId="34" xfId="0" applyFont="1" applyFill="1" applyBorder="1" applyAlignment="1" applyProtection="1">
      <alignment horizontal="center" vertical="center" wrapText="1"/>
      <protection/>
    </xf>
    <xf numFmtId="0" fontId="130" fillId="11" borderId="25" xfId="0" applyFont="1" applyFill="1" applyBorder="1" applyAlignment="1" applyProtection="1">
      <alignment horizontal="center" vertical="center"/>
      <protection/>
    </xf>
    <xf numFmtId="0" fontId="130" fillId="11" borderId="16" xfId="0" applyFont="1" applyFill="1" applyBorder="1" applyAlignment="1" applyProtection="1">
      <alignment horizontal="center" vertical="center"/>
      <protection/>
    </xf>
    <xf numFmtId="0" fontId="130" fillId="11" borderId="12"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0" xfId="0" applyBorder="1" applyAlignment="1" applyProtection="1">
      <alignment/>
      <protection/>
    </xf>
    <xf numFmtId="0" fontId="0" fillId="0" borderId="32"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4" fillId="10" borderId="31" xfId="0" applyFont="1" applyFill="1" applyBorder="1" applyAlignment="1" applyProtection="1">
      <alignment horizontal="left" vertical="top" wrapText="1"/>
      <protection/>
    </xf>
    <xf numFmtId="0" fontId="4" fillId="10" borderId="26" xfId="0" applyFont="1" applyFill="1" applyBorder="1" applyAlignment="1" applyProtection="1">
      <alignment horizontal="left" vertical="top" wrapText="1"/>
      <protection/>
    </xf>
    <xf numFmtId="0" fontId="4" fillId="10" borderId="20" xfId="0" applyFont="1" applyFill="1" applyBorder="1" applyAlignment="1" applyProtection="1">
      <alignment horizontal="left" vertical="top" wrapText="1"/>
      <protection/>
    </xf>
    <xf numFmtId="0" fontId="4" fillId="10" borderId="32" xfId="0" applyFont="1" applyFill="1" applyBorder="1" applyAlignment="1" applyProtection="1">
      <alignment horizontal="left" vertical="top" wrapText="1"/>
      <protection/>
    </xf>
    <xf numFmtId="0" fontId="4" fillId="10" borderId="45" xfId="0" applyFont="1" applyFill="1" applyBorder="1" applyAlignment="1" applyProtection="1">
      <alignment horizontal="left" vertical="top" wrapText="1"/>
      <protection/>
    </xf>
    <xf numFmtId="0" fontId="4" fillId="10" borderId="46" xfId="0" applyFont="1" applyFill="1" applyBorder="1" applyAlignment="1" applyProtection="1">
      <alignment horizontal="left" vertical="top" wrapText="1"/>
      <protection/>
    </xf>
    <xf numFmtId="0" fontId="4" fillId="9" borderId="31" xfId="0" applyFont="1" applyFill="1" applyBorder="1" applyAlignment="1" applyProtection="1">
      <alignment horizontal="left" vertical="top" wrapText="1"/>
      <protection/>
    </xf>
    <xf numFmtId="0" fontId="4" fillId="9" borderId="26" xfId="0" applyFont="1" applyFill="1" applyBorder="1" applyAlignment="1" applyProtection="1">
      <alignment horizontal="left" vertical="top" wrapText="1"/>
      <protection/>
    </xf>
    <xf numFmtId="0" fontId="4" fillId="9" borderId="20" xfId="0" applyFont="1" applyFill="1" applyBorder="1" applyAlignment="1" applyProtection="1">
      <alignment horizontal="left" vertical="top" wrapText="1"/>
      <protection/>
    </xf>
    <xf numFmtId="0" fontId="4" fillId="9" borderId="19" xfId="0" applyFont="1" applyFill="1" applyBorder="1" applyAlignment="1" applyProtection="1">
      <alignment horizontal="left" vertical="top" wrapText="1"/>
      <protection/>
    </xf>
    <xf numFmtId="0" fontId="4" fillId="9" borderId="0" xfId="0" applyFont="1" applyFill="1" applyBorder="1" applyAlignment="1" applyProtection="1">
      <alignment horizontal="left" vertical="top" wrapText="1"/>
      <protection/>
    </xf>
    <xf numFmtId="0" fontId="4" fillId="9" borderId="44" xfId="0" applyFont="1" applyFill="1" applyBorder="1" applyAlignment="1" applyProtection="1">
      <alignment horizontal="left" vertical="top" wrapText="1"/>
      <protection/>
    </xf>
    <xf numFmtId="0" fontId="4" fillId="9" borderId="32" xfId="0" applyFont="1" applyFill="1" applyBorder="1" applyAlignment="1" applyProtection="1">
      <alignment horizontal="left" vertical="top" wrapText="1"/>
      <protection/>
    </xf>
    <xf numFmtId="0" fontId="4" fillId="9" borderId="45" xfId="0" applyFont="1" applyFill="1" applyBorder="1" applyAlignment="1" applyProtection="1">
      <alignment horizontal="left" vertical="top" wrapText="1"/>
      <protection/>
    </xf>
    <xf numFmtId="0" fontId="4" fillId="9" borderId="46" xfId="0" applyFont="1" applyFill="1" applyBorder="1" applyAlignment="1" applyProtection="1">
      <alignment horizontal="left" vertical="top" wrapText="1"/>
      <protection/>
    </xf>
    <xf numFmtId="0" fontId="13" fillId="33" borderId="31" xfId="44" applyNumberFormat="1" applyFont="1" applyFill="1" applyBorder="1" applyAlignment="1" applyProtection="1">
      <alignment horizontal="center" vertical="center" wrapText="1"/>
      <protection locked="0"/>
    </xf>
    <xf numFmtId="0" fontId="13" fillId="33" borderId="20" xfId="44" applyNumberFormat="1" applyFont="1" applyFill="1" applyBorder="1" applyAlignment="1" applyProtection="1">
      <alignment horizontal="center" vertical="center" wrapText="1"/>
      <protection locked="0"/>
    </xf>
    <xf numFmtId="0" fontId="13" fillId="33" borderId="25" xfId="44" applyNumberFormat="1" applyFont="1" applyFill="1" applyBorder="1" applyAlignment="1" applyProtection="1">
      <alignment horizontal="center" vertical="center" wrapText="1"/>
      <protection locked="0"/>
    </xf>
    <xf numFmtId="0" fontId="13" fillId="33" borderId="12" xfId="44" applyNumberFormat="1" applyFont="1" applyFill="1" applyBorder="1" applyAlignment="1" applyProtection="1">
      <alignment horizontal="center" vertical="center" wrapText="1"/>
      <protection locked="0"/>
    </xf>
    <xf numFmtId="0" fontId="134" fillId="33" borderId="0" xfId="0" applyFont="1" applyFill="1" applyBorder="1" applyAlignment="1" applyProtection="1">
      <alignment horizontal="center" vertical="center"/>
      <protection/>
    </xf>
    <xf numFmtId="0" fontId="109" fillId="8" borderId="25" xfId="0" applyFont="1" applyFill="1" applyBorder="1" applyAlignment="1" applyProtection="1">
      <alignment horizontal="center" vertical="center"/>
      <protection/>
    </xf>
    <xf numFmtId="0" fontId="109" fillId="8" borderId="12" xfId="0" applyFont="1" applyFill="1" applyBorder="1" applyAlignment="1" applyProtection="1">
      <alignment horizontal="center" vertical="center"/>
      <protection/>
    </xf>
    <xf numFmtId="0" fontId="13" fillId="33" borderId="31" xfId="44" applyNumberFormat="1" applyFont="1" applyFill="1" applyBorder="1" applyAlignment="1" applyProtection="1">
      <alignment horizontal="center" vertical="center" wrapText="1"/>
      <protection locked="0"/>
    </xf>
    <xf numFmtId="0" fontId="13" fillId="33" borderId="20" xfId="44" applyNumberFormat="1" applyFont="1" applyFill="1" applyBorder="1" applyAlignment="1" applyProtection="1">
      <alignment horizontal="center" vertical="center" wrapText="1"/>
      <protection locked="0"/>
    </xf>
    <xf numFmtId="0" fontId="13" fillId="33" borderId="25" xfId="44" applyNumberFormat="1" applyFont="1" applyFill="1" applyBorder="1" applyAlignment="1" applyProtection="1">
      <alignment horizontal="center" vertical="center" wrapText="1"/>
      <protection locked="0"/>
    </xf>
    <xf numFmtId="0" fontId="13" fillId="33" borderId="12" xfId="44" applyNumberFormat="1" applyFont="1" applyFill="1" applyBorder="1" applyAlignment="1" applyProtection="1">
      <alignment horizontal="center" vertical="center" wrapText="1"/>
      <protection locked="0"/>
    </xf>
    <xf numFmtId="0" fontId="130" fillId="13" borderId="25" xfId="0" applyFont="1" applyFill="1" applyBorder="1" applyAlignment="1" applyProtection="1">
      <alignment horizontal="center" vertical="center"/>
      <protection/>
    </xf>
    <xf numFmtId="0" fontId="130" fillId="13" borderId="16" xfId="0" applyFont="1" applyFill="1" applyBorder="1" applyAlignment="1" applyProtection="1">
      <alignment horizontal="center" vertical="center"/>
      <protection/>
    </xf>
    <xf numFmtId="0" fontId="130" fillId="13" borderId="12" xfId="0" applyFont="1" applyFill="1" applyBorder="1" applyAlignment="1" applyProtection="1">
      <alignment horizontal="center" vertical="center"/>
      <protection/>
    </xf>
    <xf numFmtId="0" fontId="130" fillId="12" borderId="25" xfId="0" applyFont="1" applyFill="1" applyBorder="1" applyAlignment="1" applyProtection="1">
      <alignment horizontal="center" vertical="center"/>
      <protection/>
    </xf>
    <xf numFmtId="0" fontId="130" fillId="12" borderId="16" xfId="0" applyFont="1" applyFill="1" applyBorder="1" applyAlignment="1" applyProtection="1">
      <alignment horizontal="center" vertical="center"/>
      <protection/>
    </xf>
    <xf numFmtId="0" fontId="130" fillId="12" borderId="12" xfId="0" applyFont="1" applyFill="1" applyBorder="1" applyAlignment="1" applyProtection="1">
      <alignment horizontal="center" vertical="center"/>
      <protection/>
    </xf>
    <xf numFmtId="0" fontId="21" fillId="35" borderId="0" xfId="0" applyFont="1" applyFill="1" applyAlignment="1" applyProtection="1">
      <alignment horizontal="left" vertical="center" wrapText="1"/>
      <protection/>
    </xf>
    <xf numFmtId="0" fontId="140" fillId="35" borderId="39" xfId="0" applyFont="1" applyFill="1" applyBorder="1" applyAlignment="1" applyProtection="1">
      <alignment horizontal="center" vertical="center" wrapText="1"/>
      <protection/>
    </xf>
    <xf numFmtId="0" fontId="140" fillId="35" borderId="47" xfId="0" applyFont="1" applyFill="1" applyBorder="1" applyAlignment="1" applyProtection="1">
      <alignment horizontal="center" vertical="center" wrapText="1"/>
      <protection/>
    </xf>
    <xf numFmtId="0" fontId="140" fillId="35" borderId="23" xfId="0" applyFont="1" applyFill="1" applyBorder="1" applyAlignment="1" applyProtection="1">
      <alignment horizontal="center" vertical="center" wrapText="1"/>
      <protection/>
    </xf>
    <xf numFmtId="0" fontId="79" fillId="33" borderId="35" xfId="0" applyFont="1" applyFill="1" applyBorder="1" applyAlignment="1" applyProtection="1">
      <alignment horizontal="right" vertical="center"/>
      <protection/>
    </xf>
    <xf numFmtId="0" fontId="144" fillId="33" borderId="0" xfId="0" applyFont="1" applyFill="1" applyBorder="1" applyAlignment="1" applyProtection="1">
      <alignment horizontal="right" vertical="center"/>
      <protection/>
    </xf>
    <xf numFmtId="0" fontId="144" fillId="33" borderId="48" xfId="0" applyFont="1" applyFill="1" applyBorder="1" applyAlignment="1" applyProtection="1">
      <alignment horizontal="right" vertical="center"/>
      <protection/>
    </xf>
    <xf numFmtId="0" fontId="129" fillId="33" borderId="35" xfId="0" applyFont="1" applyFill="1" applyBorder="1" applyAlignment="1" applyProtection="1">
      <alignment horizontal="left" vertical="center" wrapText="1"/>
      <protection/>
    </xf>
    <xf numFmtId="0" fontId="129" fillId="33" borderId="0" xfId="0" applyFont="1" applyFill="1" applyBorder="1" applyAlignment="1" applyProtection="1">
      <alignment horizontal="left" vertical="center" wrapText="1"/>
      <protection/>
    </xf>
    <xf numFmtId="0" fontId="129" fillId="33" borderId="48" xfId="0" applyFont="1" applyFill="1" applyBorder="1" applyAlignment="1" applyProtection="1">
      <alignment horizontal="left" vertical="center" wrapText="1"/>
      <protection/>
    </xf>
    <xf numFmtId="0" fontId="26" fillId="33" borderId="35" xfId="0" applyFont="1" applyFill="1" applyBorder="1" applyAlignment="1" applyProtection="1">
      <alignment horizontal="left" vertical="center" wrapText="1"/>
      <protection/>
    </xf>
    <xf numFmtId="0" fontId="26" fillId="33" borderId="0" xfId="0" applyFont="1" applyFill="1" applyBorder="1" applyAlignment="1" applyProtection="1">
      <alignment horizontal="left" vertical="center" wrapText="1"/>
      <protection/>
    </xf>
    <xf numFmtId="0" fontId="72" fillId="13" borderId="35" xfId="0" applyFont="1" applyFill="1" applyBorder="1" applyAlignment="1" applyProtection="1">
      <alignment horizontal="left" vertical="center" wrapText="1"/>
      <protection/>
    </xf>
    <xf numFmtId="0" fontId="72" fillId="13" borderId="0" xfId="0" applyFont="1" applyFill="1" applyBorder="1" applyAlignment="1" applyProtection="1">
      <alignment horizontal="left" vertical="center" wrapText="1"/>
      <protection/>
    </xf>
    <xf numFmtId="0" fontId="25" fillId="33" borderId="0" xfId="0" applyFont="1" applyFill="1" applyBorder="1" applyAlignment="1" applyProtection="1">
      <alignment horizontal="left" vertical="center" wrapText="1" indent="6"/>
      <protection/>
    </xf>
    <xf numFmtId="0" fontId="141" fillId="33" borderId="0" xfId="0" applyFont="1" applyFill="1" applyBorder="1" applyAlignment="1" applyProtection="1">
      <alignment horizontal="left" vertical="center" wrapText="1" indent="6"/>
      <protection/>
    </xf>
    <xf numFmtId="0" fontId="141" fillId="33" borderId="48" xfId="0" applyFont="1" applyFill="1" applyBorder="1" applyAlignment="1" applyProtection="1">
      <alignment horizontal="left" vertical="center" wrapText="1" indent="6"/>
      <protection/>
    </xf>
    <xf numFmtId="0" fontId="23" fillId="33" borderId="35" xfId="0" applyFont="1" applyFill="1" applyBorder="1" applyAlignment="1" applyProtection="1">
      <alignment horizontal="left" vertical="center" wrapText="1"/>
      <protection/>
    </xf>
    <xf numFmtId="0" fontId="23" fillId="33" borderId="0" xfId="0" applyFont="1" applyFill="1" applyBorder="1" applyAlignment="1" applyProtection="1">
      <alignment horizontal="left" vertical="center" wrapText="1"/>
      <protection/>
    </xf>
    <xf numFmtId="0" fontId="23" fillId="33" borderId="25" xfId="0" applyFont="1" applyFill="1" applyBorder="1" applyAlignment="1" applyProtection="1">
      <alignment horizontal="center" vertical="center"/>
      <protection locked="0"/>
    </xf>
    <xf numFmtId="0" fontId="23" fillId="33" borderId="16" xfId="0" applyFont="1" applyFill="1" applyBorder="1" applyAlignment="1" applyProtection="1">
      <alignment horizontal="center" vertical="center"/>
      <protection locked="0"/>
    </xf>
    <xf numFmtId="0" fontId="23" fillId="33" borderId="12" xfId="0" applyFont="1" applyFill="1" applyBorder="1" applyAlignment="1" applyProtection="1">
      <alignment horizontal="center" vertical="center"/>
      <protection locked="0"/>
    </xf>
    <xf numFmtId="0" fontId="134" fillId="33" borderId="35" xfId="0" applyFont="1" applyFill="1" applyBorder="1" applyAlignment="1" applyProtection="1">
      <alignment horizontal="center" vertical="center"/>
      <protection/>
    </xf>
    <xf numFmtId="0" fontId="72" fillId="13" borderId="38" xfId="0" applyFont="1" applyFill="1" applyBorder="1" applyAlignment="1" applyProtection="1">
      <alignment horizontal="left" vertical="center" wrapText="1"/>
      <protection/>
    </xf>
    <xf numFmtId="0" fontId="130" fillId="9" borderId="25" xfId="0" applyFont="1" applyFill="1" applyBorder="1" applyAlignment="1" applyProtection="1">
      <alignment horizontal="center" vertical="center"/>
      <protection/>
    </xf>
    <xf numFmtId="0" fontId="130" fillId="9" borderId="16" xfId="0" applyFont="1" applyFill="1" applyBorder="1" applyAlignment="1" applyProtection="1">
      <alignment horizontal="center" vertical="center"/>
      <protection/>
    </xf>
    <xf numFmtId="0" fontId="130" fillId="9" borderId="12" xfId="0" applyFont="1" applyFill="1" applyBorder="1" applyAlignment="1" applyProtection="1">
      <alignment horizontal="center" vertical="center"/>
      <protection/>
    </xf>
    <xf numFmtId="0" fontId="24" fillId="0" borderId="0" xfId="0" applyFont="1" applyFill="1" applyAlignment="1" applyProtection="1">
      <alignment horizontal="center" vertic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Monétaire 2" xfId="50"/>
    <cellStyle name="Neutre" xfId="51"/>
    <cellStyle name="Normal 3" xfId="52"/>
    <cellStyle name="Normal 6" xfId="53"/>
    <cellStyle name="Note" xfId="54"/>
    <cellStyle name="Percent" xfId="55"/>
    <cellStyle name="Pourcentage 3"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5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indexed="42"/>
        </patternFill>
      </fill>
    </dxf>
    <dxf>
      <font>
        <color rgb="FFFF0000"/>
      </font>
    </dxf>
    <dxf>
      <font>
        <color rgb="FFFF0000"/>
      </font>
      <border/>
    </dxf>
  </dxfs>
  <tableStyles count="1" defaultTableStyle="TableStyleMedium9" defaultPivotStyle="PivotStyleLight16">
    <tableStyle name="Tableau 1-demandes gratif stag"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 Id="rId4" Type="http://schemas.openxmlformats.org/officeDocument/2006/relationships/hyperlink" Target="#ListeRegionaleESMS!A1" /><Relationship Id="rId5" Type="http://schemas.openxmlformats.org/officeDocument/2006/relationships/hyperlink" Target="http://finess.sante.gouv.fr/jsp/rechercheSimple.jsp?coche=ok" TargetMode="External" /><Relationship Id="rId6" Type="http://schemas.openxmlformats.org/officeDocument/2006/relationships/hyperlink" Target="#'Gratification de stage'!A1" /><Relationship Id="rId7" Type="http://schemas.openxmlformats.org/officeDocument/2006/relationships/hyperlink" Target="#Formations!A1" /><Relationship Id="rId8" Type="http://schemas.openxmlformats.org/officeDocument/2006/relationships/hyperlink" Target="#'Travaux et petits achats'!A1" /><Relationship Id="rId9" Type="http://schemas.openxmlformats.org/officeDocument/2006/relationships/hyperlink" Target="#'Surco&#251;ts remplacement-horsCOVID'!A1" /><Relationship Id="rId10" Type="http://schemas.openxmlformats.org/officeDocument/2006/relationships/hyperlink" Target="#'Surco&#251;ts COVID'!A1" /><Relationship Id="rId11" Type="http://schemas.openxmlformats.org/officeDocument/2006/relationships/hyperlink" Target="#'Mol&#233;cules on&#233;reuses'!A1"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C10" /><Relationship Id="rId3" Type="http://schemas.openxmlformats.org/officeDocument/2006/relationships/hyperlink" Target="#Recapitulatif_CNR!C10"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C10" /><Relationship Id="rId3" Type="http://schemas.openxmlformats.org/officeDocument/2006/relationships/hyperlink" Target="#Recapitulatif_CNR!C10"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A1" /><Relationship Id="rId3" Type="http://schemas.openxmlformats.org/officeDocument/2006/relationships/hyperlink" Target="#Recapitulatif_CNR!A1" /><Relationship Id="rId4" Type="http://schemas.openxmlformats.org/officeDocument/2006/relationships/hyperlink" Target="#Recapitulatif_CNR!C10" /><Relationship Id="rId5" Type="http://schemas.openxmlformats.org/officeDocument/2006/relationships/hyperlink" Target="#Recapitulatif_CNR!C10"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A1" /><Relationship Id="rId3" Type="http://schemas.openxmlformats.org/officeDocument/2006/relationships/hyperlink" Target="#Recapitulatif_CNR!A1" /><Relationship Id="rId4" Type="http://schemas.openxmlformats.org/officeDocument/2006/relationships/hyperlink" Target="#Recapitulatif_CNR!A1" /><Relationship Id="rId5" Type="http://schemas.openxmlformats.org/officeDocument/2006/relationships/hyperlink" Target="#Recapitulatif_CNR!A1"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A1" /><Relationship Id="rId3" Type="http://schemas.openxmlformats.org/officeDocument/2006/relationships/hyperlink" Target="#Recapitulatif_CNR!A1"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A1" /><Relationship Id="rId3" Type="http://schemas.openxmlformats.org/officeDocument/2006/relationships/hyperlink" Target="#Recapitulatif_CNR!A1" /><Relationship Id="rId4" Type="http://schemas.openxmlformats.org/officeDocument/2006/relationships/hyperlink" Target="#Recapitulatif_CNR!C10" /><Relationship Id="rId5" Type="http://schemas.openxmlformats.org/officeDocument/2006/relationships/hyperlink" Target="#Recapitulatif_CNR!C10"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Recapitulatif_CNR!A1" /><Relationship Id="rId3" Type="http://schemas.openxmlformats.org/officeDocument/2006/relationships/hyperlink" Target="#Recapitulatif_CNR!A1" /><Relationship Id="rId4" Type="http://schemas.openxmlformats.org/officeDocument/2006/relationships/hyperlink" Target="#Recapitulatif_CNR!A1" /><Relationship Id="rId5" Type="http://schemas.openxmlformats.org/officeDocument/2006/relationships/hyperlink" Target="#Recapitulatif_CN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781050</xdr:colOff>
      <xdr:row>4</xdr:row>
      <xdr:rowOff>171450</xdr:rowOff>
    </xdr:to>
    <xdr:grpSp>
      <xdr:nvGrpSpPr>
        <xdr:cNvPr id="1" name="Group 22"/>
        <xdr:cNvGrpSpPr>
          <a:grpSpLocks/>
        </xdr:cNvGrpSpPr>
      </xdr:nvGrpSpPr>
      <xdr:grpSpPr>
        <a:xfrm>
          <a:off x="123825" y="0"/>
          <a:ext cx="6257925" cy="1438275"/>
          <a:chOff x="0" y="27"/>
          <a:chExt cx="11969" cy="2430"/>
        </a:xfrm>
        <a:solidFill>
          <a:srgbClr val="FFFFFF"/>
        </a:solidFill>
      </xdr:grpSpPr>
      <xdr:pic>
        <xdr:nvPicPr>
          <xdr:cNvPr id="2" name="Picture 23" descr="ARS-FOND COURRIER"/>
          <xdr:cNvPicPr preferRelativeResize="1">
            <a:picLocks noChangeAspect="1"/>
          </xdr:cNvPicPr>
        </xdr:nvPicPr>
        <xdr:blipFill>
          <a:blip r:embed="rId1"/>
          <a:stretch>
            <a:fillRect/>
          </a:stretch>
        </xdr:blipFill>
        <xdr:spPr>
          <a:xfrm>
            <a:off x="0" y="27"/>
            <a:ext cx="11969" cy="926"/>
          </a:xfrm>
          <a:prstGeom prst="rect">
            <a:avLst/>
          </a:prstGeom>
          <a:noFill/>
          <a:ln w="9525" cmpd="sng">
            <a:noFill/>
          </a:ln>
        </xdr:spPr>
      </xdr:pic>
      <xdr:pic>
        <xdr:nvPicPr>
          <xdr:cNvPr id="3" name="Picture 24" descr="ARS_LOGOS_bretagne"/>
          <xdr:cNvPicPr preferRelativeResize="1">
            <a:picLocks noChangeAspect="1"/>
          </xdr:cNvPicPr>
        </xdr:nvPicPr>
        <xdr:blipFill>
          <a:blip r:embed="rId2"/>
          <a:stretch>
            <a:fillRect/>
          </a:stretch>
        </xdr:blipFill>
        <xdr:spPr>
          <a:xfrm>
            <a:off x="413" y="1107"/>
            <a:ext cx="2340" cy="1350"/>
          </a:xfrm>
          <a:prstGeom prst="rect">
            <a:avLst/>
          </a:prstGeom>
          <a:noFill/>
          <a:ln w="9525" cmpd="sng">
            <a:noFill/>
          </a:ln>
        </xdr:spPr>
      </xdr:pic>
    </xdr:grpSp>
    <xdr:clientData/>
  </xdr:twoCellAnchor>
  <xdr:twoCellAnchor>
    <xdr:from>
      <xdr:col>4</xdr:col>
      <xdr:colOff>381000</xdr:colOff>
      <xdr:row>18</xdr:row>
      <xdr:rowOff>57150</xdr:rowOff>
    </xdr:from>
    <xdr:to>
      <xdr:col>4</xdr:col>
      <xdr:colOff>3514725</xdr:colOff>
      <xdr:row>19</xdr:row>
      <xdr:rowOff>552450</xdr:rowOff>
    </xdr:to>
    <xdr:sp>
      <xdr:nvSpPr>
        <xdr:cNvPr id="4" name="ZoneTexte 15"/>
        <xdr:cNvSpPr txBox="1">
          <a:spLocks noChangeArrowheads="1"/>
        </xdr:cNvSpPr>
      </xdr:nvSpPr>
      <xdr:spPr>
        <a:xfrm>
          <a:off x="5981700" y="6057900"/>
          <a:ext cx="3133725" cy="1190625"/>
        </a:xfrm>
        <a:prstGeom prst="rect">
          <a:avLst/>
        </a:prstGeom>
        <a:solidFill>
          <a:srgbClr val="FFFFFF"/>
        </a:solidFill>
        <a:ln w="25400" cmpd="sng">
          <a:solidFill>
            <a:srgbClr val="0D0D0D"/>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Votre dossier dûment complété devra être transmis d'ici le 15 septembre </a:t>
          </a:r>
          <a:r>
            <a:rPr lang="en-US" cap="none" sz="1050" b="1" i="1" u="sng" baseline="0">
              <a:solidFill>
                <a:srgbClr val="000000"/>
              </a:solidFill>
              <a:latin typeface="Calibri"/>
              <a:ea typeface="Calibri"/>
              <a:cs typeface="Calibri"/>
            </a:rPr>
            <a:t>par courrier électronique</a:t>
          </a:r>
          <a:r>
            <a:rPr lang="en-US" cap="none" sz="1050" b="1" i="1"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(avec accusé de réception) sur la boite : 
</a:t>
          </a:r>
          <a:r>
            <a:rPr lang="en-US" cap="none" sz="1050" b="1"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ARS-BRETAGNE-ESMS-PH@ars.sante.fr</a:t>
          </a:r>
        </a:p>
      </xdr:txBody>
    </xdr:sp>
    <xdr:clientData/>
  </xdr:twoCellAnchor>
  <xdr:twoCellAnchor>
    <xdr:from>
      <xdr:col>4</xdr:col>
      <xdr:colOff>400050</xdr:colOff>
      <xdr:row>16</xdr:row>
      <xdr:rowOff>142875</xdr:rowOff>
    </xdr:from>
    <xdr:to>
      <xdr:col>4</xdr:col>
      <xdr:colOff>3533775</xdr:colOff>
      <xdr:row>18</xdr:row>
      <xdr:rowOff>0</xdr:rowOff>
    </xdr:to>
    <xdr:sp>
      <xdr:nvSpPr>
        <xdr:cNvPr id="5" name="ZoneTexte 9"/>
        <xdr:cNvSpPr txBox="1">
          <a:spLocks noChangeArrowheads="1"/>
        </xdr:cNvSpPr>
      </xdr:nvSpPr>
      <xdr:spPr>
        <a:xfrm>
          <a:off x="6000750" y="4752975"/>
          <a:ext cx="3133725" cy="1247775"/>
        </a:xfrm>
        <a:prstGeom prst="rect">
          <a:avLst/>
        </a:prstGeom>
        <a:solidFill>
          <a:srgbClr val="FF8080"/>
        </a:solidFill>
        <a:ln w="38100" cmpd="sng">
          <a:solidFill>
            <a:srgbClr val="FF0000"/>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Vous devez impérativement fournir  les justificatifs nécessaires à l'étude de votre demande
</a:t>
          </a:r>
          <a:r>
            <a:rPr lang="en-US" cap="none" sz="1050" b="1" i="0" u="none" baseline="0">
              <a:solidFill>
                <a:srgbClr val="000000"/>
              </a:solidFill>
              <a:latin typeface="Calibri"/>
              <a:ea typeface="Calibri"/>
              <a:cs typeface="Calibri"/>
            </a:rPr>
            <a:t> (cf. documents demandés dans chaque onglet)
</a:t>
          </a:r>
          <a:r>
            <a:rPr lang="en-US" cap="none" sz="1050" b="1"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En l'absence de ces documents, 
</a:t>
          </a:r>
          <a:r>
            <a:rPr lang="en-US" cap="none" sz="1050" b="1" i="0" u="sng" baseline="0">
              <a:solidFill>
                <a:srgbClr val="000000"/>
              </a:solidFill>
              <a:latin typeface="Calibri"/>
              <a:ea typeface="Calibri"/>
              <a:cs typeface="Calibri"/>
            </a:rPr>
            <a:t>votre demande sera considérée comme irrecevable</a:t>
          </a:r>
          <a:r>
            <a:rPr lang="en-US" cap="none" sz="1050" b="1" i="0" u="sng" baseline="0">
              <a:solidFill>
                <a:srgbClr val="000000"/>
              </a:solidFill>
              <a:latin typeface="Calibri"/>
              <a:ea typeface="Calibri"/>
              <a:cs typeface="Calibri"/>
            </a:rPr>
            <a:t> et ne sera pas traitée,</a:t>
          </a:r>
          <a:r>
            <a:rPr lang="en-US" cap="none" sz="1050" b="1" i="0" u="none" baseline="0">
              <a:solidFill>
                <a:srgbClr val="000000"/>
              </a:solidFill>
              <a:latin typeface="Calibri"/>
              <a:ea typeface="Calibri"/>
              <a:cs typeface="Calibri"/>
            </a:rPr>
            <a:t>
</a:t>
          </a:r>
        </a:p>
      </xdr:txBody>
    </xdr:sp>
    <xdr:clientData/>
  </xdr:twoCellAnchor>
  <xdr:twoCellAnchor editAs="oneCell">
    <xdr:from>
      <xdr:col>4</xdr:col>
      <xdr:colOff>209550</xdr:colOff>
      <xdr:row>15</xdr:row>
      <xdr:rowOff>47625</xdr:rowOff>
    </xdr:from>
    <xdr:to>
      <xdr:col>4</xdr:col>
      <xdr:colOff>771525</xdr:colOff>
      <xdr:row>16</xdr:row>
      <xdr:rowOff>295275</xdr:rowOff>
    </xdr:to>
    <xdr:pic>
      <xdr:nvPicPr>
        <xdr:cNvPr id="6" name="Image 20" descr="http://1.bp.blogspot.com/-XgpxNOSD5z0/UExM6HfXnPI/AAAAAAAAAKg/klozY7jgOpA/s1600/1237099306261031288Steren_Warning.svg.med.png"/>
        <xdr:cNvPicPr preferRelativeResize="1">
          <a:picLocks noChangeAspect="1"/>
        </xdr:cNvPicPr>
      </xdr:nvPicPr>
      <xdr:blipFill>
        <a:blip r:embed="rId3"/>
        <a:stretch>
          <a:fillRect/>
        </a:stretch>
      </xdr:blipFill>
      <xdr:spPr>
        <a:xfrm>
          <a:off x="5810250" y="4410075"/>
          <a:ext cx="561975" cy="495300"/>
        </a:xfrm>
        <a:prstGeom prst="rect">
          <a:avLst/>
        </a:prstGeom>
        <a:noFill/>
        <a:ln w="9525" cmpd="sng">
          <a:noFill/>
        </a:ln>
      </xdr:spPr>
    </xdr:pic>
    <xdr:clientData/>
  </xdr:twoCellAnchor>
  <xdr:twoCellAnchor>
    <xdr:from>
      <xdr:col>4</xdr:col>
      <xdr:colOff>390525</xdr:colOff>
      <xdr:row>6</xdr:row>
      <xdr:rowOff>19050</xdr:rowOff>
    </xdr:from>
    <xdr:to>
      <xdr:col>4</xdr:col>
      <xdr:colOff>2933700</xdr:colOff>
      <xdr:row>7</xdr:row>
      <xdr:rowOff>85725</xdr:rowOff>
    </xdr:to>
    <xdr:sp>
      <xdr:nvSpPr>
        <xdr:cNvPr id="7" name="Rectangle à coins arrondis 13">
          <a:hlinkClick r:id="rId4"/>
        </xdr:cNvPr>
        <xdr:cNvSpPr>
          <a:spLocks/>
        </xdr:cNvSpPr>
      </xdr:nvSpPr>
      <xdr:spPr>
        <a:xfrm>
          <a:off x="5991225" y="2143125"/>
          <a:ext cx="2543175" cy="276225"/>
        </a:xfrm>
        <a:prstGeom prst="roundRect">
          <a:avLst/>
        </a:prstGeom>
        <a:gradFill rotWithShape="1">
          <a:gsLst>
            <a:gs pos="0">
              <a:srgbClr val="E46C0A"/>
            </a:gs>
            <a:gs pos="80000">
              <a:srgbClr val="FF8F2A"/>
            </a:gs>
            <a:gs pos="100000">
              <a:srgbClr val="FF8F26"/>
            </a:gs>
          </a:gsLst>
          <a:lin ang="5400000" scaled="1"/>
        </a:gradFill>
        <a:ln w="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Accéder à la liste des ESMS</a:t>
          </a:r>
        </a:p>
      </xdr:txBody>
    </xdr:sp>
    <xdr:clientData/>
  </xdr:twoCellAnchor>
  <xdr:twoCellAnchor>
    <xdr:from>
      <xdr:col>4</xdr:col>
      <xdr:colOff>390525</xdr:colOff>
      <xdr:row>7</xdr:row>
      <xdr:rowOff>152400</xdr:rowOff>
    </xdr:from>
    <xdr:to>
      <xdr:col>4</xdr:col>
      <xdr:colOff>2933700</xdr:colOff>
      <xdr:row>9</xdr:row>
      <xdr:rowOff>19050</xdr:rowOff>
    </xdr:to>
    <xdr:sp>
      <xdr:nvSpPr>
        <xdr:cNvPr id="8" name="Rectangle à coins arrondis 14">
          <a:hlinkClick r:id="rId5"/>
        </xdr:cNvPr>
        <xdr:cNvSpPr>
          <a:spLocks/>
        </xdr:cNvSpPr>
      </xdr:nvSpPr>
      <xdr:spPr>
        <a:xfrm>
          <a:off x="5991225" y="2486025"/>
          <a:ext cx="2543175" cy="276225"/>
        </a:xfrm>
        <a:prstGeom prst="roundRect">
          <a:avLst/>
        </a:prstGeom>
        <a:gradFill rotWithShape="1">
          <a:gsLst>
            <a:gs pos="0">
              <a:srgbClr val="E46C0A"/>
            </a:gs>
            <a:gs pos="80000">
              <a:srgbClr val="FF8F2A"/>
            </a:gs>
            <a:gs pos="100000">
              <a:srgbClr val="FF8F26"/>
            </a:gs>
          </a:gsLst>
          <a:lin ang="5400000" scaled="1"/>
        </a:gradFill>
        <a:ln w="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Accéder au site internet FINESS</a:t>
          </a:r>
        </a:p>
      </xdr:txBody>
    </xdr:sp>
    <xdr:clientData/>
  </xdr:twoCellAnchor>
  <xdr:twoCellAnchor>
    <xdr:from>
      <xdr:col>1</xdr:col>
      <xdr:colOff>9525</xdr:colOff>
      <xdr:row>16</xdr:row>
      <xdr:rowOff>19050</xdr:rowOff>
    </xdr:from>
    <xdr:to>
      <xdr:col>3</xdr:col>
      <xdr:colOff>0</xdr:colOff>
      <xdr:row>16</xdr:row>
      <xdr:rowOff>685800</xdr:rowOff>
    </xdr:to>
    <xdr:sp>
      <xdr:nvSpPr>
        <xdr:cNvPr id="9" name="Rectangle à coins arrondis 10">
          <a:hlinkClick r:id="rId6"/>
        </xdr:cNvPr>
        <xdr:cNvSpPr>
          <a:spLocks/>
        </xdr:cNvSpPr>
      </xdr:nvSpPr>
      <xdr:spPr>
        <a:xfrm>
          <a:off x="219075" y="4629150"/>
          <a:ext cx="3657600" cy="6667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GRATIFICATION</a:t>
          </a:r>
          <a:r>
            <a:rPr lang="en-US" cap="none" sz="1400" b="1" i="0" u="none" baseline="0">
              <a:solidFill>
                <a:srgbClr val="000000"/>
              </a:solidFill>
              <a:latin typeface="Calibri"/>
              <a:ea typeface="Calibri"/>
              <a:cs typeface="Calibri"/>
            </a:rPr>
            <a:t> DE STAGE</a:t>
          </a:r>
        </a:p>
      </xdr:txBody>
    </xdr:sp>
    <xdr:clientData/>
  </xdr:twoCellAnchor>
  <xdr:twoCellAnchor>
    <xdr:from>
      <xdr:col>0</xdr:col>
      <xdr:colOff>200025</xdr:colOff>
      <xdr:row>17</xdr:row>
      <xdr:rowOff>19050</xdr:rowOff>
    </xdr:from>
    <xdr:to>
      <xdr:col>2</xdr:col>
      <xdr:colOff>1819275</xdr:colOff>
      <xdr:row>17</xdr:row>
      <xdr:rowOff>685800</xdr:rowOff>
    </xdr:to>
    <xdr:sp>
      <xdr:nvSpPr>
        <xdr:cNvPr id="10" name="Rectangle à coins arrondis 11">
          <a:hlinkClick r:id="rId7"/>
        </xdr:cNvPr>
        <xdr:cNvSpPr>
          <a:spLocks/>
        </xdr:cNvSpPr>
      </xdr:nvSpPr>
      <xdr:spPr>
        <a:xfrm>
          <a:off x="200025" y="5324475"/>
          <a:ext cx="3657600" cy="666750"/>
        </a:xfrm>
        <a:prstGeom prst="roundRect">
          <a:avLst/>
        </a:prstGeom>
        <a:solidFill>
          <a:srgbClr val="92D050"/>
        </a:solidFill>
        <a:ln w="25400" cmpd="sng">
          <a:solidFill>
            <a:srgbClr val="6699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 FORMATIONS </a:t>
          </a:r>
        </a:p>
      </xdr:txBody>
    </xdr:sp>
    <xdr:clientData/>
  </xdr:twoCellAnchor>
  <xdr:twoCellAnchor>
    <xdr:from>
      <xdr:col>1</xdr:col>
      <xdr:colOff>9525</xdr:colOff>
      <xdr:row>19</xdr:row>
      <xdr:rowOff>0</xdr:rowOff>
    </xdr:from>
    <xdr:to>
      <xdr:col>3</xdr:col>
      <xdr:colOff>0</xdr:colOff>
      <xdr:row>19</xdr:row>
      <xdr:rowOff>666750</xdr:rowOff>
    </xdr:to>
    <xdr:sp>
      <xdr:nvSpPr>
        <xdr:cNvPr id="11" name="Rectangle à coins arrondis 23">
          <a:hlinkClick r:id="rId8"/>
        </xdr:cNvPr>
        <xdr:cNvSpPr>
          <a:spLocks/>
        </xdr:cNvSpPr>
      </xdr:nvSpPr>
      <xdr:spPr>
        <a:xfrm>
          <a:off x="219075" y="6696075"/>
          <a:ext cx="3657600" cy="666750"/>
        </a:xfrm>
        <a:prstGeom prst="roundRect">
          <a:avLst/>
        </a:prstGeom>
        <a:solidFill>
          <a:srgbClr val="FAC090"/>
        </a:solidFill>
        <a:ln w="25400" cmpd="sng">
          <a:solidFill>
            <a:srgbClr val="CC99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TRAVAUX ET</a:t>
          </a:r>
          <a:r>
            <a:rPr lang="en-US" cap="none" sz="1600" b="1" i="0" u="none" baseline="0">
              <a:solidFill>
                <a:srgbClr val="000000"/>
              </a:solidFill>
              <a:latin typeface="Calibri"/>
              <a:ea typeface="Calibri"/>
              <a:cs typeface="Calibri"/>
            </a:rPr>
            <a:t> PETITS ACHATS</a:t>
          </a:r>
        </a:p>
      </xdr:txBody>
    </xdr:sp>
    <xdr:clientData/>
  </xdr:twoCellAnchor>
  <xdr:twoCellAnchor>
    <xdr:from>
      <xdr:col>0</xdr:col>
      <xdr:colOff>200025</xdr:colOff>
      <xdr:row>20</xdr:row>
      <xdr:rowOff>0</xdr:rowOff>
    </xdr:from>
    <xdr:to>
      <xdr:col>2</xdr:col>
      <xdr:colOff>1819275</xdr:colOff>
      <xdr:row>20</xdr:row>
      <xdr:rowOff>666750</xdr:rowOff>
    </xdr:to>
    <xdr:sp>
      <xdr:nvSpPr>
        <xdr:cNvPr id="12" name="Rectangle à coins arrondis 24">
          <a:hlinkClick r:id="rId9"/>
        </xdr:cNvPr>
        <xdr:cNvSpPr>
          <a:spLocks/>
        </xdr:cNvSpPr>
      </xdr:nvSpPr>
      <xdr:spPr>
        <a:xfrm>
          <a:off x="200025" y="7391400"/>
          <a:ext cx="3657600" cy="666750"/>
        </a:xfrm>
        <a:prstGeom prst="roundRect">
          <a:avLst/>
        </a:prstGeom>
        <a:solidFill>
          <a:srgbClr val="93CDDD"/>
        </a:solidFill>
        <a:ln w="25400" cmpd="sng">
          <a:solidFill>
            <a:srgbClr val="31859C"/>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SURCOUTS REMPLACEMENT - 
HORS COVID</a:t>
          </a:r>
        </a:p>
      </xdr:txBody>
    </xdr:sp>
    <xdr:clientData/>
  </xdr:twoCellAnchor>
  <xdr:twoCellAnchor>
    <xdr:from>
      <xdr:col>0</xdr:col>
      <xdr:colOff>200025</xdr:colOff>
      <xdr:row>21</xdr:row>
      <xdr:rowOff>0</xdr:rowOff>
    </xdr:from>
    <xdr:to>
      <xdr:col>2</xdr:col>
      <xdr:colOff>1819275</xdr:colOff>
      <xdr:row>21</xdr:row>
      <xdr:rowOff>666750</xdr:rowOff>
    </xdr:to>
    <xdr:sp>
      <xdr:nvSpPr>
        <xdr:cNvPr id="13" name="Rectangle à coins arrondis 25">
          <a:hlinkClick r:id="rId10"/>
        </xdr:cNvPr>
        <xdr:cNvSpPr>
          <a:spLocks/>
        </xdr:cNvSpPr>
      </xdr:nvSpPr>
      <xdr:spPr>
        <a:xfrm>
          <a:off x="200025" y="8086725"/>
          <a:ext cx="3657600" cy="666750"/>
        </a:xfrm>
        <a:prstGeom prst="roundRect">
          <a:avLst/>
        </a:prstGeom>
        <a:solidFill>
          <a:srgbClr val="E6B9B8"/>
        </a:solidFill>
        <a:ln w="25400" cmpd="sng">
          <a:solidFill>
            <a:srgbClr val="D99694"/>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SURCOUTS COVID</a:t>
          </a:r>
        </a:p>
      </xdr:txBody>
    </xdr:sp>
    <xdr:clientData/>
  </xdr:twoCellAnchor>
  <xdr:twoCellAnchor>
    <xdr:from>
      <xdr:col>1</xdr:col>
      <xdr:colOff>0</xdr:colOff>
      <xdr:row>18</xdr:row>
      <xdr:rowOff>0</xdr:rowOff>
    </xdr:from>
    <xdr:to>
      <xdr:col>2</xdr:col>
      <xdr:colOff>1828800</xdr:colOff>
      <xdr:row>18</xdr:row>
      <xdr:rowOff>666750</xdr:rowOff>
    </xdr:to>
    <xdr:sp>
      <xdr:nvSpPr>
        <xdr:cNvPr id="14" name="Rectangle à coins arrondis 17">
          <a:hlinkClick r:id="rId11"/>
        </xdr:cNvPr>
        <xdr:cNvSpPr>
          <a:spLocks/>
        </xdr:cNvSpPr>
      </xdr:nvSpPr>
      <xdr:spPr>
        <a:xfrm>
          <a:off x="209550" y="6000750"/>
          <a:ext cx="3657600" cy="666750"/>
        </a:xfrm>
        <a:prstGeom prst="roundRect">
          <a:avLst/>
        </a:prstGeom>
        <a:solidFill>
          <a:srgbClr val="B3A2C7"/>
        </a:solidFill>
        <a:ln w="25400" cmpd="sng">
          <a:solidFill>
            <a:srgbClr val="604A7B"/>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MOLECULES</a:t>
          </a:r>
          <a:r>
            <a:rPr lang="en-US" cap="none" sz="1600" b="1" i="0" u="none" baseline="0">
              <a:solidFill>
                <a:srgbClr val="000000"/>
              </a:solidFill>
              <a:latin typeface="Calibri"/>
              <a:ea typeface="Calibri"/>
              <a:cs typeface="Calibri"/>
            </a:rPr>
            <a:t> ONEREUSES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95250</xdr:rowOff>
    </xdr:from>
    <xdr:to>
      <xdr:col>10</xdr:col>
      <xdr:colOff>876300</xdr:colOff>
      <xdr:row>3</xdr:row>
      <xdr:rowOff>114300</xdr:rowOff>
    </xdr:to>
    <xdr:pic macro="[0]!Selectionner_la_feuille_Recapitulatif_CNR">
      <xdr:nvPicPr>
        <xdr:cNvPr id="1" name="Image 5" descr="flecheretour.gif">
          <a:hlinkClick r:id="rId3"/>
        </xdr:cNvPr>
        <xdr:cNvPicPr preferRelativeResize="1">
          <a:picLocks noChangeAspect="1"/>
        </xdr:cNvPicPr>
      </xdr:nvPicPr>
      <xdr:blipFill>
        <a:blip r:embed="rId1"/>
        <a:stretch>
          <a:fillRect/>
        </a:stretch>
      </xdr:blipFill>
      <xdr:spPr>
        <a:xfrm>
          <a:off x="11182350" y="95250"/>
          <a:ext cx="7620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142875</xdr:rowOff>
    </xdr:from>
    <xdr:to>
      <xdr:col>11</xdr:col>
      <xdr:colOff>76200</xdr:colOff>
      <xdr:row>0</xdr:row>
      <xdr:rowOff>142875</xdr:rowOff>
    </xdr:to>
    <xdr:pic macro="[0]!Selectionner_la_feuille_Recapitulatif_CNR">
      <xdr:nvPicPr>
        <xdr:cNvPr id="1" name="Image 5" descr="flecheretour.gif"/>
        <xdr:cNvPicPr preferRelativeResize="1">
          <a:picLocks noChangeAspect="1"/>
        </xdr:cNvPicPr>
      </xdr:nvPicPr>
      <xdr:blipFill>
        <a:blip r:embed="rId1"/>
        <a:stretch>
          <a:fillRect/>
        </a:stretch>
      </xdr:blipFill>
      <xdr:spPr>
        <a:xfrm>
          <a:off x="9372600" y="142875"/>
          <a:ext cx="0" cy="0"/>
        </a:xfrm>
        <a:prstGeom prst="rect">
          <a:avLst/>
        </a:prstGeom>
        <a:noFill/>
        <a:ln w="9525" cmpd="sng">
          <a:noFill/>
        </a:ln>
      </xdr:spPr>
    </xdr:pic>
    <xdr:clientData/>
  </xdr:twoCellAnchor>
  <xdr:twoCellAnchor editAs="oneCell">
    <xdr:from>
      <xdr:col>11</xdr:col>
      <xdr:colOff>114300</xdr:colOff>
      <xdr:row>40</xdr:row>
      <xdr:rowOff>95250</xdr:rowOff>
    </xdr:from>
    <xdr:to>
      <xdr:col>11</xdr:col>
      <xdr:colOff>114300</xdr:colOff>
      <xdr:row>40</xdr:row>
      <xdr:rowOff>95250</xdr:rowOff>
    </xdr:to>
    <xdr:pic macro="[0]!Selectionner_la_feuille_Recapitulatif_CNR">
      <xdr:nvPicPr>
        <xdr:cNvPr id="2" name="Image 14" descr="flecheretour.gif"/>
        <xdr:cNvPicPr preferRelativeResize="1">
          <a:picLocks noChangeAspect="1"/>
        </xdr:cNvPicPr>
      </xdr:nvPicPr>
      <xdr:blipFill>
        <a:blip r:embed="rId1"/>
        <a:stretch>
          <a:fillRect/>
        </a:stretch>
      </xdr:blipFill>
      <xdr:spPr>
        <a:xfrm>
          <a:off x="9410700" y="8515350"/>
          <a:ext cx="0" cy="0"/>
        </a:xfrm>
        <a:prstGeom prst="rect">
          <a:avLst/>
        </a:prstGeom>
        <a:noFill/>
        <a:ln w="9525" cmpd="sng">
          <a:noFill/>
        </a:ln>
      </xdr:spPr>
    </xdr:pic>
    <xdr:clientData/>
  </xdr:twoCellAnchor>
  <xdr:twoCellAnchor editAs="oneCell">
    <xdr:from>
      <xdr:col>11</xdr:col>
      <xdr:colOff>0</xdr:colOff>
      <xdr:row>1</xdr:row>
      <xdr:rowOff>0</xdr:rowOff>
    </xdr:from>
    <xdr:to>
      <xdr:col>11</xdr:col>
      <xdr:colOff>762000</xdr:colOff>
      <xdr:row>3</xdr:row>
      <xdr:rowOff>161925</xdr:rowOff>
    </xdr:to>
    <xdr:pic macro="[0]!Selectionner_la_feuille_Recapitulatif_CNR">
      <xdr:nvPicPr>
        <xdr:cNvPr id="3" name="Image 5" descr="flecheretour.gif">
          <a:hlinkClick r:id="rId3"/>
        </xdr:cNvPr>
        <xdr:cNvPicPr preferRelativeResize="1">
          <a:picLocks noChangeAspect="1"/>
        </xdr:cNvPicPr>
      </xdr:nvPicPr>
      <xdr:blipFill>
        <a:blip r:embed="rId1"/>
        <a:stretch>
          <a:fillRect/>
        </a:stretch>
      </xdr:blipFill>
      <xdr:spPr>
        <a:xfrm>
          <a:off x="9296400" y="190500"/>
          <a:ext cx="7620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0</xdr:row>
      <xdr:rowOff>85725</xdr:rowOff>
    </xdr:from>
    <xdr:to>
      <xdr:col>7</xdr:col>
      <xdr:colOff>1143000</xdr:colOff>
      <xdr:row>3</xdr:row>
      <xdr:rowOff>57150</xdr:rowOff>
    </xdr:to>
    <xdr:pic>
      <xdr:nvPicPr>
        <xdr:cNvPr id="1" name="Image 7" descr="flecheretour.gif">
          <a:hlinkClick r:id="rId3"/>
        </xdr:cNvPr>
        <xdr:cNvPicPr preferRelativeResize="1">
          <a:picLocks noChangeAspect="1"/>
        </xdr:cNvPicPr>
      </xdr:nvPicPr>
      <xdr:blipFill>
        <a:blip r:embed="rId1"/>
        <a:stretch>
          <a:fillRect/>
        </a:stretch>
      </xdr:blipFill>
      <xdr:spPr>
        <a:xfrm>
          <a:off x="10496550" y="85725"/>
          <a:ext cx="885825" cy="552450"/>
        </a:xfrm>
        <a:prstGeom prst="rect">
          <a:avLst/>
        </a:prstGeom>
        <a:noFill/>
        <a:ln w="9525" cmpd="sng">
          <a:noFill/>
        </a:ln>
      </xdr:spPr>
    </xdr:pic>
    <xdr:clientData/>
  </xdr:twoCellAnchor>
  <xdr:twoCellAnchor editAs="oneCell">
    <xdr:from>
      <xdr:col>7</xdr:col>
      <xdr:colOff>190500</xdr:colOff>
      <xdr:row>30</xdr:row>
      <xdr:rowOff>0</xdr:rowOff>
    </xdr:from>
    <xdr:to>
      <xdr:col>7</xdr:col>
      <xdr:colOff>1143000</xdr:colOff>
      <xdr:row>32</xdr:row>
      <xdr:rowOff>95250</xdr:rowOff>
    </xdr:to>
    <xdr:pic>
      <xdr:nvPicPr>
        <xdr:cNvPr id="2" name="Image 5" descr="flecheretour.gif">
          <a:hlinkClick r:id="rId5"/>
        </xdr:cNvPr>
        <xdr:cNvPicPr preferRelativeResize="1">
          <a:picLocks noChangeAspect="1"/>
        </xdr:cNvPicPr>
      </xdr:nvPicPr>
      <xdr:blipFill>
        <a:blip r:embed="rId1"/>
        <a:stretch>
          <a:fillRect/>
        </a:stretch>
      </xdr:blipFill>
      <xdr:spPr>
        <a:xfrm>
          <a:off x="10429875" y="8924925"/>
          <a:ext cx="952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0</xdr:row>
      <xdr:rowOff>85725</xdr:rowOff>
    </xdr:from>
    <xdr:to>
      <xdr:col>7</xdr:col>
      <xdr:colOff>762000</xdr:colOff>
      <xdr:row>3</xdr:row>
      <xdr:rowOff>47625</xdr:rowOff>
    </xdr:to>
    <xdr:pic>
      <xdr:nvPicPr>
        <xdr:cNvPr id="1" name="Image 7" descr="flecheretour.gif">
          <a:hlinkClick r:id="rId3"/>
        </xdr:cNvPr>
        <xdr:cNvPicPr preferRelativeResize="1">
          <a:picLocks noChangeAspect="1"/>
        </xdr:cNvPicPr>
      </xdr:nvPicPr>
      <xdr:blipFill>
        <a:blip r:embed="rId1"/>
        <a:stretch>
          <a:fillRect/>
        </a:stretch>
      </xdr:blipFill>
      <xdr:spPr>
        <a:xfrm>
          <a:off x="10067925" y="85725"/>
          <a:ext cx="504825" cy="542925"/>
        </a:xfrm>
        <a:prstGeom prst="rect">
          <a:avLst/>
        </a:prstGeom>
        <a:noFill/>
        <a:ln w="9525" cmpd="sng">
          <a:noFill/>
        </a:ln>
      </xdr:spPr>
    </xdr:pic>
    <xdr:clientData/>
  </xdr:twoCellAnchor>
  <xdr:twoCellAnchor editAs="oneCell">
    <xdr:from>
      <xdr:col>6</xdr:col>
      <xdr:colOff>1676400</xdr:colOff>
      <xdr:row>28</xdr:row>
      <xdr:rowOff>428625</xdr:rowOff>
    </xdr:from>
    <xdr:to>
      <xdr:col>6</xdr:col>
      <xdr:colOff>2181225</xdr:colOff>
      <xdr:row>31</xdr:row>
      <xdr:rowOff>57150</xdr:rowOff>
    </xdr:to>
    <xdr:pic>
      <xdr:nvPicPr>
        <xdr:cNvPr id="2" name="Image 7" descr="flecheretour.gif">
          <a:hlinkClick r:id="rId5"/>
        </xdr:cNvPr>
        <xdr:cNvPicPr preferRelativeResize="1">
          <a:picLocks noChangeAspect="1"/>
        </xdr:cNvPicPr>
      </xdr:nvPicPr>
      <xdr:blipFill>
        <a:blip r:embed="rId1"/>
        <a:stretch>
          <a:fillRect/>
        </a:stretch>
      </xdr:blipFill>
      <xdr:spPr>
        <a:xfrm>
          <a:off x="9144000" y="9410700"/>
          <a:ext cx="5048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0</xdr:row>
      <xdr:rowOff>85725</xdr:rowOff>
    </xdr:from>
    <xdr:to>
      <xdr:col>7</xdr:col>
      <xdr:colOff>762000</xdr:colOff>
      <xdr:row>3</xdr:row>
      <xdr:rowOff>47625</xdr:rowOff>
    </xdr:to>
    <xdr:pic>
      <xdr:nvPicPr>
        <xdr:cNvPr id="1" name="Image 7" descr="flecheretour.gif">
          <a:hlinkClick r:id="rId3"/>
        </xdr:cNvPr>
        <xdr:cNvPicPr preferRelativeResize="1">
          <a:picLocks noChangeAspect="1"/>
        </xdr:cNvPicPr>
      </xdr:nvPicPr>
      <xdr:blipFill>
        <a:blip r:embed="rId1"/>
        <a:stretch>
          <a:fillRect/>
        </a:stretch>
      </xdr:blipFill>
      <xdr:spPr>
        <a:xfrm>
          <a:off x="8572500" y="85725"/>
          <a:ext cx="5048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0</xdr:row>
      <xdr:rowOff>47625</xdr:rowOff>
    </xdr:from>
    <xdr:to>
      <xdr:col>8</xdr:col>
      <xdr:colOff>885825</xdr:colOff>
      <xdr:row>3</xdr:row>
      <xdr:rowOff>9525</xdr:rowOff>
    </xdr:to>
    <xdr:pic>
      <xdr:nvPicPr>
        <xdr:cNvPr id="1" name="Image 7" descr="flecheretour.gif">
          <a:hlinkClick r:id="rId3"/>
        </xdr:cNvPr>
        <xdr:cNvPicPr preferRelativeResize="1">
          <a:picLocks noChangeAspect="1"/>
        </xdr:cNvPicPr>
      </xdr:nvPicPr>
      <xdr:blipFill>
        <a:blip r:embed="rId1"/>
        <a:stretch>
          <a:fillRect/>
        </a:stretch>
      </xdr:blipFill>
      <xdr:spPr>
        <a:xfrm>
          <a:off x="11791950" y="47625"/>
          <a:ext cx="504825" cy="542925"/>
        </a:xfrm>
        <a:prstGeom prst="rect">
          <a:avLst/>
        </a:prstGeom>
        <a:noFill/>
        <a:ln w="9525" cmpd="sng">
          <a:noFill/>
        </a:ln>
      </xdr:spPr>
    </xdr:pic>
    <xdr:clientData/>
  </xdr:twoCellAnchor>
  <xdr:twoCellAnchor editAs="oneCell">
    <xdr:from>
      <xdr:col>7</xdr:col>
      <xdr:colOff>1076325</xdr:colOff>
      <xdr:row>123</xdr:row>
      <xdr:rowOff>9525</xdr:rowOff>
    </xdr:from>
    <xdr:to>
      <xdr:col>8</xdr:col>
      <xdr:colOff>66675</xdr:colOff>
      <xdr:row>125</xdr:row>
      <xdr:rowOff>123825</xdr:rowOff>
    </xdr:to>
    <xdr:pic>
      <xdr:nvPicPr>
        <xdr:cNvPr id="2" name="Image 5" descr="flecheretour.gif">
          <a:hlinkClick r:id="rId5"/>
        </xdr:cNvPr>
        <xdr:cNvPicPr preferRelativeResize="1">
          <a:picLocks noChangeAspect="1"/>
        </xdr:cNvPicPr>
      </xdr:nvPicPr>
      <xdr:blipFill>
        <a:blip r:embed="rId1"/>
        <a:stretch>
          <a:fillRect/>
        </a:stretch>
      </xdr:blipFill>
      <xdr:spPr>
        <a:xfrm>
          <a:off x="10763250" y="32756475"/>
          <a:ext cx="71437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76200</xdr:rowOff>
    </xdr:from>
    <xdr:to>
      <xdr:col>5</xdr:col>
      <xdr:colOff>990600</xdr:colOff>
      <xdr:row>0</xdr:row>
      <xdr:rowOff>552450</xdr:rowOff>
    </xdr:to>
    <xdr:pic macro="[0]!Selectionner_la_feuille_Recapitulatif_CNR">
      <xdr:nvPicPr>
        <xdr:cNvPr id="1" name="Image 5" descr="flecheretour.gif">
          <a:hlinkClick r:id="rId3"/>
        </xdr:cNvPr>
        <xdr:cNvPicPr preferRelativeResize="1">
          <a:picLocks noChangeAspect="1"/>
        </xdr:cNvPicPr>
      </xdr:nvPicPr>
      <xdr:blipFill>
        <a:blip r:embed="rId1"/>
        <a:stretch>
          <a:fillRect/>
        </a:stretch>
      </xdr:blipFill>
      <xdr:spPr>
        <a:xfrm>
          <a:off x="8067675" y="76200"/>
          <a:ext cx="762000" cy="476250"/>
        </a:xfrm>
        <a:prstGeom prst="rect">
          <a:avLst/>
        </a:prstGeom>
        <a:noFill/>
        <a:ln w="9525" cmpd="sng">
          <a:noFill/>
        </a:ln>
      </xdr:spPr>
    </xdr:pic>
    <xdr:clientData/>
  </xdr:twoCellAnchor>
  <xdr:twoCellAnchor editAs="oneCell">
    <xdr:from>
      <xdr:col>5</xdr:col>
      <xdr:colOff>0</xdr:colOff>
      <xdr:row>456</xdr:row>
      <xdr:rowOff>0</xdr:rowOff>
    </xdr:from>
    <xdr:to>
      <xdr:col>5</xdr:col>
      <xdr:colOff>762000</xdr:colOff>
      <xdr:row>458</xdr:row>
      <xdr:rowOff>95250</xdr:rowOff>
    </xdr:to>
    <xdr:pic macro="[0]!Selectionner_la_feuille_Recapitulatif_CNR">
      <xdr:nvPicPr>
        <xdr:cNvPr id="2" name="Image 5" descr="flecheretour.gif">
          <a:hlinkClick r:id="rId5"/>
        </xdr:cNvPr>
        <xdr:cNvPicPr preferRelativeResize="1">
          <a:picLocks noChangeAspect="1"/>
        </xdr:cNvPicPr>
      </xdr:nvPicPr>
      <xdr:blipFill>
        <a:blip r:embed="rId1"/>
        <a:stretch>
          <a:fillRect/>
        </a:stretch>
      </xdr:blipFill>
      <xdr:spPr>
        <a:xfrm>
          <a:off x="7839075" y="90725625"/>
          <a:ext cx="76200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rs044ctla\ARS044$\DAS\AMS\Allocation%20de%20ressources\PA\CAMPAGNE%20BUDGETAIRE\2014\CNR%202014\Proc&#233;duresMaquettes_Arbitrages\Proc&#233;duresMaquettes\DAS\AMS\Allocation%20de%20ressources\PA\CNR\proc&#233;dure%20CNR\DAS-AMS-PA-DemandeCN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apitulatif_CNR"/>
      <sheetName val="FormationQualifiante"/>
      <sheetName val="FormationNonQualifiante"/>
      <sheetName val="Personnel"/>
      <sheetName val="Equipement"/>
      <sheetName val="FraisFinanciers"/>
      <sheetName val="Autres"/>
      <sheetName val="ListeCNRAutre"/>
    </sheetNames>
  </externalBook>
</externalLink>
</file>

<file path=xl/tables/table1.xml><?xml version="1.0" encoding="utf-8"?>
<table xmlns="http://schemas.openxmlformats.org/spreadsheetml/2006/main" id="5" name="Tableau5" displayName="Tableau5" ref="A2:F456" comment="" totalsRowShown="0">
  <autoFilter ref="A2:F456"/>
  <tableColumns count="6">
    <tableColumn id="1" name="DPT"/>
    <tableColumn id="2" name="FINESS ET"/>
    <tableColumn id="4" name="NOM ESMS"/>
    <tableColumn id="5" name="COMMUNE"/>
    <tableColumn id="7" name="TYPE ESMS"/>
    <tableColumn id="8" name="STATUT JURIDIQUE"/>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H25"/>
  <sheetViews>
    <sheetView tabSelected="1" zoomScaleSheetLayoutView="100" zoomScalePageLayoutView="0" workbookViewId="0" topLeftCell="A1">
      <selection activeCell="C7" sqref="C7"/>
    </sheetView>
  </sheetViews>
  <sheetFormatPr defaultColWidth="0" defaultRowHeight="15"/>
  <cols>
    <col min="1" max="1" width="3.140625" style="43" customWidth="1"/>
    <col min="2" max="2" width="27.421875" style="43" customWidth="1"/>
    <col min="3" max="3" width="27.57421875" style="43" customWidth="1"/>
    <col min="4" max="4" width="25.8515625" style="49" bestFit="1" customWidth="1"/>
    <col min="5" max="5" width="53.421875" style="43" customWidth="1"/>
    <col min="6" max="6" width="3.8515625" style="43" customWidth="1"/>
    <col min="7" max="7" width="3.00390625" style="43" hidden="1" customWidth="1"/>
    <col min="8" max="16384" width="0" style="43" hidden="1" customWidth="1"/>
  </cols>
  <sheetData>
    <row r="1" spans="1:6" ht="19.5" customHeight="1">
      <c r="A1" s="40"/>
      <c r="B1" s="41"/>
      <c r="C1" s="42"/>
      <c r="D1" s="42"/>
      <c r="E1" s="42"/>
      <c r="F1" s="41"/>
    </row>
    <row r="2" spans="1:6" ht="24.75" customHeight="1">
      <c r="A2" s="40"/>
      <c r="B2" s="41"/>
      <c r="C2" s="42"/>
      <c r="D2" s="42"/>
      <c r="E2" s="42"/>
      <c r="F2" s="41"/>
    </row>
    <row r="3" spans="1:6" ht="34.5" customHeight="1">
      <c r="A3" s="41"/>
      <c r="B3" s="41"/>
      <c r="C3" s="249" t="s">
        <v>58</v>
      </c>
      <c r="D3" s="250"/>
      <c r="E3" s="250"/>
      <c r="F3" s="41"/>
    </row>
    <row r="4" spans="1:6" ht="21" customHeight="1">
      <c r="A4" s="41"/>
      <c r="B4" s="41"/>
      <c r="C4" s="44"/>
      <c r="D4" s="45"/>
      <c r="E4" s="44"/>
      <c r="F4" s="41"/>
    </row>
    <row r="5" spans="1:6" ht="51.75" customHeight="1">
      <c r="A5" s="41"/>
      <c r="B5" s="46"/>
      <c r="D5" s="253" t="s">
        <v>29</v>
      </c>
      <c r="E5" s="253"/>
      <c r="F5" s="47"/>
    </row>
    <row r="6" spans="1:2" ht="15.75" thickBot="1">
      <c r="A6" s="41"/>
      <c r="B6" s="48"/>
    </row>
    <row r="7" spans="1:6" ht="16.5" thickBot="1">
      <c r="A7" s="50" t="s">
        <v>19</v>
      </c>
      <c r="B7" s="51" t="s">
        <v>5</v>
      </c>
      <c r="C7" s="10"/>
      <c r="D7" s="52"/>
      <c r="E7" s="53"/>
      <c r="F7" s="41"/>
    </row>
    <row r="8" spans="1:8" ht="15.75" thickBot="1">
      <c r="A8" s="41"/>
      <c r="B8" s="54" t="s">
        <v>7</v>
      </c>
      <c r="C8" s="261" t="e">
        <f>VLOOKUP(C7,ListeRegionaleESMS!B:C,2,FALSE)</f>
        <v>#N/A</v>
      </c>
      <c r="D8" s="262"/>
      <c r="E8" s="55"/>
      <c r="F8" s="41"/>
      <c r="H8" s="41"/>
    </row>
    <row r="9" spans="1:6" ht="16.5" thickBot="1">
      <c r="A9" s="41"/>
      <c r="B9" s="54" t="s">
        <v>6</v>
      </c>
      <c r="C9" s="261" t="e">
        <f>VLOOKUP(C7,ListeRegionaleESMS!B:D,3,FALSE)</f>
        <v>#N/A</v>
      </c>
      <c r="D9" s="262"/>
      <c r="E9" s="53"/>
      <c r="F9" s="41"/>
    </row>
    <row r="10" spans="1:6" ht="15.75" thickBot="1">
      <c r="A10" s="41"/>
      <c r="B10" s="56"/>
      <c r="C10" s="56"/>
      <c r="D10" s="57"/>
      <c r="E10" s="58"/>
      <c r="F10" s="41"/>
    </row>
    <row r="11" spans="1:6" ht="30" customHeight="1" thickBot="1">
      <c r="A11" s="50" t="s">
        <v>20</v>
      </c>
      <c r="B11" s="59" t="s">
        <v>4</v>
      </c>
      <c r="C11" s="3"/>
      <c r="D11" s="251" t="s">
        <v>59</v>
      </c>
      <c r="E11" s="252"/>
      <c r="F11" s="41"/>
    </row>
    <row r="12" spans="1:6" ht="30.75" customHeight="1" thickBot="1">
      <c r="A12" s="60"/>
      <c r="B12" s="61" t="s">
        <v>30</v>
      </c>
      <c r="C12" s="241"/>
      <c r="D12" s="62"/>
      <c r="E12" s="63"/>
      <c r="F12" s="41"/>
    </row>
    <row r="13" spans="1:6" ht="30.75" customHeight="1">
      <c r="A13" s="60"/>
      <c r="B13" s="263"/>
      <c r="C13" s="263"/>
      <c r="D13" s="62"/>
      <c r="E13" s="64"/>
      <c r="F13" s="41"/>
    </row>
    <row r="14" spans="1:6" ht="4.5" customHeight="1">
      <c r="A14" s="41"/>
      <c r="B14" s="65"/>
      <c r="C14" s="66"/>
      <c r="D14" s="67" t="s">
        <v>28</v>
      </c>
      <c r="E14" s="67"/>
      <c r="F14" s="41"/>
    </row>
    <row r="15" spans="1:6" ht="15.75" thickBot="1">
      <c r="A15" s="41"/>
      <c r="B15" s="41"/>
      <c r="C15" s="41"/>
      <c r="D15" s="57"/>
      <c r="E15" s="58"/>
      <c r="F15" s="41"/>
    </row>
    <row r="16" spans="1:5" s="70" customFormat="1" ht="19.5" customHeight="1" thickBot="1">
      <c r="A16" s="68" t="s">
        <v>21</v>
      </c>
      <c r="B16" s="254" t="s">
        <v>12</v>
      </c>
      <c r="C16" s="255"/>
      <c r="D16" s="256"/>
      <c r="E16" s="69"/>
    </row>
    <row r="17" spans="1:4" s="72" customFormat="1" ht="54.75" customHeight="1">
      <c r="A17" s="71"/>
      <c r="B17" s="257"/>
      <c r="C17" s="258"/>
      <c r="D17" s="6">
        <f>'Gratification de stage'!L34</f>
        <v>0</v>
      </c>
    </row>
    <row r="18" spans="1:4" s="72" customFormat="1" ht="54.75" customHeight="1">
      <c r="A18" s="71"/>
      <c r="B18" s="259"/>
      <c r="C18" s="260"/>
      <c r="D18" s="7">
        <f>Formations!L40</f>
        <v>0</v>
      </c>
    </row>
    <row r="19" spans="1:4" s="72" customFormat="1" ht="54.75" customHeight="1">
      <c r="A19" s="71"/>
      <c r="B19" s="259"/>
      <c r="C19" s="260"/>
      <c r="D19" s="8">
        <f>'Molécules onéreuses'!E29</f>
        <v>0</v>
      </c>
    </row>
    <row r="20" spans="1:4" s="72" customFormat="1" ht="54.75" customHeight="1">
      <c r="A20" s="71"/>
      <c r="B20" s="25"/>
      <c r="C20" s="23"/>
      <c r="D20" s="8">
        <f>'Travaux et petits achats'!F29</f>
        <v>0</v>
      </c>
    </row>
    <row r="21" spans="1:4" s="72" customFormat="1" ht="54.75" customHeight="1">
      <c r="A21" s="71"/>
      <c r="B21" s="25"/>
      <c r="C21" s="23"/>
      <c r="D21" s="24">
        <f>'Surcoûts remplacement-horsCOVID'!E48</f>
        <v>0</v>
      </c>
    </row>
    <row r="22" spans="1:4" s="72" customFormat="1" ht="54.75" customHeight="1" thickBot="1">
      <c r="A22" s="71"/>
      <c r="B22" s="25"/>
      <c r="C22" s="23"/>
      <c r="D22" s="24">
        <f>'Surcoûts COVID'!F117+'Surcoûts COVID'!E61</f>
        <v>0</v>
      </c>
    </row>
    <row r="23" spans="1:4" s="72" customFormat="1" ht="54.75" customHeight="1" thickBot="1">
      <c r="A23" s="71"/>
      <c r="B23" s="247" t="s">
        <v>66</v>
      </c>
      <c r="C23" s="248"/>
      <c r="D23" s="9">
        <f>SUM(D17:D22)</f>
        <v>0</v>
      </c>
    </row>
    <row r="24" spans="1:6" ht="15">
      <c r="A24" s="73"/>
      <c r="B24" s="73"/>
      <c r="C24" s="73"/>
      <c r="D24" s="74"/>
      <c r="E24" s="41"/>
      <c r="F24" s="41"/>
    </row>
    <row r="25" spans="1:6" ht="15">
      <c r="A25" s="73"/>
      <c r="E25" s="41"/>
      <c r="F25" s="41"/>
    </row>
  </sheetData>
  <sheetProtection password="9E7D" sheet="1" objects="1"/>
  <mergeCells count="11">
    <mergeCell ref="B13:C13"/>
    <mergeCell ref="B23:C23"/>
    <mergeCell ref="C3:E3"/>
    <mergeCell ref="D11:E11"/>
    <mergeCell ref="D5:E5"/>
    <mergeCell ref="B16:D16"/>
    <mergeCell ref="B17:C17"/>
    <mergeCell ref="B19:C19"/>
    <mergeCell ref="C8:D8"/>
    <mergeCell ref="C9:D9"/>
    <mergeCell ref="B18:C18"/>
  </mergeCells>
  <dataValidations count="6">
    <dataValidation type="date" showErrorMessage="1" prompt="Merci de saisir la date au format 00/00/2014" sqref="C14">
      <formula1>41640</formula1>
      <formula2>42004</formula2>
    </dataValidation>
    <dataValidation type="list" allowBlank="1" showInputMessage="1" showErrorMessage="1" prompt="Veuillez sélectionner dans la liste déroulante votre numéro FINESS.&#10;&#10;Si vous ne trouvez pas votre n°FINESS, reportez-vous à la &quot;Liste_régionale_ESMS&quot; ou au &quot;Site_Internet_FINESS&quot; ci-contre" sqref="C7">
      <formula1>Finess_2016</formula1>
    </dataValidation>
    <dataValidation allowBlank="1" showErrorMessage="1" promptTitle="A RENSEIGNER UNIQUEMENT" prompt="si vous ne trouvez pas votre n° FINESS dans la liste déroulante" sqref="E8"/>
    <dataValidation type="date" allowBlank="1" showInputMessage="1" showErrorMessage="1" prompt="Merci de saisir la date au format 00/00/2020" sqref="C11">
      <formula1>42736</formula1>
      <formula2>44196</formula2>
    </dataValidation>
    <dataValidation allowBlank="1" showErrorMessage="1" prompt="Merci de saisir la date au format 00/00/2016" sqref="C12"/>
    <dataValidation allowBlank="1" showInputMessage="1" showErrorMessage="1" promptTitle="Cellules vérrouillées" prompt="Report automatique" sqref="D17:D22"/>
  </dataValidations>
  <printOptions/>
  <pageMargins left="0.2362204724409449" right="0.07874015748031496" top="0.31496062992125984" bottom="0.07874015748031496" header="0.31496062992125984"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theme="3"/>
  </sheetPr>
  <dimension ref="A1:O34"/>
  <sheetViews>
    <sheetView showGridLines="0" zoomScaleSheetLayoutView="100" workbookViewId="0" topLeftCell="A1">
      <selection activeCell="A1" sqref="A1"/>
    </sheetView>
  </sheetViews>
  <sheetFormatPr defaultColWidth="46.28125" defaultRowHeight="15"/>
  <cols>
    <col min="1" max="1" width="3.00390625" style="43" customWidth="1"/>
    <col min="2" max="2" width="15.57421875" style="43" customWidth="1"/>
    <col min="3" max="3" width="13.8515625" style="43" customWidth="1"/>
    <col min="4" max="4" width="12.140625" style="43" customWidth="1"/>
    <col min="5" max="5" width="11.8515625" style="43" customWidth="1"/>
    <col min="6" max="6" width="12.421875" style="43" customWidth="1"/>
    <col min="7" max="7" width="17.140625" style="43" customWidth="1"/>
    <col min="8" max="8" width="46.57421875" style="43" customWidth="1"/>
    <col min="9" max="9" width="19.7109375" style="43" customWidth="1"/>
    <col min="10" max="10" width="13.7109375" style="43" customWidth="1"/>
    <col min="11" max="11" width="14.8515625" style="43" customWidth="1"/>
    <col min="12" max="12" width="17.421875" style="43" customWidth="1"/>
    <col min="13" max="13" width="29.8515625" style="43" customWidth="1"/>
    <col min="14" max="254" width="11.421875" style="43" customWidth="1"/>
    <col min="255" max="16384" width="46.28125" style="43" customWidth="1"/>
  </cols>
  <sheetData>
    <row r="1" spans="2:3" ht="15">
      <c r="B1" s="52">
        <f>IF(Recapitulatif_CNR!C7="SAISIR ICI","",Recapitulatif_CNR!C7)</f>
        <v>0</v>
      </c>
      <c r="C1" s="75" t="e">
        <f>Recapitulatif_CNR!C8</f>
        <v>#N/A</v>
      </c>
    </row>
    <row r="2" ht="15">
      <c r="C2" s="75" t="e">
        <f>Recapitulatif_CNR!C9</f>
        <v>#N/A</v>
      </c>
    </row>
    <row r="3" ht="6" customHeight="1" thickBot="1">
      <c r="C3" s="75"/>
    </row>
    <row r="4" spans="3:11" ht="21" thickBot="1">
      <c r="C4" s="76"/>
      <c r="D4" s="76"/>
      <c r="E4" s="76"/>
      <c r="F4" s="274" t="s">
        <v>67</v>
      </c>
      <c r="G4" s="275"/>
      <c r="H4" s="275"/>
      <c r="I4" s="276"/>
      <c r="J4" s="76"/>
      <c r="K4" s="76"/>
    </row>
    <row r="5" spans="2:11" ht="15.75" customHeight="1" thickBot="1">
      <c r="B5" s="77"/>
      <c r="C5" s="77"/>
      <c r="D5" s="77"/>
      <c r="E5" s="77"/>
      <c r="F5" s="77"/>
      <c r="G5" s="77"/>
      <c r="H5" s="77"/>
      <c r="I5" s="77"/>
      <c r="J5" s="77"/>
      <c r="K5" s="77"/>
    </row>
    <row r="6" spans="1:11" ht="15" customHeight="1">
      <c r="A6" s="264"/>
      <c r="B6" s="295" t="s">
        <v>72</v>
      </c>
      <c r="C6" s="296"/>
      <c r="D6" s="296"/>
      <c r="E6" s="296"/>
      <c r="F6" s="296"/>
      <c r="G6" s="296"/>
      <c r="H6" s="296"/>
      <c r="I6" s="296"/>
      <c r="J6" s="296"/>
      <c r="K6" s="297"/>
    </row>
    <row r="7" spans="1:11" ht="15">
      <c r="A7" s="264"/>
      <c r="B7" s="298"/>
      <c r="C7" s="299"/>
      <c r="D7" s="299"/>
      <c r="E7" s="299"/>
      <c r="F7" s="299"/>
      <c r="G7" s="299"/>
      <c r="H7" s="299"/>
      <c r="I7" s="299"/>
      <c r="J7" s="299"/>
      <c r="K7" s="300"/>
    </row>
    <row r="8" spans="1:11" ht="9" customHeight="1">
      <c r="A8" s="264"/>
      <c r="B8" s="298"/>
      <c r="C8" s="299"/>
      <c r="D8" s="299"/>
      <c r="E8" s="299"/>
      <c r="F8" s="299"/>
      <c r="G8" s="299"/>
      <c r="H8" s="299"/>
      <c r="I8" s="299"/>
      <c r="J8" s="299"/>
      <c r="K8" s="300"/>
    </row>
    <row r="9" spans="1:11" ht="1.5" customHeight="1">
      <c r="A9" s="264"/>
      <c r="B9" s="298"/>
      <c r="C9" s="299"/>
      <c r="D9" s="299"/>
      <c r="E9" s="299"/>
      <c r="F9" s="299"/>
      <c r="G9" s="299"/>
      <c r="H9" s="299"/>
      <c r="I9" s="299"/>
      <c r="J9" s="299"/>
      <c r="K9" s="300"/>
    </row>
    <row r="10" spans="1:11" ht="5.25" customHeight="1" thickBot="1">
      <c r="A10" s="264"/>
      <c r="B10" s="301"/>
      <c r="C10" s="302"/>
      <c r="D10" s="302"/>
      <c r="E10" s="302"/>
      <c r="F10" s="302"/>
      <c r="G10" s="302"/>
      <c r="H10" s="302"/>
      <c r="I10" s="302"/>
      <c r="J10" s="302"/>
      <c r="K10" s="303"/>
    </row>
    <row r="11" spans="1:15" ht="15.75" customHeight="1" thickBot="1">
      <c r="A11" s="264"/>
      <c r="C11" s="75"/>
      <c r="O11" s="94" t="s">
        <v>67</v>
      </c>
    </row>
    <row r="12" spans="1:15" ht="15">
      <c r="A12" s="264"/>
      <c r="B12" s="286" t="s">
        <v>873</v>
      </c>
      <c r="C12" s="287"/>
      <c r="D12" s="287"/>
      <c r="E12" s="287"/>
      <c r="F12" s="287"/>
      <c r="G12" s="287"/>
      <c r="H12" s="287"/>
      <c r="I12" s="287"/>
      <c r="J12" s="287"/>
      <c r="K12" s="288"/>
      <c r="O12" s="94" t="s">
        <v>161</v>
      </c>
    </row>
    <row r="13" spans="1:15" ht="15">
      <c r="A13" s="264"/>
      <c r="B13" s="289"/>
      <c r="C13" s="290"/>
      <c r="D13" s="290"/>
      <c r="E13" s="290"/>
      <c r="F13" s="290"/>
      <c r="G13" s="290"/>
      <c r="H13" s="290"/>
      <c r="I13" s="290"/>
      <c r="J13" s="290"/>
      <c r="K13" s="291"/>
      <c r="O13" s="94" t="s">
        <v>160</v>
      </c>
    </row>
    <row r="14" spans="1:15" ht="15">
      <c r="A14" s="264"/>
      <c r="B14" s="289"/>
      <c r="C14" s="290"/>
      <c r="D14" s="290"/>
      <c r="E14" s="290"/>
      <c r="F14" s="290"/>
      <c r="G14" s="290"/>
      <c r="H14" s="290"/>
      <c r="I14" s="290"/>
      <c r="J14" s="290"/>
      <c r="K14" s="291"/>
      <c r="O14" s="94" t="s">
        <v>159</v>
      </c>
    </row>
    <row r="15" spans="1:15" ht="15.75" customHeight="1" thickBot="1">
      <c r="A15" s="264"/>
      <c r="B15" s="292"/>
      <c r="C15" s="293"/>
      <c r="D15" s="293"/>
      <c r="E15" s="293"/>
      <c r="F15" s="293"/>
      <c r="G15" s="293"/>
      <c r="H15" s="293"/>
      <c r="I15" s="293"/>
      <c r="J15" s="293"/>
      <c r="K15" s="294"/>
      <c r="O15" s="94" t="s">
        <v>158</v>
      </c>
    </row>
    <row r="16" spans="1:15" ht="9.75" customHeight="1" thickBot="1">
      <c r="A16" s="264"/>
      <c r="C16" s="75"/>
      <c r="O16" s="94" t="s">
        <v>157</v>
      </c>
    </row>
    <row r="17" spans="1:15" ht="15">
      <c r="A17" s="264"/>
      <c r="B17" s="277" t="s">
        <v>73</v>
      </c>
      <c r="C17" s="278"/>
      <c r="D17" s="278"/>
      <c r="E17" s="278"/>
      <c r="F17" s="278"/>
      <c r="G17" s="278"/>
      <c r="H17" s="278"/>
      <c r="I17" s="278"/>
      <c r="J17" s="278"/>
      <c r="K17" s="279"/>
      <c r="O17" s="94" t="s">
        <v>156</v>
      </c>
    </row>
    <row r="18" spans="1:15" ht="15">
      <c r="A18" s="264"/>
      <c r="B18" s="280"/>
      <c r="C18" s="281"/>
      <c r="D18" s="281"/>
      <c r="E18" s="281"/>
      <c r="F18" s="281"/>
      <c r="G18" s="281"/>
      <c r="H18" s="281"/>
      <c r="I18" s="281"/>
      <c r="J18" s="281"/>
      <c r="K18" s="282"/>
      <c r="O18" s="94" t="s">
        <v>155</v>
      </c>
    </row>
    <row r="19" spans="1:15" ht="14.25" customHeight="1" thickBot="1">
      <c r="A19" s="264"/>
      <c r="B19" s="283"/>
      <c r="C19" s="284"/>
      <c r="D19" s="284"/>
      <c r="E19" s="284"/>
      <c r="F19" s="284"/>
      <c r="G19" s="284"/>
      <c r="H19" s="284"/>
      <c r="I19" s="284"/>
      <c r="J19" s="284"/>
      <c r="K19" s="285"/>
      <c r="O19" s="94" t="s">
        <v>154</v>
      </c>
    </row>
    <row r="20" spans="2:15" ht="9.75" customHeight="1" thickBot="1">
      <c r="B20" s="17"/>
      <c r="C20" s="17"/>
      <c r="D20" s="17"/>
      <c r="E20" s="17"/>
      <c r="F20" s="17"/>
      <c r="G20" s="17"/>
      <c r="H20" s="17"/>
      <c r="I20" s="17"/>
      <c r="J20" s="17"/>
      <c r="K20" s="17"/>
      <c r="O20" s="94" t="s">
        <v>152</v>
      </c>
    </row>
    <row r="21" spans="2:15" ht="5.25" customHeight="1">
      <c r="B21" s="265" t="s">
        <v>881</v>
      </c>
      <c r="C21" s="266"/>
      <c r="D21" s="266"/>
      <c r="E21" s="266"/>
      <c r="F21" s="266"/>
      <c r="G21" s="266"/>
      <c r="H21" s="266"/>
      <c r="I21" s="266"/>
      <c r="J21" s="266"/>
      <c r="K21" s="267"/>
      <c r="O21" s="94" t="s">
        <v>153</v>
      </c>
    </row>
    <row r="22" spans="2:11" ht="22.5" customHeight="1">
      <c r="B22" s="268"/>
      <c r="C22" s="269"/>
      <c r="D22" s="269"/>
      <c r="E22" s="269"/>
      <c r="F22" s="269"/>
      <c r="G22" s="269"/>
      <c r="H22" s="269"/>
      <c r="I22" s="269"/>
      <c r="J22" s="269"/>
      <c r="K22" s="270"/>
    </row>
    <row r="23" spans="2:11" ht="6.75" customHeight="1" hidden="1">
      <c r="B23" s="268"/>
      <c r="C23" s="269"/>
      <c r="D23" s="269"/>
      <c r="E23" s="269"/>
      <c r="F23" s="269"/>
      <c r="G23" s="269"/>
      <c r="H23" s="269"/>
      <c r="I23" s="269"/>
      <c r="J23" s="269"/>
      <c r="K23" s="270"/>
    </row>
    <row r="24" spans="2:11" ht="6" customHeight="1" thickBot="1">
      <c r="B24" s="271"/>
      <c r="C24" s="272"/>
      <c r="D24" s="272"/>
      <c r="E24" s="272"/>
      <c r="F24" s="272"/>
      <c r="G24" s="272"/>
      <c r="H24" s="272"/>
      <c r="I24" s="272"/>
      <c r="J24" s="272"/>
      <c r="K24" s="273"/>
    </row>
    <row r="25" ht="9.75" customHeight="1"/>
    <row r="26" spans="2:11" ht="24" customHeight="1">
      <c r="B26" s="78"/>
      <c r="C26" s="78"/>
      <c r="D26" s="78"/>
      <c r="E26" s="78"/>
      <c r="F26" s="78"/>
      <c r="G26" s="78"/>
      <c r="H26" s="78"/>
      <c r="I26" s="79"/>
      <c r="J26" s="80"/>
      <c r="K26" s="80"/>
    </row>
    <row r="27" spans="2:13" ht="90" customHeight="1" thickBot="1">
      <c r="B27" s="81" t="s">
        <v>84</v>
      </c>
      <c r="C27" s="81" t="s">
        <v>85</v>
      </c>
      <c r="D27" s="81" t="s">
        <v>79</v>
      </c>
      <c r="E27" s="81" t="s">
        <v>86</v>
      </c>
      <c r="F27" s="81" t="s">
        <v>80</v>
      </c>
      <c r="G27" s="81" t="s">
        <v>81</v>
      </c>
      <c r="H27" s="81" t="s">
        <v>82</v>
      </c>
      <c r="I27" s="81" t="s">
        <v>871</v>
      </c>
      <c r="J27" s="81" t="s">
        <v>83</v>
      </c>
      <c r="K27" s="81" t="s">
        <v>869</v>
      </c>
      <c r="L27" s="81" t="s">
        <v>870</v>
      </c>
      <c r="M27" s="81" t="s">
        <v>31</v>
      </c>
    </row>
    <row r="28" spans="2:13" ht="61.5" customHeight="1" thickBot="1">
      <c r="B28" s="87"/>
      <c r="C28" s="88"/>
      <c r="D28" s="88"/>
      <c r="E28" s="88"/>
      <c r="F28" s="88"/>
      <c r="G28" s="88"/>
      <c r="H28" s="240"/>
      <c r="I28" s="88"/>
      <c r="J28" s="88"/>
      <c r="K28" s="88"/>
      <c r="L28" s="83">
        <f aca="true" t="shared" si="0" ref="L28:L33">J28+K28-I28</f>
        <v>0</v>
      </c>
      <c r="M28" s="89"/>
    </row>
    <row r="29" spans="2:13" ht="61.5" customHeight="1" thickBot="1">
      <c r="B29" s="87"/>
      <c r="C29" s="88"/>
      <c r="D29" s="88"/>
      <c r="E29" s="88"/>
      <c r="F29" s="88"/>
      <c r="G29" s="88"/>
      <c r="H29" s="240"/>
      <c r="I29" s="88"/>
      <c r="J29" s="88"/>
      <c r="K29" s="88"/>
      <c r="L29" s="83">
        <f t="shared" si="0"/>
        <v>0</v>
      </c>
      <c r="M29" s="89"/>
    </row>
    <row r="30" spans="2:13" ht="61.5" customHeight="1" thickBot="1">
      <c r="B30" s="87"/>
      <c r="C30" s="88"/>
      <c r="D30" s="88"/>
      <c r="E30" s="88"/>
      <c r="F30" s="88"/>
      <c r="G30" s="88"/>
      <c r="H30" s="240"/>
      <c r="I30" s="88"/>
      <c r="J30" s="88"/>
      <c r="K30" s="88"/>
      <c r="L30" s="83">
        <f t="shared" si="0"/>
        <v>0</v>
      </c>
      <c r="M30" s="89"/>
    </row>
    <row r="31" spans="2:13" ht="61.5" customHeight="1" thickBot="1">
      <c r="B31" s="87"/>
      <c r="C31" s="88"/>
      <c r="D31" s="88"/>
      <c r="E31" s="88"/>
      <c r="F31" s="88"/>
      <c r="G31" s="88"/>
      <c r="H31" s="240"/>
      <c r="I31" s="88"/>
      <c r="J31" s="88"/>
      <c r="K31" s="88"/>
      <c r="L31" s="83">
        <f t="shared" si="0"/>
        <v>0</v>
      </c>
      <c r="M31" s="89"/>
    </row>
    <row r="32" spans="2:13" ht="61.5" customHeight="1" thickBot="1">
      <c r="B32" s="87"/>
      <c r="C32" s="88"/>
      <c r="D32" s="88"/>
      <c r="E32" s="88"/>
      <c r="F32" s="88"/>
      <c r="G32" s="88"/>
      <c r="H32" s="240"/>
      <c r="I32" s="88"/>
      <c r="J32" s="88"/>
      <c r="K32" s="88"/>
      <c r="L32" s="83">
        <f t="shared" si="0"/>
        <v>0</v>
      </c>
      <c r="M32" s="89"/>
    </row>
    <row r="33" spans="2:13" ht="61.5" customHeight="1" thickBot="1">
      <c r="B33" s="87"/>
      <c r="C33" s="88"/>
      <c r="D33" s="88"/>
      <c r="E33" s="88"/>
      <c r="F33" s="88"/>
      <c r="G33" s="88"/>
      <c r="H33" s="240"/>
      <c r="I33" s="88"/>
      <c r="J33" s="88"/>
      <c r="K33" s="88"/>
      <c r="L33" s="83">
        <f t="shared" si="0"/>
        <v>0</v>
      </c>
      <c r="M33" s="89"/>
    </row>
    <row r="34" spans="2:13" ht="61.5" customHeight="1" thickBot="1">
      <c r="B34" s="82" t="s">
        <v>872</v>
      </c>
      <c r="C34" s="85"/>
      <c r="D34" s="85"/>
      <c r="E34" s="85"/>
      <c r="F34" s="85"/>
      <c r="G34" s="85"/>
      <c r="H34" s="85"/>
      <c r="I34" s="83">
        <f>SUM(I28:I33)</f>
        <v>0</v>
      </c>
      <c r="J34" s="83">
        <f>SUM(J28:J33)</f>
        <v>0</v>
      </c>
      <c r="K34" s="83">
        <f>SUM(K28:K33)</f>
        <v>0</v>
      </c>
      <c r="L34" s="86">
        <f>SUM(L28:L33)</f>
        <v>0</v>
      </c>
      <c r="M34" s="84"/>
    </row>
  </sheetData>
  <sheetProtection password="9E7D" sheet="1" formatRows="0"/>
  <mergeCells count="6">
    <mergeCell ref="A6:A19"/>
    <mergeCell ref="B21:K24"/>
    <mergeCell ref="F4:I4"/>
    <mergeCell ref="B17:K19"/>
    <mergeCell ref="B12:K15"/>
    <mergeCell ref="B6:K10"/>
  </mergeCells>
  <dataValidations count="1">
    <dataValidation type="list" allowBlank="1" showInputMessage="1" showErrorMessage="1" promptTitle="Sélectionner dans la liste" prompt="la nature de votre demande" sqref="H28:H33">
      <formula1>$O$12:$O$21</formula1>
    </dataValidation>
  </dataValidations>
  <printOptions/>
  <pageMargins left="0.19791666666666666" right="0.15625" top="0.32" bottom="0.09375" header="0.3" footer="0.21"/>
  <pageSetup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N41"/>
  <sheetViews>
    <sheetView showGridLines="0" zoomScale="90" zoomScaleNormal="90" zoomScaleSheetLayoutView="100" zoomScalePageLayoutView="0" workbookViewId="0" topLeftCell="A1">
      <selection activeCell="A1" sqref="A1"/>
    </sheetView>
  </sheetViews>
  <sheetFormatPr defaultColWidth="0" defaultRowHeight="15"/>
  <cols>
    <col min="1" max="1" width="1.1484375" style="43" customWidth="1"/>
    <col min="2" max="2" width="11.28125" style="43" customWidth="1"/>
    <col min="3" max="3" width="24.421875" style="43" bestFit="1" customWidth="1"/>
    <col min="4" max="4" width="12.28125" style="43" customWidth="1"/>
    <col min="5" max="5" width="10.28125" style="43" customWidth="1"/>
    <col min="6" max="6" width="12.140625" style="43" customWidth="1"/>
    <col min="7" max="7" width="7.00390625" style="43" customWidth="1"/>
    <col min="8" max="8" width="9.57421875" style="43" customWidth="1"/>
    <col min="9" max="9" width="21.57421875" style="43" customWidth="1"/>
    <col min="10" max="10" width="16.57421875" style="43" customWidth="1"/>
    <col min="11" max="11" width="13.140625" style="43" customWidth="1"/>
    <col min="12" max="12" width="13.28125" style="43" customWidth="1"/>
    <col min="13" max="13" width="1.8515625" style="43" customWidth="1"/>
    <col min="14" max="16384" width="0" style="43" hidden="1" customWidth="1"/>
  </cols>
  <sheetData>
    <row r="1" spans="2:4" ht="15">
      <c r="B1" s="52">
        <f>IF(Recapitulatif_CNR!C7="SAISIR ICI","",Recapitulatif_CNR!C7)</f>
        <v>0</v>
      </c>
      <c r="C1" s="52"/>
      <c r="D1" s="75" t="e">
        <f>Recapitulatif_CNR!C8</f>
        <v>#N/A</v>
      </c>
    </row>
    <row r="2" ht="15">
      <c r="D2" s="75" t="e">
        <f>Recapitulatif_CNR!C9</f>
        <v>#N/A</v>
      </c>
    </row>
    <row r="3" ht="9.75" customHeight="1" thickBot="1">
      <c r="D3" s="75"/>
    </row>
    <row r="4" spans="4:12" ht="21" thickBot="1">
      <c r="D4" s="76"/>
      <c r="E4" s="306" t="s">
        <v>68</v>
      </c>
      <c r="F4" s="307"/>
      <c r="G4" s="307"/>
      <c r="H4" s="307"/>
      <c r="I4" s="308"/>
      <c r="J4" s="76"/>
      <c r="K4" s="76"/>
      <c r="L4" s="76"/>
    </row>
    <row r="5" spans="2:12" ht="15.75" customHeight="1" thickBot="1">
      <c r="B5" s="77"/>
      <c r="C5" s="77"/>
      <c r="D5" s="77"/>
      <c r="E5" s="77"/>
      <c r="F5" s="77"/>
      <c r="G5" s="77"/>
      <c r="H5" s="77"/>
      <c r="I5" s="77"/>
      <c r="J5" s="77"/>
      <c r="K5" s="77"/>
      <c r="L5" s="77"/>
    </row>
    <row r="6" spans="1:12" ht="21" customHeight="1">
      <c r="A6" s="264"/>
      <c r="B6" s="295" t="s">
        <v>69</v>
      </c>
      <c r="C6" s="296"/>
      <c r="D6" s="296"/>
      <c r="E6" s="296"/>
      <c r="F6" s="296"/>
      <c r="G6" s="296"/>
      <c r="H6" s="296"/>
      <c r="I6" s="296"/>
      <c r="J6" s="296"/>
      <c r="K6" s="296"/>
      <c r="L6" s="297"/>
    </row>
    <row r="7" spans="1:12" ht="23.25" customHeight="1" thickBot="1">
      <c r="A7" s="264"/>
      <c r="B7" s="301"/>
      <c r="C7" s="302"/>
      <c r="D7" s="302"/>
      <c r="E7" s="302"/>
      <c r="F7" s="302"/>
      <c r="G7" s="302"/>
      <c r="H7" s="302"/>
      <c r="I7" s="302"/>
      <c r="J7" s="302"/>
      <c r="K7" s="302"/>
      <c r="L7" s="303"/>
    </row>
    <row r="8" spans="1:4" ht="6.75" customHeight="1" thickBot="1">
      <c r="A8" s="264"/>
      <c r="D8" s="75"/>
    </row>
    <row r="9" spans="1:12" ht="6.75" customHeight="1">
      <c r="A9" s="264"/>
      <c r="B9" s="286" t="s">
        <v>70</v>
      </c>
      <c r="C9" s="342"/>
      <c r="D9" s="287"/>
      <c r="E9" s="287"/>
      <c r="F9" s="287"/>
      <c r="G9" s="287"/>
      <c r="H9" s="287"/>
      <c r="I9" s="287"/>
      <c r="J9" s="287"/>
      <c r="K9" s="287"/>
      <c r="L9" s="288"/>
    </row>
    <row r="10" spans="1:12" ht="6.75" customHeight="1">
      <c r="A10" s="264"/>
      <c r="B10" s="289"/>
      <c r="C10" s="343"/>
      <c r="D10" s="290"/>
      <c r="E10" s="290"/>
      <c r="F10" s="290"/>
      <c r="G10" s="290"/>
      <c r="H10" s="290"/>
      <c r="I10" s="290"/>
      <c r="J10" s="290"/>
      <c r="K10" s="290"/>
      <c r="L10" s="291"/>
    </row>
    <row r="11" spans="1:12" ht="15">
      <c r="A11" s="264"/>
      <c r="B11" s="289"/>
      <c r="C11" s="343"/>
      <c r="D11" s="290"/>
      <c r="E11" s="290"/>
      <c r="F11" s="290"/>
      <c r="G11" s="290"/>
      <c r="H11" s="290"/>
      <c r="I11" s="290"/>
      <c r="J11" s="290"/>
      <c r="K11" s="290"/>
      <c r="L11" s="291"/>
    </row>
    <row r="12" spans="1:12" ht="15">
      <c r="A12" s="264"/>
      <c r="B12" s="289"/>
      <c r="C12" s="343"/>
      <c r="D12" s="290"/>
      <c r="E12" s="290"/>
      <c r="F12" s="290"/>
      <c r="G12" s="290"/>
      <c r="H12" s="290"/>
      <c r="I12" s="290"/>
      <c r="J12" s="290"/>
      <c r="K12" s="290"/>
      <c r="L12" s="291"/>
    </row>
    <row r="13" spans="1:12" ht="35.25" customHeight="1" thickBot="1">
      <c r="A13" s="264"/>
      <c r="B13" s="344"/>
      <c r="C13" s="293"/>
      <c r="D13" s="293"/>
      <c r="E13" s="293"/>
      <c r="F13" s="293"/>
      <c r="G13" s="293"/>
      <c r="H13" s="293"/>
      <c r="I13" s="293"/>
      <c r="J13" s="293"/>
      <c r="K13" s="293"/>
      <c r="L13" s="294"/>
    </row>
    <row r="14" spans="1:4" ht="9.75" customHeight="1" thickBot="1">
      <c r="A14" s="264"/>
      <c r="D14" s="75"/>
    </row>
    <row r="15" spans="1:12" ht="15">
      <c r="A15" s="264"/>
      <c r="B15" s="345" t="s">
        <v>38</v>
      </c>
      <c r="C15" s="346"/>
      <c r="D15" s="347"/>
      <c r="E15" s="347"/>
      <c r="F15" s="347"/>
      <c r="G15" s="347"/>
      <c r="H15" s="347"/>
      <c r="I15" s="347"/>
      <c r="J15" s="347"/>
      <c r="K15" s="347"/>
      <c r="L15" s="348"/>
    </row>
    <row r="16" spans="1:12" ht="15">
      <c r="A16" s="264"/>
      <c r="B16" s="349"/>
      <c r="C16" s="350"/>
      <c r="D16" s="351"/>
      <c r="E16" s="351"/>
      <c r="F16" s="351"/>
      <c r="G16" s="351"/>
      <c r="H16" s="351"/>
      <c r="I16" s="351"/>
      <c r="J16" s="351"/>
      <c r="K16" s="351"/>
      <c r="L16" s="352"/>
    </row>
    <row r="17" spans="1:12" ht="15">
      <c r="A17" s="264"/>
      <c r="B17" s="349"/>
      <c r="C17" s="350"/>
      <c r="D17" s="351"/>
      <c r="E17" s="351"/>
      <c r="F17" s="351"/>
      <c r="G17" s="351"/>
      <c r="H17" s="351"/>
      <c r="I17" s="351"/>
      <c r="J17" s="351"/>
      <c r="K17" s="351"/>
      <c r="L17" s="352"/>
    </row>
    <row r="18" spans="1:12" ht="21" customHeight="1" thickBot="1">
      <c r="A18" s="264"/>
      <c r="B18" s="353"/>
      <c r="C18" s="354"/>
      <c r="D18" s="355"/>
      <c r="E18" s="355"/>
      <c r="F18" s="355"/>
      <c r="G18" s="355"/>
      <c r="H18" s="355"/>
      <c r="I18" s="355"/>
      <c r="J18" s="355"/>
      <c r="K18" s="355"/>
      <c r="L18" s="356"/>
    </row>
    <row r="19" spans="1:12" ht="9.75" customHeight="1" thickBot="1">
      <c r="A19" s="90"/>
      <c r="B19" s="91"/>
      <c r="C19" s="91"/>
      <c r="D19" s="91"/>
      <c r="E19" s="91"/>
      <c r="F19" s="91"/>
      <c r="G19" s="91"/>
      <c r="H19" s="91"/>
      <c r="I19" s="91"/>
      <c r="J19" s="91"/>
      <c r="K19" s="91"/>
      <c r="L19" s="91"/>
    </row>
    <row r="20" spans="2:13" ht="17.25" customHeight="1">
      <c r="B20" s="295" t="s">
        <v>71</v>
      </c>
      <c r="C20" s="296"/>
      <c r="D20" s="296"/>
      <c r="E20" s="296"/>
      <c r="F20" s="296"/>
      <c r="G20" s="296"/>
      <c r="H20" s="296"/>
      <c r="I20" s="296"/>
      <c r="J20" s="296"/>
      <c r="K20" s="296"/>
      <c r="L20" s="297"/>
      <c r="M20" s="92"/>
    </row>
    <row r="21" spans="2:12" ht="50.25" customHeight="1" thickBot="1">
      <c r="B21" s="301"/>
      <c r="C21" s="302"/>
      <c r="D21" s="302"/>
      <c r="E21" s="302"/>
      <c r="F21" s="302"/>
      <c r="G21" s="302"/>
      <c r="H21" s="302"/>
      <c r="I21" s="302"/>
      <c r="J21" s="302"/>
      <c r="K21" s="302"/>
      <c r="L21" s="303"/>
    </row>
    <row r="22" spans="2:12" ht="20.25" customHeight="1">
      <c r="B22" s="21"/>
      <c r="C22" s="21"/>
      <c r="D22" s="21"/>
      <c r="E22" s="21"/>
      <c r="F22" s="21"/>
      <c r="G22" s="21"/>
      <c r="H22" s="21"/>
      <c r="I22" s="21"/>
      <c r="J22" s="21"/>
      <c r="K22" s="21"/>
      <c r="L22" s="21"/>
    </row>
    <row r="23" ht="24" customHeight="1" thickBot="1"/>
    <row r="24" spans="2:14" ht="15" customHeight="1">
      <c r="B24" s="359" t="s">
        <v>0</v>
      </c>
      <c r="C24" s="359" t="s">
        <v>37</v>
      </c>
      <c r="D24" s="359" t="s">
        <v>35</v>
      </c>
      <c r="E24" s="359" t="s">
        <v>32</v>
      </c>
      <c r="F24" s="332" t="s">
        <v>33</v>
      </c>
      <c r="G24" s="332" t="s">
        <v>31</v>
      </c>
      <c r="H24" s="333"/>
      <c r="I24" s="334"/>
      <c r="J24" s="332" t="s">
        <v>1</v>
      </c>
      <c r="K24" s="334"/>
      <c r="L24" s="329" t="s">
        <v>60</v>
      </c>
      <c r="N24" s="93"/>
    </row>
    <row r="25" spans="2:14" ht="15" customHeight="1">
      <c r="B25" s="360"/>
      <c r="C25" s="360"/>
      <c r="D25" s="360"/>
      <c r="E25" s="360"/>
      <c r="F25" s="335"/>
      <c r="G25" s="335"/>
      <c r="H25" s="336"/>
      <c r="I25" s="337"/>
      <c r="J25" s="335"/>
      <c r="K25" s="337"/>
      <c r="L25" s="330"/>
      <c r="N25" s="93"/>
    </row>
    <row r="26" spans="2:14" ht="15" customHeight="1">
      <c r="B26" s="360"/>
      <c r="C26" s="360"/>
      <c r="D26" s="360"/>
      <c r="E26" s="360"/>
      <c r="F26" s="335"/>
      <c r="G26" s="335"/>
      <c r="H26" s="336"/>
      <c r="I26" s="337"/>
      <c r="J26" s="335"/>
      <c r="K26" s="337"/>
      <c r="L26" s="330"/>
      <c r="N26" s="93"/>
    </row>
    <row r="27" spans="2:12" ht="15.75" thickBot="1">
      <c r="B27" s="361"/>
      <c r="C27" s="361"/>
      <c r="D27" s="361"/>
      <c r="E27" s="361"/>
      <c r="F27" s="338"/>
      <c r="G27" s="338"/>
      <c r="H27" s="339"/>
      <c r="I27" s="340"/>
      <c r="J27" s="338"/>
      <c r="K27" s="340"/>
      <c r="L27" s="331"/>
    </row>
    <row r="28" spans="1:12" ht="15">
      <c r="A28" s="94"/>
      <c r="B28" s="357"/>
      <c r="C28" s="314"/>
      <c r="D28" s="309"/>
      <c r="E28" s="312"/>
      <c r="F28" s="327"/>
      <c r="G28" s="317"/>
      <c r="H28" s="318"/>
      <c r="I28" s="319"/>
      <c r="J28" s="95" t="s">
        <v>2</v>
      </c>
      <c r="K28" s="1"/>
      <c r="L28" s="304">
        <f>K30</f>
        <v>0</v>
      </c>
    </row>
    <row r="29" spans="1:12" ht="15">
      <c r="A29" s="94"/>
      <c r="B29" s="358"/>
      <c r="C29" s="315"/>
      <c r="D29" s="310"/>
      <c r="E29" s="313"/>
      <c r="F29" s="328"/>
      <c r="G29" s="320"/>
      <c r="H29" s="321"/>
      <c r="I29" s="322"/>
      <c r="J29" s="96" t="s">
        <v>3</v>
      </c>
      <c r="K29" s="2"/>
      <c r="L29" s="305"/>
    </row>
    <row r="30" spans="1:12" ht="15.75" thickBot="1">
      <c r="A30" s="94"/>
      <c r="B30" s="358"/>
      <c r="C30" s="316"/>
      <c r="D30" s="310"/>
      <c r="E30" s="313"/>
      <c r="F30" s="328"/>
      <c r="G30" s="320"/>
      <c r="H30" s="321"/>
      <c r="I30" s="322"/>
      <c r="J30" s="96" t="s">
        <v>36</v>
      </c>
      <c r="K30" s="97">
        <f>K28+K29</f>
        <v>0</v>
      </c>
      <c r="L30" s="305"/>
    </row>
    <row r="31" spans="1:12" ht="15">
      <c r="A31" s="94"/>
      <c r="B31" s="309"/>
      <c r="C31" s="314"/>
      <c r="D31" s="309"/>
      <c r="E31" s="312"/>
      <c r="F31" s="327"/>
      <c r="G31" s="317"/>
      <c r="H31" s="318"/>
      <c r="I31" s="319"/>
      <c r="J31" s="95" t="s">
        <v>2</v>
      </c>
      <c r="K31" s="1"/>
      <c r="L31" s="304">
        <f>K33</f>
        <v>0</v>
      </c>
    </row>
    <row r="32" spans="1:12" ht="15">
      <c r="A32" s="94"/>
      <c r="B32" s="310"/>
      <c r="C32" s="315"/>
      <c r="D32" s="310"/>
      <c r="E32" s="313"/>
      <c r="F32" s="328"/>
      <c r="G32" s="320"/>
      <c r="H32" s="321"/>
      <c r="I32" s="322"/>
      <c r="J32" s="96" t="s">
        <v>3</v>
      </c>
      <c r="K32" s="2"/>
      <c r="L32" s="305"/>
    </row>
    <row r="33" spans="1:12" ht="15.75" thickBot="1">
      <c r="A33" s="94"/>
      <c r="B33" s="310"/>
      <c r="C33" s="316"/>
      <c r="D33" s="310"/>
      <c r="E33" s="313"/>
      <c r="F33" s="328"/>
      <c r="G33" s="320"/>
      <c r="H33" s="321"/>
      <c r="I33" s="322"/>
      <c r="J33" s="96" t="s">
        <v>36</v>
      </c>
      <c r="K33" s="97">
        <f>K31+K32</f>
        <v>0</v>
      </c>
      <c r="L33" s="305"/>
    </row>
    <row r="34" spans="1:12" ht="15">
      <c r="A34" s="94"/>
      <c r="B34" s="309"/>
      <c r="C34" s="314"/>
      <c r="D34" s="309"/>
      <c r="E34" s="312"/>
      <c r="F34" s="327"/>
      <c r="G34" s="317"/>
      <c r="H34" s="318"/>
      <c r="I34" s="319"/>
      <c r="J34" s="95" t="s">
        <v>2</v>
      </c>
      <c r="K34" s="1"/>
      <c r="L34" s="304">
        <f>K36</f>
        <v>0</v>
      </c>
    </row>
    <row r="35" spans="1:12" ht="15">
      <c r="A35" s="94"/>
      <c r="B35" s="310"/>
      <c r="C35" s="315"/>
      <c r="D35" s="310"/>
      <c r="E35" s="313"/>
      <c r="F35" s="328"/>
      <c r="G35" s="320"/>
      <c r="H35" s="321"/>
      <c r="I35" s="322"/>
      <c r="J35" s="96" t="s">
        <v>3</v>
      </c>
      <c r="K35" s="2"/>
      <c r="L35" s="305"/>
    </row>
    <row r="36" spans="1:12" ht="15.75" thickBot="1">
      <c r="A36" s="94"/>
      <c r="B36" s="310"/>
      <c r="C36" s="316"/>
      <c r="D36" s="310"/>
      <c r="E36" s="313"/>
      <c r="F36" s="328"/>
      <c r="G36" s="320"/>
      <c r="H36" s="321"/>
      <c r="I36" s="322"/>
      <c r="J36" s="96" t="s">
        <v>36</v>
      </c>
      <c r="K36" s="97">
        <f>K35+K34</f>
        <v>0</v>
      </c>
      <c r="L36" s="305"/>
    </row>
    <row r="37" spans="1:12" ht="15">
      <c r="A37" s="94"/>
      <c r="B37" s="309"/>
      <c r="C37" s="314"/>
      <c r="D37" s="309"/>
      <c r="E37" s="312"/>
      <c r="F37" s="327"/>
      <c r="G37" s="317"/>
      <c r="H37" s="318"/>
      <c r="I37" s="319"/>
      <c r="J37" s="95" t="s">
        <v>2</v>
      </c>
      <c r="K37" s="1"/>
      <c r="L37" s="304">
        <f>K39</f>
        <v>0</v>
      </c>
    </row>
    <row r="38" spans="2:12" ht="15">
      <c r="B38" s="310"/>
      <c r="C38" s="315"/>
      <c r="D38" s="310"/>
      <c r="E38" s="313"/>
      <c r="F38" s="328"/>
      <c r="G38" s="320"/>
      <c r="H38" s="321"/>
      <c r="I38" s="322"/>
      <c r="J38" s="96" t="s">
        <v>3</v>
      </c>
      <c r="K38" s="2"/>
      <c r="L38" s="305"/>
    </row>
    <row r="39" spans="2:12" ht="15.75" thickBot="1">
      <c r="B39" s="311"/>
      <c r="C39" s="316"/>
      <c r="D39" s="311"/>
      <c r="E39" s="326"/>
      <c r="F39" s="341"/>
      <c r="G39" s="323"/>
      <c r="H39" s="324"/>
      <c r="I39" s="325"/>
      <c r="J39" s="98" t="s">
        <v>36</v>
      </c>
      <c r="K39" s="99">
        <f>K38+K37</f>
        <v>0</v>
      </c>
      <c r="L39" s="305"/>
    </row>
    <row r="40" spans="2:12" ht="15.75" thickBot="1">
      <c r="B40" s="78"/>
      <c r="C40" s="78"/>
      <c r="D40" s="78"/>
      <c r="E40" s="78"/>
      <c r="F40" s="78"/>
      <c r="G40" s="78"/>
      <c r="H40" s="78"/>
      <c r="I40" s="78"/>
      <c r="J40" s="79"/>
      <c r="K40" s="80"/>
      <c r="L40" s="100">
        <f>SUM(L28:L39)</f>
        <v>0</v>
      </c>
    </row>
    <row r="41" spans="2:12" ht="15">
      <c r="B41" s="78"/>
      <c r="C41" s="78"/>
      <c r="D41" s="78"/>
      <c r="E41" s="78"/>
      <c r="F41" s="78"/>
      <c r="G41" s="78"/>
      <c r="H41" s="78"/>
      <c r="I41" s="78"/>
      <c r="J41" s="79"/>
      <c r="K41" s="80"/>
      <c r="L41" s="101"/>
    </row>
    <row r="44" ht="14.25" customHeight="1"/>
  </sheetData>
  <sheetProtection password="9E7D" sheet="1" formatRows="0"/>
  <mergeCells count="42">
    <mergeCell ref="B34:B36"/>
    <mergeCell ref="L31:L33"/>
    <mergeCell ref="J24:K27"/>
    <mergeCell ref="D24:D27"/>
    <mergeCell ref="B20:L21"/>
    <mergeCell ref="B31:B33"/>
    <mergeCell ref="F24:F27"/>
    <mergeCell ref="E34:E36"/>
    <mergeCell ref="D31:D33"/>
    <mergeCell ref="D34:D36"/>
    <mergeCell ref="A6:A18"/>
    <mergeCell ref="B6:L7"/>
    <mergeCell ref="B9:L13"/>
    <mergeCell ref="B15:L18"/>
    <mergeCell ref="B28:B30"/>
    <mergeCell ref="E31:E33"/>
    <mergeCell ref="C24:C27"/>
    <mergeCell ref="C31:C33"/>
    <mergeCell ref="B24:B27"/>
    <mergeCell ref="E24:E27"/>
    <mergeCell ref="F37:F39"/>
    <mergeCell ref="G34:I36"/>
    <mergeCell ref="D28:D30"/>
    <mergeCell ref="C28:C30"/>
    <mergeCell ref="F34:F36"/>
    <mergeCell ref="F28:F30"/>
    <mergeCell ref="L34:L36"/>
    <mergeCell ref="G28:I30"/>
    <mergeCell ref="G31:I33"/>
    <mergeCell ref="F31:F33"/>
    <mergeCell ref="L24:L27"/>
    <mergeCell ref="G24:I27"/>
    <mergeCell ref="L37:L39"/>
    <mergeCell ref="L28:L30"/>
    <mergeCell ref="E4:I4"/>
    <mergeCell ref="B37:B39"/>
    <mergeCell ref="D37:D39"/>
    <mergeCell ref="E28:E30"/>
    <mergeCell ref="C34:C36"/>
    <mergeCell ref="C37:C39"/>
    <mergeCell ref="G37:I39"/>
    <mergeCell ref="E37:E39"/>
  </mergeCells>
  <dataValidations count="4">
    <dataValidation allowBlank="1" showInputMessage="1" showErrorMessage="1" promptTitle="Ne pas saisir ici" prompt="Report automatique" sqref="L28:L39"/>
    <dataValidation type="whole" allowBlank="1" showInputMessage="1" showErrorMessage="1" errorTitle="ATTENTION" error="Saisir uniquement un nombre" sqref="E28:E39">
      <formula1>1</formula1>
      <formula2>1000</formula2>
    </dataValidation>
    <dataValidation type="list" allowBlank="1" showInputMessage="1" showErrorMessage="1" promptTitle="Sélectionner dans la liste" prompt="la nature de votre demande" sqref="C28:C33 C37:C39">
      <formula1>"Douleur-Soins palliatifs-Accompagnement fin de vie,bucco-dentaire,qualité des soins,autisme,audit"</formula1>
    </dataValidation>
    <dataValidation type="list" allowBlank="1" showInputMessage="1" showErrorMessage="1" promptTitle="Sélectionner dans la liste " prompt="la nature de votre demande" sqref="C34:C36">
      <formula1>"Douleur-Soins palliatifs-Accompagnement fin de vie,bucco-dentaire,qualité des soins,autisme,audit"</formula1>
    </dataValidation>
  </dataValidations>
  <printOptions/>
  <pageMargins left="0.1968503937007874" right="0.2362204724409449" top="0.35433070866141736" bottom="0.07874015748031496" header="0.31496062992125984" footer="0.1968503937007874"/>
  <pageSetup fitToHeight="2"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dimension ref="A1:A25"/>
  <sheetViews>
    <sheetView zoomScalePageLayoutView="0" workbookViewId="0" topLeftCell="A1">
      <selection activeCell="A3" sqref="A3:A13"/>
    </sheetView>
  </sheetViews>
  <sheetFormatPr defaultColWidth="11.421875" defaultRowHeight="15"/>
  <cols>
    <col min="1" max="1" width="33.421875" style="0" customWidth="1"/>
    <col min="2" max="2" width="31.140625" style="0" customWidth="1"/>
    <col min="3" max="3" width="26.140625" style="0" bestFit="1" customWidth="1"/>
  </cols>
  <sheetData>
    <row r="1" ht="15.75">
      <c r="A1" s="5" t="s">
        <v>8</v>
      </c>
    </row>
    <row r="3" ht="15">
      <c r="A3" s="4" t="s">
        <v>67</v>
      </c>
    </row>
    <row r="4" ht="15">
      <c r="A4" t="s">
        <v>161</v>
      </c>
    </row>
    <row r="5" ht="15">
      <c r="A5" t="s">
        <v>160</v>
      </c>
    </row>
    <row r="6" ht="15">
      <c r="A6" t="s">
        <v>159</v>
      </c>
    </row>
    <row r="7" s="22" customFormat="1" ht="15">
      <c r="A7" s="22" t="s">
        <v>158</v>
      </c>
    </row>
    <row r="8" s="22" customFormat="1" ht="15">
      <c r="A8" s="22" t="s">
        <v>157</v>
      </c>
    </row>
    <row r="9" s="22" customFormat="1" ht="15">
      <c r="A9" s="22" t="s">
        <v>156</v>
      </c>
    </row>
    <row r="10" s="22" customFormat="1" ht="15">
      <c r="A10" s="22" t="s">
        <v>155</v>
      </c>
    </row>
    <row r="11" s="22" customFormat="1" ht="15">
      <c r="A11" s="22" t="s">
        <v>154</v>
      </c>
    </row>
    <row r="12" s="22" customFormat="1" ht="15">
      <c r="A12" s="22" t="s">
        <v>152</v>
      </c>
    </row>
    <row r="13" s="22" customFormat="1" ht="15">
      <c r="A13" s="22" t="s">
        <v>153</v>
      </c>
    </row>
    <row r="14" s="22" customFormat="1" ht="15"/>
    <row r="16" ht="15">
      <c r="A16" s="4" t="s">
        <v>150</v>
      </c>
    </row>
    <row r="17" ht="15">
      <c r="A17" t="s">
        <v>145</v>
      </c>
    </row>
    <row r="18" ht="15">
      <c r="A18" t="s">
        <v>146</v>
      </c>
    </row>
    <row r="19" ht="15">
      <c r="A19" t="s">
        <v>147</v>
      </c>
    </row>
    <row r="20" ht="15">
      <c r="A20" t="s">
        <v>148</v>
      </c>
    </row>
    <row r="21" ht="15">
      <c r="A21" t="s">
        <v>149</v>
      </c>
    </row>
    <row r="23" ht="15">
      <c r="A23" s="4" t="s">
        <v>9</v>
      </c>
    </row>
    <row r="24" ht="15">
      <c r="A24" t="s">
        <v>17</v>
      </c>
    </row>
    <row r="25" ht="15">
      <c r="A25" t="s">
        <v>18</v>
      </c>
    </row>
  </sheetData>
  <sheetProtection/>
  <printOptions/>
  <pageMargins left="0.7" right="0.7" top="0.29" bottom="0.2" header="0.17"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H33"/>
  <sheetViews>
    <sheetView zoomScalePageLayoutView="0" workbookViewId="0" topLeftCell="A1">
      <selection activeCell="A1" sqref="A1"/>
    </sheetView>
  </sheetViews>
  <sheetFormatPr defaultColWidth="11.421875" defaultRowHeight="15"/>
  <cols>
    <col min="1" max="1" width="1.8515625" style="102" customWidth="1"/>
    <col min="2" max="2" width="12.28125" style="102" customWidth="1"/>
    <col min="3" max="3" width="23.8515625" style="102" customWidth="1"/>
    <col min="4" max="4" width="44.7109375" style="102" customWidth="1"/>
    <col min="5" max="6" width="17.8515625" style="102" customWidth="1"/>
    <col min="7" max="7" width="35.140625" style="102" customWidth="1"/>
    <col min="8" max="8" width="17.140625" style="102" customWidth="1"/>
    <col min="9" max="16384" width="11.421875" style="102" customWidth="1"/>
  </cols>
  <sheetData>
    <row r="1" spans="1:8" ht="15">
      <c r="A1" s="40"/>
      <c r="B1" s="52">
        <f>IF(Recapitulatif_CNR!C7="SAISIR ICI","",Recapitulatif_CNR!C7)</f>
        <v>0</v>
      </c>
      <c r="C1" s="75" t="e">
        <f>Recapitulatif_CNR!C8</f>
        <v>#N/A</v>
      </c>
      <c r="D1" s="75"/>
      <c r="E1" s="75"/>
      <c r="F1" s="75"/>
      <c r="G1" s="75"/>
      <c r="H1" s="75"/>
    </row>
    <row r="2" spans="1:8" ht="15">
      <c r="A2" s="41"/>
      <c r="B2" s="43"/>
      <c r="C2" s="75" t="e">
        <f>Recapitulatif_CNR!C9</f>
        <v>#N/A</v>
      </c>
      <c r="D2" s="75"/>
      <c r="E2" s="75"/>
      <c r="F2" s="75"/>
      <c r="G2" s="75"/>
      <c r="H2" s="75"/>
    </row>
    <row r="3" spans="1:8" ht="15.75" thickBot="1">
      <c r="A3" s="41"/>
      <c r="B3" s="43"/>
      <c r="C3" s="75"/>
      <c r="D3" s="75"/>
      <c r="E3" s="75"/>
      <c r="F3" s="75"/>
      <c r="G3" s="75"/>
      <c r="H3" s="75"/>
    </row>
    <row r="4" spans="1:8" ht="28.5" customHeight="1" thickBot="1">
      <c r="A4" s="41"/>
      <c r="B4" s="76"/>
      <c r="C4" s="362" t="s">
        <v>877</v>
      </c>
      <c r="D4" s="363"/>
      <c r="E4" s="363"/>
      <c r="F4" s="363"/>
      <c r="G4" s="364"/>
      <c r="H4" s="76"/>
    </row>
    <row r="5" spans="1:8" ht="21" thickBot="1">
      <c r="A5" s="41"/>
      <c r="B5" s="77"/>
      <c r="C5" s="77"/>
      <c r="D5" s="77"/>
      <c r="E5" s="77"/>
      <c r="F5" s="77"/>
      <c r="G5" s="77"/>
      <c r="H5" s="77"/>
    </row>
    <row r="6" spans="1:8" ht="15">
      <c r="A6" s="264"/>
      <c r="B6" s="295" t="s">
        <v>880</v>
      </c>
      <c r="C6" s="365"/>
      <c r="D6" s="365"/>
      <c r="E6" s="365"/>
      <c r="F6" s="365"/>
      <c r="G6" s="365"/>
      <c r="H6" s="366"/>
    </row>
    <row r="7" spans="1:8" ht="15.75" thickBot="1">
      <c r="A7" s="264"/>
      <c r="B7" s="367"/>
      <c r="C7" s="368"/>
      <c r="D7" s="368"/>
      <c r="E7" s="368"/>
      <c r="F7" s="368"/>
      <c r="G7" s="368"/>
      <c r="H7" s="369"/>
    </row>
    <row r="8" spans="1:8" ht="15.75" thickBot="1">
      <c r="A8" s="264"/>
      <c r="B8" s="43"/>
      <c r="C8" s="75"/>
      <c r="D8" s="75"/>
      <c r="E8" s="75"/>
      <c r="F8" s="75"/>
      <c r="G8" s="75"/>
      <c r="H8" s="75"/>
    </row>
    <row r="9" spans="1:8" ht="15">
      <c r="A9" s="264"/>
      <c r="B9" s="370" t="s">
        <v>876</v>
      </c>
      <c r="C9" s="371"/>
      <c r="D9" s="371"/>
      <c r="E9" s="371"/>
      <c r="F9" s="371"/>
      <c r="G9" s="371"/>
      <c r="H9" s="372"/>
    </row>
    <row r="10" spans="1:8" ht="13.5" customHeight="1" thickBot="1">
      <c r="A10" s="264"/>
      <c r="B10" s="373"/>
      <c r="C10" s="374"/>
      <c r="D10" s="374"/>
      <c r="E10" s="374"/>
      <c r="F10" s="374"/>
      <c r="G10" s="374"/>
      <c r="H10" s="375"/>
    </row>
    <row r="11" spans="1:8" ht="18" customHeight="1" thickBot="1">
      <c r="A11" s="264"/>
      <c r="B11" s="103"/>
      <c r="C11" s="103"/>
      <c r="D11" s="103"/>
      <c r="E11" s="103"/>
      <c r="F11" s="103"/>
      <c r="G11" s="103"/>
      <c r="H11" s="103"/>
    </row>
    <row r="12" spans="1:8" ht="15">
      <c r="A12" s="264"/>
      <c r="B12" s="376" t="s">
        <v>879</v>
      </c>
      <c r="C12" s="377"/>
      <c r="D12" s="377"/>
      <c r="E12" s="377"/>
      <c r="F12" s="377"/>
      <c r="G12" s="377"/>
      <c r="H12" s="378"/>
    </row>
    <row r="13" spans="1:8" ht="15">
      <c r="A13" s="264"/>
      <c r="B13" s="379"/>
      <c r="C13" s="380"/>
      <c r="D13" s="380"/>
      <c r="E13" s="380"/>
      <c r="F13" s="380"/>
      <c r="G13" s="380"/>
      <c r="H13" s="381"/>
    </row>
    <row r="14" spans="1:8" ht="6.75" customHeight="1" thickBot="1">
      <c r="A14" s="264"/>
      <c r="B14" s="382"/>
      <c r="C14" s="383"/>
      <c r="D14" s="383"/>
      <c r="E14" s="383"/>
      <c r="F14" s="383"/>
      <c r="G14" s="383"/>
      <c r="H14" s="384"/>
    </row>
    <row r="15" spans="1:8" ht="15.75" thickBot="1">
      <c r="A15" s="41"/>
      <c r="B15" s="43"/>
      <c r="C15" s="75"/>
      <c r="D15" s="75"/>
      <c r="E15" s="75"/>
      <c r="F15" s="75"/>
      <c r="G15" s="75"/>
      <c r="H15" s="75"/>
    </row>
    <row r="16" spans="2:8" s="43" customFormat="1" ht="15" customHeight="1">
      <c r="B16" s="295" t="s">
        <v>878</v>
      </c>
      <c r="C16" s="296"/>
      <c r="D16" s="296"/>
      <c r="E16" s="296"/>
      <c r="F16" s="296"/>
      <c r="G16" s="296"/>
      <c r="H16" s="297"/>
    </row>
    <row r="17" spans="2:8" s="43" customFormat="1" ht="53.25" customHeight="1" thickBot="1">
      <c r="B17" s="301"/>
      <c r="C17" s="302"/>
      <c r="D17" s="302"/>
      <c r="E17" s="302"/>
      <c r="F17" s="302"/>
      <c r="G17" s="302"/>
      <c r="H17" s="303"/>
    </row>
    <row r="18" spans="1:8" ht="7.5" customHeight="1">
      <c r="A18" s="43"/>
      <c r="B18" s="389"/>
      <c r="C18" s="389"/>
      <c r="D18" s="389"/>
      <c r="E18" s="389"/>
      <c r="F18" s="389"/>
      <c r="G18" s="389"/>
      <c r="H18" s="389"/>
    </row>
    <row r="19" spans="1:8" ht="18">
      <c r="A19" s="43"/>
      <c r="B19" s="104"/>
      <c r="C19" s="104"/>
      <c r="D19" s="104"/>
      <c r="E19" s="105"/>
      <c r="F19" s="105"/>
      <c r="G19" s="106"/>
      <c r="H19" s="106"/>
    </row>
    <row r="20" spans="1:8" ht="15.75" thickBot="1">
      <c r="A20" s="41"/>
      <c r="B20" s="17"/>
      <c r="C20" s="17"/>
      <c r="D20" s="17"/>
      <c r="E20" s="17"/>
      <c r="F20" s="17"/>
      <c r="G20" s="17"/>
      <c r="H20" s="17"/>
    </row>
    <row r="21" spans="1:8" ht="31.5" customHeight="1" thickBot="1">
      <c r="A21" s="107"/>
      <c r="B21" s="390" t="s">
        <v>875</v>
      </c>
      <c r="C21" s="391"/>
      <c r="D21" s="108" t="s">
        <v>31</v>
      </c>
      <c r="E21" s="109" t="s">
        <v>11</v>
      </c>
      <c r="F21" s="43"/>
      <c r="G21" s="43"/>
      <c r="H21" s="43"/>
    </row>
    <row r="22" spans="1:8" ht="38.25" customHeight="1" thickBot="1">
      <c r="A22" s="110"/>
      <c r="B22" s="385"/>
      <c r="C22" s="386"/>
      <c r="D22" s="37"/>
      <c r="E22" s="18"/>
      <c r="F22" s="43"/>
      <c r="G22" s="43"/>
      <c r="H22" s="43"/>
    </row>
    <row r="23" spans="1:8" ht="38.25" customHeight="1" thickBot="1">
      <c r="A23" s="110"/>
      <c r="B23" s="385"/>
      <c r="C23" s="386"/>
      <c r="D23" s="37"/>
      <c r="E23" s="18"/>
      <c r="F23" s="43"/>
      <c r="G23" s="43"/>
      <c r="H23" s="43"/>
    </row>
    <row r="24" spans="1:8" ht="38.25" customHeight="1" thickBot="1">
      <c r="A24" s="110"/>
      <c r="B24" s="385"/>
      <c r="C24" s="386"/>
      <c r="D24" s="37"/>
      <c r="E24" s="18"/>
      <c r="F24" s="43"/>
      <c r="G24" s="43"/>
      <c r="H24" s="43"/>
    </row>
    <row r="25" spans="1:8" ht="38.25" customHeight="1" thickBot="1">
      <c r="A25" s="110"/>
      <c r="B25" s="385"/>
      <c r="C25" s="386"/>
      <c r="D25" s="37"/>
      <c r="E25" s="18"/>
      <c r="F25" s="43"/>
      <c r="G25" s="43"/>
      <c r="H25" s="43"/>
    </row>
    <row r="26" spans="1:8" ht="38.25" customHeight="1" thickBot="1">
      <c r="A26" s="110"/>
      <c r="B26" s="385"/>
      <c r="C26" s="386"/>
      <c r="D26" s="37"/>
      <c r="E26" s="18"/>
      <c r="F26" s="43"/>
      <c r="G26" s="43"/>
      <c r="H26" s="43"/>
    </row>
    <row r="27" spans="1:8" ht="38.25" customHeight="1" thickBot="1">
      <c r="A27" s="41"/>
      <c r="B27" s="385"/>
      <c r="C27" s="386"/>
      <c r="D27" s="37"/>
      <c r="E27" s="18"/>
      <c r="F27" s="43"/>
      <c r="G27" s="43"/>
      <c r="H27" s="43"/>
    </row>
    <row r="28" spans="1:8" ht="38.25" customHeight="1" thickBot="1">
      <c r="A28" s="41"/>
      <c r="B28" s="387"/>
      <c r="C28" s="388"/>
      <c r="D28" s="38"/>
      <c r="E28" s="19"/>
      <c r="F28" s="43"/>
      <c r="G28" s="43"/>
      <c r="H28" s="43"/>
    </row>
    <row r="29" spans="1:8" ht="38.25" customHeight="1" thickBot="1">
      <c r="A29" s="112"/>
      <c r="B29" s="39"/>
      <c r="C29" s="39"/>
      <c r="D29" s="39"/>
      <c r="E29" s="111">
        <f>SUM(E22:E28)</f>
        <v>0</v>
      </c>
      <c r="F29" s="39"/>
      <c r="G29" s="39"/>
      <c r="H29" s="113"/>
    </row>
    <row r="30" spans="1:8" ht="15">
      <c r="A30" s="41"/>
      <c r="B30" s="114"/>
      <c r="C30" s="113"/>
      <c r="D30" s="113"/>
      <c r="E30" s="113"/>
      <c r="F30" s="113"/>
      <c r="G30" s="113"/>
      <c r="H30" s="17"/>
    </row>
    <row r="31" spans="1:8" ht="15">
      <c r="A31" s="41"/>
      <c r="B31" s="17"/>
      <c r="C31" s="17"/>
      <c r="D31" s="17"/>
      <c r="E31" s="17"/>
      <c r="F31" s="17"/>
      <c r="G31" s="17"/>
      <c r="H31" s="43"/>
    </row>
    <row r="32" spans="1:8" ht="15">
      <c r="A32" s="43"/>
      <c r="B32" s="43"/>
      <c r="C32" s="43"/>
      <c r="D32" s="43"/>
      <c r="E32" s="43"/>
      <c r="F32" s="43"/>
      <c r="G32" s="43"/>
      <c r="H32" s="43"/>
    </row>
    <row r="33" spans="1:7" ht="15">
      <c r="A33" s="43"/>
      <c r="B33" s="43"/>
      <c r="C33" s="43"/>
      <c r="D33" s="43"/>
      <c r="E33" s="43"/>
      <c r="F33" s="43"/>
      <c r="G33" s="43"/>
    </row>
  </sheetData>
  <sheetProtection password="9E7D" sheet="1"/>
  <mergeCells count="15">
    <mergeCell ref="B26:C26"/>
    <mergeCell ref="B27:C27"/>
    <mergeCell ref="B28:C28"/>
    <mergeCell ref="B18:H18"/>
    <mergeCell ref="B21:C21"/>
    <mergeCell ref="B22:C22"/>
    <mergeCell ref="B23:C23"/>
    <mergeCell ref="B24:C24"/>
    <mergeCell ref="B25:C25"/>
    <mergeCell ref="C4:G4"/>
    <mergeCell ref="A6:A14"/>
    <mergeCell ref="B6:H7"/>
    <mergeCell ref="B9:H10"/>
    <mergeCell ref="B12:H14"/>
    <mergeCell ref="B16:H17"/>
  </mergeCells>
  <dataValidations count="1">
    <dataValidation type="list" showInputMessage="1" showErrorMessage="1" promptTitle="Sélectionner dans la liste" prompt="la nature de votre demande" sqref="B29">
      <formula1>ListeChoix2</formula1>
    </dataValidation>
  </dataValidations>
  <printOptions/>
  <pageMargins left="0.7" right="0.7" top="0.75" bottom="0.75" header="0.3" footer="0.3"/>
  <pageSetup horizontalDpi="600" verticalDpi="600" orientation="portrait" paperSize="9" scale="51" r:id="rId2"/>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H33"/>
  <sheetViews>
    <sheetView zoomScalePageLayoutView="0" workbookViewId="0" topLeftCell="A1">
      <selection activeCell="A1" sqref="A1"/>
    </sheetView>
  </sheetViews>
  <sheetFormatPr defaultColWidth="11.421875" defaultRowHeight="15"/>
  <cols>
    <col min="1" max="1" width="1.8515625" style="102" customWidth="1"/>
    <col min="2" max="2" width="12.28125" style="102" customWidth="1"/>
    <col min="3" max="3" width="16.28125" style="102" customWidth="1"/>
    <col min="4" max="4" width="40.421875" style="102" customWidth="1"/>
    <col min="5" max="5" width="19.7109375" style="102" customWidth="1"/>
    <col min="6" max="6" width="21.421875" style="102" customWidth="1"/>
    <col min="7" max="7" width="35.140625" style="102" customWidth="1"/>
    <col min="8" max="8" width="17.140625" style="102" customWidth="1"/>
    <col min="9" max="16384" width="11.421875" style="102" customWidth="1"/>
  </cols>
  <sheetData>
    <row r="1" spans="1:8" ht="15">
      <c r="A1" s="40"/>
      <c r="B1" s="52">
        <f>IF(Recapitulatif_CNR!C7="SAISIR ICI","",Recapitulatif_CNR!C7)</f>
        <v>0</v>
      </c>
      <c r="C1" s="75" t="e">
        <f>Recapitulatif_CNR!C8</f>
        <v>#N/A</v>
      </c>
      <c r="D1" s="75"/>
      <c r="E1" s="75"/>
      <c r="F1" s="75"/>
      <c r="G1" s="75"/>
      <c r="H1" s="75"/>
    </row>
    <row r="2" spans="1:8" ht="15">
      <c r="A2" s="41"/>
      <c r="B2" s="43"/>
      <c r="C2" s="75" t="e">
        <f>Recapitulatif_CNR!C9</f>
        <v>#N/A</v>
      </c>
      <c r="D2" s="75"/>
      <c r="E2" s="75"/>
      <c r="F2" s="75"/>
      <c r="G2" s="75"/>
      <c r="H2" s="75"/>
    </row>
    <row r="3" spans="1:8" ht="15.75" thickBot="1">
      <c r="A3" s="41"/>
      <c r="B3" s="43"/>
      <c r="C3" s="75"/>
      <c r="D3" s="75"/>
      <c r="E3" s="75"/>
      <c r="F3" s="75"/>
      <c r="G3" s="75"/>
      <c r="H3" s="75"/>
    </row>
    <row r="4" spans="1:8" ht="28.5" customHeight="1" thickBot="1">
      <c r="A4" s="41"/>
      <c r="B4" s="76"/>
      <c r="C4" s="396" t="s">
        <v>87</v>
      </c>
      <c r="D4" s="397"/>
      <c r="E4" s="397"/>
      <c r="F4" s="397"/>
      <c r="G4" s="398"/>
      <c r="H4" s="76"/>
    </row>
    <row r="5" spans="1:8" ht="21" thickBot="1">
      <c r="A5" s="41"/>
      <c r="B5" s="77"/>
      <c r="C5" s="77"/>
      <c r="D5" s="77"/>
      <c r="E5" s="77"/>
      <c r="F5" s="77"/>
      <c r="G5" s="77"/>
      <c r="H5" s="77"/>
    </row>
    <row r="6" spans="1:8" ht="15">
      <c r="A6" s="264"/>
      <c r="B6" s="295" t="s">
        <v>882</v>
      </c>
      <c r="C6" s="365"/>
      <c r="D6" s="365"/>
      <c r="E6" s="365"/>
      <c r="F6" s="365"/>
      <c r="G6" s="365"/>
      <c r="H6" s="366"/>
    </row>
    <row r="7" spans="1:8" ht="15.75" thickBot="1">
      <c r="A7" s="264"/>
      <c r="B7" s="367"/>
      <c r="C7" s="368"/>
      <c r="D7" s="368"/>
      <c r="E7" s="368"/>
      <c r="F7" s="368"/>
      <c r="G7" s="368"/>
      <c r="H7" s="369"/>
    </row>
    <row r="8" spans="1:8" ht="15.75" thickBot="1">
      <c r="A8" s="264"/>
      <c r="B8" s="43"/>
      <c r="C8" s="75"/>
      <c r="D8" s="75"/>
      <c r="E8" s="75"/>
      <c r="F8" s="75"/>
      <c r="G8" s="75"/>
      <c r="H8" s="75"/>
    </row>
    <row r="9" spans="1:8" ht="15">
      <c r="A9" s="264"/>
      <c r="B9" s="370" t="s">
        <v>63</v>
      </c>
      <c r="C9" s="371"/>
      <c r="D9" s="371"/>
      <c r="E9" s="371"/>
      <c r="F9" s="371"/>
      <c r="G9" s="371"/>
      <c r="H9" s="372"/>
    </row>
    <row r="10" spans="1:8" ht="37.5" customHeight="1" thickBot="1">
      <c r="A10" s="264"/>
      <c r="B10" s="373"/>
      <c r="C10" s="374"/>
      <c r="D10" s="374"/>
      <c r="E10" s="374"/>
      <c r="F10" s="374"/>
      <c r="G10" s="374"/>
      <c r="H10" s="375"/>
    </row>
    <row r="11" spans="1:8" ht="18" customHeight="1" thickBot="1">
      <c r="A11" s="264"/>
      <c r="B11" s="103"/>
      <c r="C11" s="103"/>
      <c r="D11" s="103"/>
      <c r="E11" s="103"/>
      <c r="F11" s="103"/>
      <c r="G11" s="103"/>
      <c r="H11" s="103"/>
    </row>
    <row r="12" spans="1:8" ht="15">
      <c r="A12" s="264"/>
      <c r="B12" s="376" t="s">
        <v>64</v>
      </c>
      <c r="C12" s="377"/>
      <c r="D12" s="377"/>
      <c r="E12" s="377"/>
      <c r="F12" s="377"/>
      <c r="G12" s="377"/>
      <c r="H12" s="378"/>
    </row>
    <row r="13" spans="1:8" ht="15">
      <c r="A13" s="264"/>
      <c r="B13" s="379"/>
      <c r="C13" s="380"/>
      <c r="D13" s="380"/>
      <c r="E13" s="380"/>
      <c r="F13" s="380"/>
      <c r="G13" s="380"/>
      <c r="H13" s="381"/>
    </row>
    <row r="14" spans="1:8" ht="8.25" customHeight="1" thickBot="1">
      <c r="A14" s="264"/>
      <c r="B14" s="382"/>
      <c r="C14" s="383"/>
      <c r="D14" s="383"/>
      <c r="E14" s="383"/>
      <c r="F14" s="383"/>
      <c r="G14" s="383"/>
      <c r="H14" s="384"/>
    </row>
    <row r="15" spans="1:8" ht="15.75" thickBot="1">
      <c r="A15" s="41"/>
      <c r="B15" s="43"/>
      <c r="C15" s="75"/>
      <c r="D15" s="75"/>
      <c r="E15" s="75"/>
      <c r="F15" s="75"/>
      <c r="G15" s="75"/>
      <c r="H15" s="75"/>
    </row>
    <row r="16" spans="2:8" s="43" customFormat="1" ht="15" customHeight="1">
      <c r="B16" s="295" t="s">
        <v>62</v>
      </c>
      <c r="C16" s="296"/>
      <c r="D16" s="296"/>
      <c r="E16" s="296"/>
      <c r="F16" s="296"/>
      <c r="G16" s="296"/>
      <c r="H16" s="297"/>
    </row>
    <row r="17" spans="2:8" s="43" customFormat="1" ht="59.25" customHeight="1" thickBot="1">
      <c r="B17" s="301"/>
      <c r="C17" s="302"/>
      <c r="D17" s="302"/>
      <c r="E17" s="302"/>
      <c r="F17" s="302"/>
      <c r="G17" s="302"/>
      <c r="H17" s="303"/>
    </row>
    <row r="18" spans="1:8" ht="7.5" customHeight="1">
      <c r="A18" s="43"/>
      <c r="B18" s="389"/>
      <c r="C18" s="389"/>
      <c r="D18" s="389"/>
      <c r="E18" s="389"/>
      <c r="F18" s="389"/>
      <c r="G18" s="389"/>
      <c r="H18" s="389"/>
    </row>
    <row r="19" spans="1:8" ht="18">
      <c r="A19" s="43"/>
      <c r="B19" s="104"/>
      <c r="C19" s="104"/>
      <c r="D19" s="104"/>
      <c r="E19" s="105"/>
      <c r="F19" s="105"/>
      <c r="G19" s="106"/>
      <c r="H19" s="106"/>
    </row>
    <row r="20" spans="1:8" ht="15.75" thickBot="1">
      <c r="A20" s="41"/>
      <c r="B20" s="17"/>
      <c r="C20" s="17"/>
      <c r="D20" s="17"/>
      <c r="E20" s="17"/>
      <c r="F20" s="17"/>
      <c r="G20" s="17"/>
      <c r="H20" s="17"/>
    </row>
    <row r="21" spans="1:8" ht="31.5" customHeight="1" thickBot="1">
      <c r="A21" s="107"/>
      <c r="B21" s="390" t="s">
        <v>34</v>
      </c>
      <c r="C21" s="391"/>
      <c r="D21" s="115" t="s">
        <v>88</v>
      </c>
      <c r="E21" s="108" t="s">
        <v>61</v>
      </c>
      <c r="F21" s="109" t="s">
        <v>11</v>
      </c>
      <c r="G21" s="43"/>
      <c r="H21" s="43"/>
    </row>
    <row r="22" spans="1:8" ht="42" customHeight="1" thickBot="1">
      <c r="A22" s="110"/>
      <c r="B22" s="392"/>
      <c r="C22" s="393"/>
      <c r="D22" s="26"/>
      <c r="E22" s="26"/>
      <c r="F22" s="18"/>
      <c r="G22" s="43"/>
      <c r="H22" s="43"/>
    </row>
    <row r="23" spans="1:8" ht="42" customHeight="1" thickBot="1">
      <c r="A23" s="110"/>
      <c r="B23" s="394"/>
      <c r="C23" s="395"/>
      <c r="D23" s="26"/>
      <c r="E23" s="26"/>
      <c r="F23" s="18"/>
      <c r="G23" s="43"/>
      <c r="H23" s="43"/>
    </row>
    <row r="24" spans="1:8" ht="42" customHeight="1" thickBot="1">
      <c r="A24" s="110"/>
      <c r="B24" s="394"/>
      <c r="C24" s="395"/>
      <c r="D24" s="26"/>
      <c r="E24" s="26"/>
      <c r="F24" s="18"/>
      <c r="G24" s="43"/>
      <c r="H24" s="43"/>
    </row>
    <row r="25" spans="1:8" ht="42" customHeight="1" thickBot="1">
      <c r="A25" s="110"/>
      <c r="B25" s="394"/>
      <c r="C25" s="395"/>
      <c r="D25" s="26"/>
      <c r="E25" s="26"/>
      <c r="F25" s="18"/>
      <c r="G25" s="43"/>
      <c r="H25" s="43"/>
    </row>
    <row r="26" spans="1:8" ht="42" customHeight="1" thickBot="1">
      <c r="A26" s="110"/>
      <c r="B26" s="394"/>
      <c r="C26" s="395"/>
      <c r="D26" s="26"/>
      <c r="E26" s="26"/>
      <c r="F26" s="18"/>
      <c r="G26" s="43"/>
      <c r="H26" s="43"/>
    </row>
    <row r="27" spans="1:8" ht="42" customHeight="1" thickBot="1">
      <c r="A27" s="41"/>
      <c r="B27" s="392"/>
      <c r="C27" s="393"/>
      <c r="D27" s="26"/>
      <c r="E27" s="26"/>
      <c r="F27" s="18"/>
      <c r="G27" s="43"/>
      <c r="H27" s="43"/>
    </row>
    <row r="28" spans="1:8" ht="42" customHeight="1" thickBot="1">
      <c r="A28" s="41"/>
      <c r="B28" s="394"/>
      <c r="C28" s="395"/>
      <c r="D28" s="27"/>
      <c r="E28" s="27"/>
      <c r="F28" s="19"/>
      <c r="G28" s="43"/>
      <c r="H28" s="43"/>
    </row>
    <row r="29" spans="1:7" ht="42" customHeight="1" thickBot="1">
      <c r="A29" s="112"/>
      <c r="B29" s="20"/>
      <c r="C29" s="20"/>
      <c r="D29" s="20"/>
      <c r="E29" s="20"/>
      <c r="F29" s="116">
        <f>SUM(F22:F28)</f>
        <v>0</v>
      </c>
      <c r="G29" s="20"/>
    </row>
    <row r="30" spans="1:8" ht="15">
      <c r="A30" s="41"/>
      <c r="B30" s="114"/>
      <c r="C30" s="113"/>
      <c r="D30" s="113"/>
      <c r="E30" s="113"/>
      <c r="F30" s="113"/>
      <c r="G30" s="113"/>
      <c r="H30" s="113"/>
    </row>
    <row r="31" spans="1:8" ht="15">
      <c r="A31" s="41"/>
      <c r="B31" s="17"/>
      <c r="C31" s="17"/>
      <c r="D31" s="17"/>
      <c r="E31" s="17"/>
      <c r="F31" s="17"/>
      <c r="G31" s="17"/>
      <c r="H31" s="17"/>
    </row>
    <row r="32" spans="1:8" ht="15">
      <c r="A32" s="43"/>
      <c r="B32" s="43"/>
      <c r="C32" s="43"/>
      <c r="D32" s="43"/>
      <c r="E32" s="43"/>
      <c r="F32" s="43"/>
      <c r="G32" s="43"/>
      <c r="H32" s="43"/>
    </row>
    <row r="33" spans="1:8" ht="15">
      <c r="A33" s="43"/>
      <c r="B33" s="43"/>
      <c r="C33" s="43"/>
      <c r="D33" s="43"/>
      <c r="E33" s="43"/>
      <c r="F33" s="43"/>
      <c r="G33" s="43"/>
      <c r="H33" s="43"/>
    </row>
  </sheetData>
  <sheetProtection password="9E7D" sheet="1"/>
  <mergeCells count="15">
    <mergeCell ref="C4:G4"/>
    <mergeCell ref="A6:A14"/>
    <mergeCell ref="B6:H7"/>
    <mergeCell ref="B9:H10"/>
    <mergeCell ref="B12:H14"/>
    <mergeCell ref="B16:H17"/>
    <mergeCell ref="B27:C27"/>
    <mergeCell ref="B28:C28"/>
    <mergeCell ref="B18:H18"/>
    <mergeCell ref="B21:C21"/>
    <mergeCell ref="B22:C22"/>
    <mergeCell ref="B25:C25"/>
    <mergeCell ref="B26:C26"/>
    <mergeCell ref="B23:C23"/>
    <mergeCell ref="B24:C24"/>
  </mergeCells>
  <dataValidations count="1">
    <dataValidation type="list" showInputMessage="1" showErrorMessage="1" promptTitle="Sélectionner dans la liste" prompt="la nature de votre demande" sqref="B29">
      <formula1>ListeChoix2</formula1>
    </dataValidation>
  </dataValidations>
  <printOptions/>
  <pageMargins left="0.31496062992125984" right="0.31496062992125984" top="0.15748031496062992" bottom="0.15748031496062992" header="0.31496062992125984" footer="0.31496062992125984"/>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H48"/>
  <sheetViews>
    <sheetView zoomScaleSheetLayoutView="100" zoomScalePageLayoutView="0" workbookViewId="0" topLeftCell="A1">
      <selection activeCell="A1" sqref="A1"/>
    </sheetView>
  </sheetViews>
  <sheetFormatPr defaultColWidth="11.421875" defaultRowHeight="15"/>
  <cols>
    <col min="1" max="1" width="1.8515625" style="102" customWidth="1"/>
    <col min="2" max="2" width="26.421875" style="102" customWidth="1"/>
    <col min="3" max="3" width="20.57421875" style="102" customWidth="1"/>
    <col min="4" max="4" width="20.140625" style="102" customWidth="1"/>
    <col min="5" max="6" width="17.8515625" style="102" customWidth="1"/>
    <col min="7" max="7" width="20.00390625" style="102" customWidth="1"/>
    <col min="8" max="8" width="35.28125" style="102" customWidth="1"/>
    <col min="9" max="16384" width="11.421875" style="102" customWidth="1"/>
  </cols>
  <sheetData>
    <row r="1" spans="1:8" ht="15">
      <c r="A1" s="40"/>
      <c r="B1" s="52">
        <f>IF(Recapitulatif_CNR!C7="SAISIR ICI","",Recapitulatif_CNR!C7)</f>
        <v>0</v>
      </c>
      <c r="C1" s="75" t="e">
        <f>Recapitulatif_CNR!C8</f>
        <v>#N/A</v>
      </c>
      <c r="D1" s="75"/>
      <c r="E1" s="75"/>
      <c r="F1" s="75"/>
      <c r="G1" s="75"/>
      <c r="H1" s="75"/>
    </row>
    <row r="2" spans="1:8" ht="15">
      <c r="A2" s="41"/>
      <c r="B2" s="43"/>
      <c r="C2" s="75" t="e">
        <f>Recapitulatif_CNR!C9</f>
        <v>#N/A</v>
      </c>
      <c r="D2" s="75"/>
      <c r="E2" s="75"/>
      <c r="F2" s="75"/>
      <c r="G2" s="75"/>
      <c r="H2" s="75"/>
    </row>
    <row r="3" spans="1:8" ht="15.75" thickBot="1">
      <c r="A3" s="41"/>
      <c r="B3" s="43"/>
      <c r="C3" s="75"/>
      <c r="D3" s="75"/>
      <c r="E3" s="75"/>
      <c r="F3" s="75"/>
      <c r="G3" s="75"/>
      <c r="H3" s="75"/>
    </row>
    <row r="4" spans="1:8" ht="28.5" customHeight="1" thickBot="1">
      <c r="A4" s="41"/>
      <c r="B4" s="76"/>
      <c r="C4" s="399" t="s">
        <v>883</v>
      </c>
      <c r="D4" s="400"/>
      <c r="E4" s="400"/>
      <c r="F4" s="400"/>
      <c r="G4" s="401"/>
      <c r="H4" s="76"/>
    </row>
    <row r="5" spans="1:8" ht="21" thickBot="1">
      <c r="A5" s="41"/>
      <c r="B5" s="77"/>
      <c r="C5" s="77"/>
      <c r="D5" s="77"/>
      <c r="E5" s="77"/>
      <c r="F5" s="77"/>
      <c r="G5" s="77"/>
      <c r="H5" s="77"/>
    </row>
    <row r="6" spans="1:8" ht="15">
      <c r="A6" s="264"/>
      <c r="B6" s="295" t="s">
        <v>56</v>
      </c>
      <c r="C6" s="365"/>
      <c r="D6" s="365"/>
      <c r="E6" s="365"/>
      <c r="F6" s="365"/>
      <c r="G6" s="365"/>
      <c r="H6" s="366"/>
    </row>
    <row r="7" spans="1:8" ht="15.75" thickBot="1">
      <c r="A7" s="264"/>
      <c r="B7" s="367"/>
      <c r="C7" s="368"/>
      <c r="D7" s="368"/>
      <c r="E7" s="368"/>
      <c r="F7" s="368"/>
      <c r="G7" s="368"/>
      <c r="H7" s="369"/>
    </row>
    <row r="8" spans="1:8" ht="15.75" thickBot="1">
      <c r="A8" s="264"/>
      <c r="B8" s="43"/>
      <c r="C8" s="75"/>
      <c r="D8" s="75"/>
      <c r="E8" s="75"/>
      <c r="F8" s="75"/>
      <c r="G8" s="75"/>
      <c r="H8" s="75"/>
    </row>
    <row r="9" spans="1:8" ht="15">
      <c r="A9" s="264"/>
      <c r="B9" s="370" t="s">
        <v>151</v>
      </c>
      <c r="C9" s="371"/>
      <c r="D9" s="371"/>
      <c r="E9" s="371"/>
      <c r="F9" s="371"/>
      <c r="G9" s="371"/>
      <c r="H9" s="372"/>
    </row>
    <row r="10" spans="1:8" ht="37.5" customHeight="1" thickBot="1">
      <c r="A10" s="264"/>
      <c r="B10" s="373"/>
      <c r="C10" s="374"/>
      <c r="D10" s="374"/>
      <c r="E10" s="374"/>
      <c r="F10" s="374"/>
      <c r="G10" s="374"/>
      <c r="H10" s="375"/>
    </row>
    <row r="11" spans="1:8" ht="21" customHeight="1" thickBot="1">
      <c r="A11" s="264"/>
      <c r="B11" s="103"/>
      <c r="C11" s="103"/>
      <c r="D11" s="103"/>
      <c r="E11" s="103"/>
      <c r="F11" s="103"/>
      <c r="G11" s="103"/>
      <c r="H11" s="103"/>
    </row>
    <row r="12" spans="1:8" ht="21" customHeight="1">
      <c r="A12" s="264"/>
      <c r="B12" s="376" t="s">
        <v>89</v>
      </c>
      <c r="C12" s="377"/>
      <c r="D12" s="377"/>
      <c r="E12" s="377"/>
      <c r="F12" s="377"/>
      <c r="G12" s="377"/>
      <c r="H12" s="378"/>
    </row>
    <row r="13" spans="1:8" ht="20.25" customHeight="1">
      <c r="A13" s="264"/>
      <c r="B13" s="379"/>
      <c r="C13" s="380"/>
      <c r="D13" s="380"/>
      <c r="E13" s="380"/>
      <c r="F13" s="380"/>
      <c r="G13" s="380"/>
      <c r="H13" s="381"/>
    </row>
    <row r="14" spans="1:8" ht="17.25" customHeight="1" thickBot="1">
      <c r="A14" s="264"/>
      <c r="B14" s="382"/>
      <c r="C14" s="383"/>
      <c r="D14" s="383"/>
      <c r="E14" s="383"/>
      <c r="F14" s="383"/>
      <c r="G14" s="383"/>
      <c r="H14" s="384"/>
    </row>
    <row r="15" spans="1:8" ht="15.75" thickBot="1">
      <c r="A15" s="41"/>
      <c r="B15" s="43"/>
      <c r="C15" s="75"/>
      <c r="D15" s="75"/>
      <c r="E15" s="75"/>
      <c r="F15" s="75"/>
      <c r="G15" s="75"/>
      <c r="H15" s="75"/>
    </row>
    <row r="16" spans="2:8" s="43" customFormat="1" ht="15" customHeight="1">
      <c r="B16" s="295" t="s">
        <v>90</v>
      </c>
      <c r="C16" s="296"/>
      <c r="D16" s="296"/>
      <c r="E16" s="296"/>
      <c r="F16" s="296"/>
      <c r="G16" s="296"/>
      <c r="H16" s="297"/>
    </row>
    <row r="17" spans="2:8" s="43" customFormat="1" ht="59.25" customHeight="1" thickBot="1">
      <c r="B17" s="301"/>
      <c r="C17" s="302"/>
      <c r="D17" s="302"/>
      <c r="E17" s="302"/>
      <c r="F17" s="302"/>
      <c r="G17" s="302"/>
      <c r="H17" s="303"/>
    </row>
    <row r="18" spans="1:8" ht="21.75" customHeight="1">
      <c r="A18" s="43"/>
      <c r="B18" s="389"/>
      <c r="C18" s="389"/>
      <c r="D18" s="389"/>
      <c r="E18" s="389"/>
      <c r="F18" s="389"/>
      <c r="G18" s="389"/>
      <c r="H18" s="389"/>
    </row>
    <row r="19" spans="1:8" ht="15">
      <c r="A19" s="43"/>
      <c r="B19" s="402" t="s">
        <v>39</v>
      </c>
      <c r="C19" s="402"/>
      <c r="D19" s="402"/>
      <c r="E19" s="402"/>
      <c r="F19" s="402"/>
      <c r="G19" s="402"/>
      <c r="H19" s="402"/>
    </row>
    <row r="20" spans="1:8" ht="15">
      <c r="A20" s="41"/>
      <c r="B20" s="117"/>
      <c r="C20" s="117"/>
      <c r="D20" s="117"/>
      <c r="E20" s="117"/>
      <c r="F20" s="117"/>
      <c r="G20" s="117"/>
      <c r="H20" s="117"/>
    </row>
    <row r="21" spans="1:8" ht="15">
      <c r="A21" s="41"/>
      <c r="B21" s="43"/>
      <c r="C21" s="403" t="s">
        <v>57</v>
      </c>
      <c r="D21" s="404"/>
      <c r="E21" s="404"/>
      <c r="F21" s="405"/>
      <c r="G21" s="43"/>
      <c r="H21" s="43"/>
    </row>
    <row r="22" spans="1:8" ht="24">
      <c r="A22" s="41"/>
      <c r="B22" s="41"/>
      <c r="C22" s="118" t="s">
        <v>40</v>
      </c>
      <c r="D22" s="119" t="s">
        <v>41</v>
      </c>
      <c r="E22" s="119" t="s">
        <v>42</v>
      </c>
      <c r="F22" s="118" t="s">
        <v>43</v>
      </c>
      <c r="G22" s="120" t="s">
        <v>36</v>
      </c>
      <c r="H22" s="121"/>
    </row>
    <row r="23" spans="1:8" ht="15">
      <c r="A23" s="43"/>
      <c r="B23" s="122" t="s">
        <v>52</v>
      </c>
      <c r="C23" s="137"/>
      <c r="D23" s="138"/>
      <c r="E23" s="139"/>
      <c r="F23" s="138"/>
      <c r="G23" s="124">
        <f>C23+D23+E23+F23</f>
        <v>0</v>
      </c>
      <c r="H23" s="121"/>
    </row>
    <row r="24" spans="1:8" ht="15">
      <c r="A24" s="43"/>
      <c r="B24" s="122" t="s">
        <v>53</v>
      </c>
      <c r="C24" s="137"/>
      <c r="D24" s="138"/>
      <c r="E24" s="139"/>
      <c r="F24" s="138"/>
      <c r="G24" s="124">
        <f>C24+D24+E24+F24</f>
        <v>0</v>
      </c>
      <c r="H24" s="121"/>
    </row>
    <row r="25" spans="1:8" ht="15">
      <c r="A25" s="43"/>
      <c r="B25" s="122" t="s">
        <v>65</v>
      </c>
      <c r="C25" s="138"/>
      <c r="D25" s="138"/>
      <c r="E25" s="139"/>
      <c r="F25" s="138"/>
      <c r="G25" s="125">
        <f>+C25+D25+E25+F25</f>
        <v>0</v>
      </c>
      <c r="H25" s="126"/>
    </row>
    <row r="26" spans="1:8" ht="15">
      <c r="A26" s="43"/>
      <c r="B26" s="122" t="s">
        <v>165</v>
      </c>
      <c r="C26" s="138"/>
      <c r="D26" s="138"/>
      <c r="E26" s="139"/>
      <c r="F26" s="138"/>
      <c r="G26" s="125">
        <f>+C26+D26+E26+F26</f>
        <v>0</v>
      </c>
      <c r="H26" s="126"/>
    </row>
    <row r="27" spans="2:8" ht="15">
      <c r="B27" s="127" t="s">
        <v>55</v>
      </c>
      <c r="C27" s="138"/>
      <c r="D27" s="138"/>
      <c r="E27" s="139"/>
      <c r="F27" s="138"/>
      <c r="G27" s="125">
        <f>+C27+D27+E27+F27</f>
        <v>0</v>
      </c>
      <c r="H27" s="126"/>
    </row>
    <row r="28" spans="2:8" ht="15.75">
      <c r="B28" s="128" t="s">
        <v>36</v>
      </c>
      <c r="C28" s="129">
        <f>SUM(C23:C27)</f>
        <v>0</v>
      </c>
      <c r="D28" s="129">
        <f>SUM(D23:D27)</f>
        <v>0</v>
      </c>
      <c r="E28" s="129">
        <f>SUM(E23:E27)</f>
        <v>0</v>
      </c>
      <c r="F28" s="129">
        <f>SUM(F23:F27)</f>
        <v>0</v>
      </c>
      <c r="G28" s="130">
        <f>+C28+D28+E28+F28</f>
        <v>0</v>
      </c>
      <c r="H28" s="121"/>
    </row>
    <row r="29" spans="2:8" ht="15">
      <c r="B29" s="41"/>
      <c r="C29" s="43"/>
      <c r="D29" s="43"/>
      <c r="E29" s="41"/>
      <c r="F29" s="41"/>
      <c r="G29" s="43"/>
      <c r="H29" s="43"/>
    </row>
    <row r="30" spans="2:8" ht="15">
      <c r="B30" s="402" t="s">
        <v>44</v>
      </c>
      <c r="C30" s="402"/>
      <c r="D30" s="402"/>
      <c r="E30" s="402"/>
      <c r="F30" s="402"/>
      <c r="G30" s="402"/>
      <c r="H30" s="402"/>
    </row>
    <row r="31" spans="2:8" ht="15.75">
      <c r="B31" s="131"/>
      <c r="C31" s="131"/>
      <c r="D31" s="131"/>
      <c r="E31" s="131"/>
      <c r="F31" s="131"/>
      <c r="G31" s="131"/>
      <c r="H31" s="131"/>
    </row>
    <row r="32" spans="2:8" ht="24">
      <c r="B32" s="131"/>
      <c r="C32" s="132" t="s">
        <v>45</v>
      </c>
      <c r="D32" s="118" t="s">
        <v>46</v>
      </c>
      <c r="E32" s="132" t="s">
        <v>47</v>
      </c>
      <c r="F32" s="133" t="s">
        <v>36</v>
      </c>
      <c r="G32" s="131"/>
      <c r="H32" s="43"/>
    </row>
    <row r="33" spans="2:8" ht="15.75">
      <c r="B33" s="122" t="s">
        <v>52</v>
      </c>
      <c r="C33" s="137"/>
      <c r="D33" s="139"/>
      <c r="E33" s="138"/>
      <c r="F33" s="124">
        <f aca="true" t="shared" si="0" ref="F33:F38">+C33+D33+E33</f>
        <v>0</v>
      </c>
      <c r="G33" s="131"/>
      <c r="H33" s="43"/>
    </row>
    <row r="34" spans="2:8" ht="15.75">
      <c r="B34" s="122" t="s">
        <v>53</v>
      </c>
      <c r="C34" s="137"/>
      <c r="D34" s="139"/>
      <c r="E34" s="138"/>
      <c r="F34" s="124">
        <f t="shared" si="0"/>
        <v>0</v>
      </c>
      <c r="G34" s="131"/>
      <c r="H34" s="43"/>
    </row>
    <row r="35" spans="2:8" ht="15">
      <c r="B35" s="122" t="s">
        <v>54</v>
      </c>
      <c r="C35" s="138"/>
      <c r="D35" s="139"/>
      <c r="E35" s="138"/>
      <c r="F35" s="124">
        <f t="shared" si="0"/>
        <v>0</v>
      </c>
      <c r="G35" s="126"/>
      <c r="H35" s="43"/>
    </row>
    <row r="36" spans="2:8" ht="15">
      <c r="B36" s="122" t="s">
        <v>165</v>
      </c>
      <c r="C36" s="138"/>
      <c r="D36" s="139"/>
      <c r="E36" s="138"/>
      <c r="F36" s="124">
        <f t="shared" si="0"/>
        <v>0</v>
      </c>
      <c r="G36" s="126"/>
      <c r="H36" s="43"/>
    </row>
    <row r="37" spans="2:8" ht="15">
      <c r="B37" s="127" t="s">
        <v>55</v>
      </c>
      <c r="C37" s="138"/>
      <c r="D37" s="139"/>
      <c r="E37" s="138"/>
      <c r="F37" s="124">
        <f t="shared" si="0"/>
        <v>0</v>
      </c>
      <c r="G37" s="43"/>
      <c r="H37" s="43"/>
    </row>
    <row r="38" spans="2:8" ht="15.75">
      <c r="B38" s="128" t="s">
        <v>36</v>
      </c>
      <c r="C38" s="129">
        <f>SUM(C33:C37)</f>
        <v>0</v>
      </c>
      <c r="D38" s="129">
        <f>SUM(D33:D37)</f>
        <v>0</v>
      </c>
      <c r="E38" s="129">
        <f>SUM(E33:E37)</f>
        <v>0</v>
      </c>
      <c r="F38" s="130">
        <f t="shared" si="0"/>
        <v>0</v>
      </c>
      <c r="G38" s="43"/>
      <c r="H38" s="43"/>
    </row>
    <row r="39" spans="2:8" ht="15">
      <c r="B39" s="134"/>
      <c r="C39" s="43"/>
      <c r="D39" s="43"/>
      <c r="E39" s="41"/>
      <c r="F39" s="41"/>
      <c r="G39" s="43"/>
      <c r="H39" s="43"/>
    </row>
    <row r="40" spans="2:8" ht="15">
      <c r="B40" s="402" t="s">
        <v>48</v>
      </c>
      <c r="C40" s="402"/>
      <c r="D40" s="402"/>
      <c r="E40" s="402"/>
      <c r="F40" s="402"/>
      <c r="G40" s="402"/>
      <c r="H40" s="402"/>
    </row>
    <row r="41" spans="2:8" ht="15.75">
      <c r="B41" s="131"/>
      <c r="C41" s="131"/>
      <c r="D41" s="131"/>
      <c r="E41" s="131"/>
      <c r="F41" s="131"/>
      <c r="G41" s="131"/>
      <c r="H41" s="131"/>
    </row>
    <row r="42" spans="2:8" ht="15.75">
      <c r="B42" s="131"/>
      <c r="C42" s="132" t="s">
        <v>49</v>
      </c>
      <c r="D42" s="132" t="s">
        <v>50</v>
      </c>
      <c r="E42" s="132" t="s">
        <v>51</v>
      </c>
      <c r="F42" s="131"/>
      <c r="G42" s="131"/>
      <c r="H42" s="131"/>
    </row>
    <row r="43" spans="2:8" ht="15.75">
      <c r="B43" s="122" t="s">
        <v>52</v>
      </c>
      <c r="C43" s="123">
        <f>+G23</f>
        <v>0</v>
      </c>
      <c r="D43" s="123">
        <f>+F33</f>
        <v>0</v>
      </c>
      <c r="E43" s="135">
        <f aca="true" t="shared" si="1" ref="E43:E48">+C43-D43</f>
        <v>0</v>
      </c>
      <c r="F43" s="131"/>
      <c r="G43" s="131"/>
      <c r="H43" s="131"/>
    </row>
    <row r="44" spans="2:8" ht="15.75">
      <c r="B44" s="122" t="s">
        <v>53</v>
      </c>
      <c r="C44" s="123">
        <f>G24</f>
        <v>0</v>
      </c>
      <c r="D44" s="123">
        <f>F34</f>
        <v>0</v>
      </c>
      <c r="E44" s="135">
        <f t="shared" si="1"/>
        <v>0</v>
      </c>
      <c r="F44" s="131"/>
      <c r="G44" s="131"/>
      <c r="H44" s="131"/>
    </row>
    <row r="45" spans="2:8" ht="15.75">
      <c r="B45" s="122" t="s">
        <v>54</v>
      </c>
      <c r="C45" s="123">
        <f>G25</f>
        <v>0</v>
      </c>
      <c r="D45" s="123">
        <f>F35</f>
        <v>0</v>
      </c>
      <c r="E45" s="135">
        <f t="shared" si="1"/>
        <v>0</v>
      </c>
      <c r="F45" s="131"/>
      <c r="G45" s="131"/>
      <c r="H45" s="131"/>
    </row>
    <row r="46" spans="2:8" ht="15.75">
      <c r="B46" s="122" t="s">
        <v>165</v>
      </c>
      <c r="C46" s="123">
        <f>G26</f>
        <v>0</v>
      </c>
      <c r="D46" s="123">
        <f>F36</f>
        <v>0</v>
      </c>
      <c r="E46" s="135">
        <f t="shared" si="1"/>
        <v>0</v>
      </c>
      <c r="F46" s="131"/>
      <c r="G46" s="131"/>
      <c r="H46" s="131"/>
    </row>
    <row r="47" spans="2:8" ht="15">
      <c r="B47" s="127" t="s">
        <v>55</v>
      </c>
      <c r="C47" s="123">
        <f>G27</f>
        <v>0</v>
      </c>
      <c r="D47" s="123">
        <f>F37</f>
        <v>0</v>
      </c>
      <c r="E47" s="135">
        <f t="shared" si="1"/>
        <v>0</v>
      </c>
      <c r="F47" s="41"/>
      <c r="G47" s="43"/>
      <c r="H47" s="43"/>
    </row>
    <row r="48" spans="2:8" ht="18.75">
      <c r="B48" s="128" t="s">
        <v>36</v>
      </c>
      <c r="C48" s="129">
        <f>SUM(C43:C47)</f>
        <v>0</v>
      </c>
      <c r="D48" s="129">
        <f>SUM(D43:D47)</f>
        <v>0</v>
      </c>
      <c r="E48" s="136">
        <f t="shared" si="1"/>
        <v>0</v>
      </c>
      <c r="F48" s="43"/>
      <c r="G48" s="43"/>
      <c r="H48" s="43"/>
    </row>
  </sheetData>
  <sheetProtection password="9E7D" sheet="1"/>
  <mergeCells count="11">
    <mergeCell ref="A6:A14"/>
    <mergeCell ref="B6:H7"/>
    <mergeCell ref="B9:H10"/>
    <mergeCell ref="B12:H14"/>
    <mergeCell ref="B18:H18"/>
    <mergeCell ref="B16:H17"/>
    <mergeCell ref="C4:G4"/>
    <mergeCell ref="B40:H40"/>
    <mergeCell ref="B30:H30"/>
    <mergeCell ref="B19:H19"/>
    <mergeCell ref="C21:F21"/>
  </mergeCells>
  <printOptions/>
  <pageMargins left="0.31496062992125984" right="0.31496062992125984" top="0.15748031496062992" bottom="0.15748031496062992" header="0.31496062992125984" footer="0.31496062992125984"/>
  <pageSetup horizontalDpi="600" verticalDpi="600" orientation="landscape" paperSize="9" scale="68"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I126"/>
  <sheetViews>
    <sheetView zoomScalePageLayoutView="0" workbookViewId="0" topLeftCell="A1">
      <selection activeCell="F123" sqref="F123"/>
    </sheetView>
  </sheetViews>
  <sheetFormatPr defaultColWidth="11.421875" defaultRowHeight="15"/>
  <cols>
    <col min="1" max="1" width="3.140625" style="102" customWidth="1"/>
    <col min="2" max="2" width="25.57421875" style="102" customWidth="1"/>
    <col min="3" max="3" width="23.57421875" style="102" customWidth="1"/>
    <col min="4" max="4" width="23.421875" style="102" customWidth="1"/>
    <col min="5" max="5" width="20.8515625" style="102" customWidth="1"/>
    <col min="6" max="6" width="24.140625" style="102" customWidth="1"/>
    <col min="7" max="7" width="24.57421875" style="102" customWidth="1"/>
    <col min="8" max="8" width="25.8515625" style="102" customWidth="1"/>
    <col min="9" max="9" width="58.00390625" style="102" customWidth="1"/>
    <col min="10" max="16384" width="11.421875" style="102" customWidth="1"/>
  </cols>
  <sheetData>
    <row r="1" spans="1:9" ht="15">
      <c r="A1" s="43"/>
      <c r="B1" s="52">
        <f>IF(Recapitulatif_CNR!C7="SAISIR ICI","",Recapitulatif_CNR!C7)</f>
        <v>0</v>
      </c>
      <c r="C1" s="75" t="e">
        <f>Recapitulatif_CNR!C8</f>
        <v>#N/A</v>
      </c>
      <c r="D1" s="43"/>
      <c r="E1" s="43"/>
      <c r="F1" s="43"/>
      <c r="G1" s="43"/>
      <c r="H1" s="43"/>
      <c r="I1" s="43"/>
    </row>
    <row r="2" spans="1:9" ht="15">
      <c r="A2" s="43"/>
      <c r="B2" s="43"/>
      <c r="C2" s="75" t="e">
        <f>Recapitulatif_CNR!C9</f>
        <v>#N/A</v>
      </c>
      <c r="D2" s="43"/>
      <c r="E2" s="43"/>
      <c r="F2" s="43"/>
      <c r="G2" s="43"/>
      <c r="H2" s="43"/>
      <c r="I2" s="43"/>
    </row>
    <row r="3" spans="1:9" ht="15.75" thickBot="1">
      <c r="A3" s="43"/>
      <c r="B3" s="43"/>
      <c r="D3" s="43"/>
      <c r="E3" s="43"/>
      <c r="F3" s="43"/>
      <c r="G3" s="43"/>
      <c r="H3" s="43"/>
      <c r="I3" s="43"/>
    </row>
    <row r="4" spans="1:9" ht="28.5" customHeight="1" thickBot="1">
      <c r="A4" s="41"/>
      <c r="B4" s="76"/>
      <c r="C4" s="426" t="s">
        <v>74</v>
      </c>
      <c r="D4" s="427"/>
      <c r="E4" s="427"/>
      <c r="F4" s="427"/>
      <c r="G4" s="428"/>
      <c r="H4" s="76"/>
      <c r="I4" s="43"/>
    </row>
    <row r="5" spans="1:9" ht="21" thickBot="1">
      <c r="A5" s="41"/>
      <c r="B5" s="77"/>
      <c r="C5" s="77"/>
      <c r="D5" s="77"/>
      <c r="E5" s="77"/>
      <c r="F5" s="77"/>
      <c r="G5" s="77"/>
      <c r="H5" s="77"/>
      <c r="I5" s="43"/>
    </row>
    <row r="6" spans="1:9" ht="15">
      <c r="A6" s="264"/>
      <c r="B6" s="295" t="s">
        <v>75</v>
      </c>
      <c r="C6" s="365"/>
      <c r="D6" s="365"/>
      <c r="E6" s="365"/>
      <c r="F6" s="365"/>
      <c r="G6" s="365"/>
      <c r="H6" s="366"/>
      <c r="I6" s="43"/>
    </row>
    <row r="7" spans="1:9" ht="25.5" customHeight="1" thickBot="1">
      <c r="A7" s="264"/>
      <c r="B7" s="367"/>
      <c r="C7" s="368"/>
      <c r="D7" s="368"/>
      <c r="E7" s="368"/>
      <c r="F7" s="368"/>
      <c r="G7" s="368"/>
      <c r="H7" s="369"/>
      <c r="I7" s="43"/>
    </row>
    <row r="8" spans="1:9" ht="15.75" thickBot="1">
      <c r="A8" s="264"/>
      <c r="B8" s="43"/>
      <c r="C8" s="75"/>
      <c r="D8" s="75"/>
      <c r="E8" s="75"/>
      <c r="F8" s="75"/>
      <c r="G8" s="75"/>
      <c r="H8" s="75"/>
      <c r="I8" s="43"/>
    </row>
    <row r="9" spans="1:9" ht="15">
      <c r="A9" s="264"/>
      <c r="B9" s="370" t="s">
        <v>76</v>
      </c>
      <c r="C9" s="371"/>
      <c r="D9" s="371"/>
      <c r="E9" s="371"/>
      <c r="F9" s="371"/>
      <c r="G9" s="371"/>
      <c r="H9" s="372"/>
      <c r="I9" s="140"/>
    </row>
    <row r="10" spans="1:9" ht="244.5" customHeight="1" thickBot="1">
      <c r="A10" s="264"/>
      <c r="B10" s="373"/>
      <c r="C10" s="374"/>
      <c r="D10" s="374"/>
      <c r="E10" s="374"/>
      <c r="F10" s="374"/>
      <c r="G10" s="374"/>
      <c r="H10" s="375"/>
      <c r="I10" s="43"/>
    </row>
    <row r="11" spans="1:9" ht="21" customHeight="1" thickBot="1">
      <c r="A11" s="264"/>
      <c r="B11" s="103"/>
      <c r="C11" s="103"/>
      <c r="D11" s="103"/>
      <c r="E11" s="103"/>
      <c r="F11" s="103"/>
      <c r="G11" s="103"/>
      <c r="H11" s="103"/>
      <c r="I11" s="43"/>
    </row>
    <row r="12" spans="1:9" ht="21" customHeight="1">
      <c r="A12" s="264"/>
      <c r="B12" s="376" t="s">
        <v>77</v>
      </c>
      <c r="C12" s="377"/>
      <c r="D12" s="377"/>
      <c r="E12" s="377"/>
      <c r="F12" s="377"/>
      <c r="G12" s="377"/>
      <c r="H12" s="378"/>
      <c r="I12" s="43"/>
    </row>
    <row r="13" spans="1:9" ht="20.25" customHeight="1">
      <c r="A13" s="264"/>
      <c r="B13" s="379"/>
      <c r="C13" s="380"/>
      <c r="D13" s="380"/>
      <c r="E13" s="380"/>
      <c r="F13" s="380"/>
      <c r="G13" s="380"/>
      <c r="H13" s="381"/>
      <c r="I13" s="43"/>
    </row>
    <row r="14" spans="1:9" ht="135" customHeight="1" thickBot="1">
      <c r="A14" s="264"/>
      <c r="B14" s="382"/>
      <c r="C14" s="383"/>
      <c r="D14" s="383"/>
      <c r="E14" s="383"/>
      <c r="F14" s="383"/>
      <c r="G14" s="383"/>
      <c r="H14" s="384"/>
      <c r="I14" s="43"/>
    </row>
    <row r="15" spans="1:9" ht="15">
      <c r="A15" s="41"/>
      <c r="B15" s="43"/>
      <c r="C15" s="75"/>
      <c r="D15" s="75"/>
      <c r="E15" s="75"/>
      <c r="F15" s="75"/>
      <c r="G15" s="75"/>
      <c r="H15" s="75"/>
      <c r="I15" s="43"/>
    </row>
    <row r="16" spans="3:8" s="43" customFormat="1" ht="15" customHeight="1" thickBot="1">
      <c r="C16" s="75"/>
      <c r="D16" s="75"/>
      <c r="E16" s="75"/>
      <c r="F16" s="75"/>
      <c r="G16" s="75"/>
      <c r="H16" s="75"/>
    </row>
    <row r="17" spans="2:8" s="43" customFormat="1" ht="24.75" customHeight="1">
      <c r="B17" s="295" t="s">
        <v>78</v>
      </c>
      <c r="C17" s="296"/>
      <c r="D17" s="296"/>
      <c r="E17" s="296"/>
      <c r="F17" s="296"/>
      <c r="G17" s="296"/>
      <c r="H17" s="297"/>
    </row>
    <row r="18" spans="2:8" s="43" customFormat="1" ht="30.75" customHeight="1" thickBot="1">
      <c r="B18" s="301"/>
      <c r="C18" s="302"/>
      <c r="D18" s="302"/>
      <c r="E18" s="302"/>
      <c r="F18" s="302"/>
      <c r="G18" s="302"/>
      <c r="H18" s="303"/>
    </row>
    <row r="19" ht="15">
      <c r="A19" s="43"/>
    </row>
    <row r="20" spans="2:9" s="43" customFormat="1" ht="31.5" customHeight="1">
      <c r="B20" s="141" t="s">
        <v>91</v>
      </c>
      <c r="C20" s="142"/>
      <c r="D20" s="142"/>
      <c r="E20" s="142"/>
      <c r="F20" s="142"/>
      <c r="G20" s="142"/>
      <c r="H20" s="142"/>
      <c r="I20" s="143" t="s">
        <v>92</v>
      </c>
    </row>
    <row r="21" spans="2:9" s="43" customFormat="1" ht="31.5" customHeight="1" thickBot="1">
      <c r="B21" s="144"/>
      <c r="C21" s="145"/>
      <c r="D21" s="146"/>
      <c r="E21" s="146"/>
      <c r="F21" s="146"/>
      <c r="G21" s="146"/>
      <c r="H21" s="147"/>
      <c r="I21" s="148"/>
    </row>
    <row r="22" spans="2:9" s="43" customFormat="1" ht="31.5" customHeight="1" thickBot="1">
      <c r="B22" s="149" t="s">
        <v>93</v>
      </c>
      <c r="C22" s="150"/>
      <c r="D22" s="224"/>
      <c r="E22" s="150"/>
      <c r="F22" s="150"/>
      <c r="G22" s="150"/>
      <c r="H22" s="150"/>
      <c r="I22" s="235"/>
    </row>
    <row r="23" spans="2:9" s="43" customFormat="1" ht="31.5" customHeight="1" thickBot="1">
      <c r="B23" s="149" t="s">
        <v>94</v>
      </c>
      <c r="C23" s="150"/>
      <c r="D23" s="224"/>
      <c r="E23" s="151" t="s">
        <v>95</v>
      </c>
      <c r="F23" s="150"/>
      <c r="G23" s="150"/>
      <c r="H23" s="150"/>
      <c r="I23" s="235"/>
    </row>
    <row r="24" spans="2:9" s="43" customFormat="1" ht="31.5" customHeight="1" thickBot="1">
      <c r="B24" s="149" t="s">
        <v>96</v>
      </c>
      <c r="C24" s="150"/>
      <c r="D24" s="224"/>
      <c r="E24" s="150"/>
      <c r="F24" s="150"/>
      <c r="G24" s="150"/>
      <c r="H24" s="150"/>
      <c r="I24" s="235"/>
    </row>
    <row r="25" spans="2:9" s="43" customFormat="1" ht="31.5" customHeight="1" thickBot="1">
      <c r="B25" s="419" t="s">
        <v>97</v>
      </c>
      <c r="C25" s="420"/>
      <c r="D25" s="420"/>
      <c r="E25" s="420"/>
      <c r="F25" s="420"/>
      <c r="G25" s="420"/>
      <c r="H25" s="420"/>
      <c r="I25" s="148"/>
    </row>
    <row r="26" spans="2:9" s="43" customFormat="1" ht="31.5" customHeight="1" thickBot="1">
      <c r="B26" s="152" t="s">
        <v>98</v>
      </c>
      <c r="D26" s="421"/>
      <c r="E26" s="422"/>
      <c r="F26" s="423"/>
      <c r="G26" s="153"/>
      <c r="H26" s="153"/>
      <c r="I26" s="235"/>
    </row>
    <row r="27" spans="2:9" s="43" customFormat="1" ht="31.5" customHeight="1" thickBot="1">
      <c r="B27" s="152"/>
      <c r="D27" s="154"/>
      <c r="E27" s="155"/>
      <c r="F27" s="155"/>
      <c r="G27" s="153"/>
      <c r="H27" s="153"/>
      <c r="I27" s="148"/>
    </row>
    <row r="28" spans="2:9" s="43" customFormat="1" ht="31.5" customHeight="1" thickBot="1">
      <c r="B28" s="156" t="s">
        <v>99</v>
      </c>
      <c r="C28" s="153"/>
      <c r="D28" s="224"/>
      <c r="E28" s="151" t="s">
        <v>95</v>
      </c>
      <c r="F28" s="153"/>
      <c r="G28" s="153"/>
      <c r="H28" s="153"/>
      <c r="I28" s="235"/>
    </row>
    <row r="29" spans="1:9" ht="21.75" customHeight="1">
      <c r="A29" s="43"/>
      <c r="B29" s="424"/>
      <c r="C29" s="389"/>
      <c r="D29" s="389"/>
      <c r="E29" s="389"/>
      <c r="F29" s="389"/>
      <c r="G29" s="389"/>
      <c r="H29" s="389"/>
      <c r="I29" s="157"/>
    </row>
    <row r="30" spans="1:9" ht="15.75" customHeight="1">
      <c r="A30" s="43"/>
      <c r="B30" s="414" t="s">
        <v>100</v>
      </c>
      <c r="C30" s="415"/>
      <c r="D30" s="415"/>
      <c r="E30" s="415"/>
      <c r="F30" s="415"/>
      <c r="G30" s="415"/>
      <c r="H30" s="425"/>
      <c r="I30" s="143" t="s">
        <v>92</v>
      </c>
    </row>
    <row r="31" spans="1:9" ht="15.75" thickBot="1">
      <c r="A31" s="41"/>
      <c r="B31" s="158"/>
      <c r="C31" s="41"/>
      <c r="D31" s="41"/>
      <c r="E31" s="41"/>
      <c r="F31" s="41"/>
      <c r="G31" s="41"/>
      <c r="H31" s="41"/>
      <c r="I31" s="159"/>
    </row>
    <row r="32" spans="1:9" ht="18" customHeight="1" thickBot="1">
      <c r="A32" s="41"/>
      <c r="B32" s="412" t="s">
        <v>101</v>
      </c>
      <c r="C32" s="413"/>
      <c r="D32" s="413"/>
      <c r="E32" s="413"/>
      <c r="F32" s="224"/>
      <c r="G32" s="160"/>
      <c r="H32" s="160"/>
      <c r="I32" s="234"/>
    </row>
    <row r="33" spans="1:9" ht="18" customHeight="1" thickBot="1">
      <c r="A33" s="41"/>
      <c r="B33" s="412" t="s">
        <v>102</v>
      </c>
      <c r="C33" s="413"/>
      <c r="D33" s="413"/>
      <c r="E33" s="413"/>
      <c r="F33" s="225"/>
      <c r="G33" s="161"/>
      <c r="H33" s="161"/>
      <c r="I33" s="234"/>
    </row>
    <row r="34" spans="1:9" ht="15.75" thickBot="1">
      <c r="A34" s="41"/>
      <c r="B34" s="162"/>
      <c r="C34" s="161"/>
      <c r="D34" s="161"/>
      <c r="E34" s="161"/>
      <c r="F34" s="161"/>
      <c r="G34" s="161"/>
      <c r="H34" s="161"/>
      <c r="I34" s="163"/>
    </row>
    <row r="35" spans="1:9" ht="15" customHeight="1" thickBot="1">
      <c r="A35" s="41"/>
      <c r="B35" s="412" t="s">
        <v>103</v>
      </c>
      <c r="C35" s="413"/>
      <c r="D35" s="413"/>
      <c r="E35" s="413"/>
      <c r="F35" s="224"/>
      <c r="G35" s="160"/>
      <c r="H35" s="160"/>
      <c r="I35" s="234"/>
    </row>
    <row r="36" spans="1:9" ht="15" customHeight="1" thickBot="1">
      <c r="A36" s="41"/>
      <c r="B36" s="412" t="s">
        <v>104</v>
      </c>
      <c r="C36" s="413"/>
      <c r="D36" s="413"/>
      <c r="E36" s="413"/>
      <c r="F36" s="225"/>
      <c r="G36" s="160"/>
      <c r="H36" s="160"/>
      <c r="I36" s="234"/>
    </row>
    <row r="37" spans="1:9" ht="15">
      <c r="A37" s="43"/>
      <c r="B37" s="164"/>
      <c r="C37" s="165"/>
      <c r="D37" s="165"/>
      <c r="E37" s="165"/>
      <c r="F37" s="165"/>
      <c r="G37" s="165"/>
      <c r="H37" s="165"/>
      <c r="I37" s="163"/>
    </row>
    <row r="38" spans="1:9" ht="15">
      <c r="A38" s="43"/>
      <c r="B38" s="166" t="s">
        <v>39</v>
      </c>
      <c r="C38" s="167"/>
      <c r="D38" s="167"/>
      <c r="E38" s="167"/>
      <c r="F38" s="167"/>
      <c r="G38" s="167"/>
      <c r="H38" s="167"/>
      <c r="I38" s="163"/>
    </row>
    <row r="39" spans="1:9" ht="15">
      <c r="A39" s="43"/>
      <c r="B39" s="412" t="s">
        <v>105</v>
      </c>
      <c r="C39" s="413"/>
      <c r="D39" s="413"/>
      <c r="E39" s="413"/>
      <c r="F39" s="168"/>
      <c r="G39" s="168"/>
      <c r="H39" s="168"/>
      <c r="I39" s="163"/>
    </row>
    <row r="40" spans="1:9" ht="15">
      <c r="A40" s="43"/>
      <c r="B40" s="169"/>
      <c r="C40" s="403" t="s">
        <v>166</v>
      </c>
      <c r="D40" s="404"/>
      <c r="E40" s="404"/>
      <c r="F40" s="405"/>
      <c r="G40" s="170"/>
      <c r="H40" s="41"/>
      <c r="I40" s="163"/>
    </row>
    <row r="41" spans="1:9" ht="24">
      <c r="A41" s="43"/>
      <c r="B41" s="169"/>
      <c r="C41" s="118" t="s">
        <v>40</v>
      </c>
      <c r="D41" s="119" t="s">
        <v>41</v>
      </c>
      <c r="E41" s="119" t="s">
        <v>42</v>
      </c>
      <c r="F41" s="118" t="s">
        <v>43</v>
      </c>
      <c r="G41" s="119" t="s">
        <v>36</v>
      </c>
      <c r="H41" s="171"/>
      <c r="I41" s="163"/>
    </row>
    <row r="42" spans="1:9" ht="24">
      <c r="A42" s="43"/>
      <c r="B42" s="172" t="s">
        <v>106</v>
      </c>
      <c r="C42" s="244">
        <v>0</v>
      </c>
      <c r="D42" s="244">
        <v>0</v>
      </c>
      <c r="E42" s="226">
        <v>0</v>
      </c>
      <c r="F42" s="244">
        <v>0</v>
      </c>
      <c r="G42" s="173">
        <f>SUM(C42:F42)</f>
        <v>0</v>
      </c>
      <c r="H42" s="171"/>
      <c r="I42" s="233"/>
    </row>
    <row r="43" spans="1:9" ht="24">
      <c r="A43" s="43"/>
      <c r="B43" s="172" t="s">
        <v>162</v>
      </c>
      <c r="C43" s="244">
        <v>0</v>
      </c>
      <c r="D43" s="244">
        <v>0</v>
      </c>
      <c r="E43" s="226">
        <v>0</v>
      </c>
      <c r="F43" s="244">
        <v>0</v>
      </c>
      <c r="G43" s="173">
        <f>SUM(C43:F43)</f>
        <v>0</v>
      </c>
      <c r="H43" s="171"/>
      <c r="I43" s="233"/>
    </row>
    <row r="44" spans="1:9" ht="15.75">
      <c r="A44" s="43"/>
      <c r="B44" s="174" t="s">
        <v>43</v>
      </c>
      <c r="C44" s="244">
        <v>0</v>
      </c>
      <c r="D44" s="244">
        <v>0</v>
      </c>
      <c r="E44" s="226">
        <v>0</v>
      </c>
      <c r="F44" s="244">
        <v>0</v>
      </c>
      <c r="G44" s="173">
        <f>SUM(C44:F44)</f>
        <v>0</v>
      </c>
      <c r="H44" s="171"/>
      <c r="I44" s="233"/>
    </row>
    <row r="45" spans="1:9" ht="15">
      <c r="A45" s="43"/>
      <c r="B45" s="175" t="s">
        <v>36</v>
      </c>
      <c r="C45" s="242">
        <f>SUM(C42:C44)</f>
        <v>0</v>
      </c>
      <c r="D45" s="242">
        <f>SUM(D42:D44)</f>
        <v>0</v>
      </c>
      <c r="E45" s="242">
        <f>SUM(E42:E44)</f>
        <v>0</v>
      </c>
      <c r="F45" s="242">
        <f>SUM(F42:F44)</f>
        <v>0</v>
      </c>
      <c r="G45" s="243">
        <f>SUM(C45:F45)</f>
        <v>0</v>
      </c>
      <c r="H45" s="171"/>
      <c r="I45" s="233"/>
    </row>
    <row r="46" spans="1:9" ht="15">
      <c r="A46" s="43"/>
      <c r="B46" s="176"/>
      <c r="C46" s="41"/>
      <c r="D46" s="41"/>
      <c r="E46" s="41"/>
      <c r="F46" s="41"/>
      <c r="G46" s="41"/>
      <c r="H46" s="41"/>
      <c r="I46" s="159"/>
    </row>
    <row r="47" spans="1:9" ht="15">
      <c r="A47" s="43"/>
      <c r="B47" s="166" t="s">
        <v>44</v>
      </c>
      <c r="C47" s="167"/>
      <c r="D47" s="167"/>
      <c r="E47" s="167"/>
      <c r="F47" s="167"/>
      <c r="G47" s="167"/>
      <c r="H47" s="167"/>
      <c r="I47" s="177"/>
    </row>
    <row r="48" spans="1:9" ht="15.75">
      <c r="A48" s="43"/>
      <c r="B48" s="178"/>
      <c r="C48" s="179"/>
      <c r="D48" s="179"/>
      <c r="E48" s="179"/>
      <c r="F48" s="179"/>
      <c r="G48" s="179"/>
      <c r="H48" s="179"/>
      <c r="I48" s="180"/>
    </row>
    <row r="49" spans="1:9" ht="36">
      <c r="A49" s="43"/>
      <c r="B49" s="181"/>
      <c r="C49" s="132" t="s">
        <v>45</v>
      </c>
      <c r="D49" s="132" t="s">
        <v>107</v>
      </c>
      <c r="E49" s="118" t="s">
        <v>167</v>
      </c>
      <c r="F49" s="132" t="s">
        <v>108</v>
      </c>
      <c r="G49" s="118" t="s">
        <v>43</v>
      </c>
      <c r="H49" s="182" t="s">
        <v>36</v>
      </c>
      <c r="I49" s="180"/>
    </row>
    <row r="50" spans="1:9" ht="24">
      <c r="A50" s="43"/>
      <c r="B50" s="172" t="s">
        <v>106</v>
      </c>
      <c r="C50" s="244">
        <v>0</v>
      </c>
      <c r="D50" s="244">
        <v>0</v>
      </c>
      <c r="E50" s="226">
        <v>0</v>
      </c>
      <c r="F50" s="244">
        <v>0</v>
      </c>
      <c r="G50" s="245">
        <v>0</v>
      </c>
      <c r="H50" s="183">
        <f>SUM(C50:G50)</f>
        <v>0</v>
      </c>
      <c r="I50" s="232"/>
    </row>
    <row r="51" spans="1:9" ht="24">
      <c r="A51" s="43"/>
      <c r="B51" s="172" t="s">
        <v>162</v>
      </c>
      <c r="C51" s="244">
        <v>0</v>
      </c>
      <c r="D51" s="244">
        <v>0</v>
      </c>
      <c r="E51" s="226">
        <v>0</v>
      </c>
      <c r="F51" s="244">
        <v>0</v>
      </c>
      <c r="G51" s="245">
        <v>0</v>
      </c>
      <c r="H51" s="183">
        <f>SUM(C51:G51)</f>
        <v>0</v>
      </c>
      <c r="I51" s="233"/>
    </row>
    <row r="52" spans="1:9" ht="15.75">
      <c r="A52" s="43"/>
      <c r="B52" s="172" t="s">
        <v>43</v>
      </c>
      <c r="C52" s="244">
        <v>0</v>
      </c>
      <c r="D52" s="244">
        <v>0</v>
      </c>
      <c r="E52" s="226">
        <v>0</v>
      </c>
      <c r="F52" s="244">
        <v>0</v>
      </c>
      <c r="G52" s="245">
        <v>0</v>
      </c>
      <c r="H52" s="183">
        <f>SUM(C52:G52)</f>
        <v>0</v>
      </c>
      <c r="I52" s="233"/>
    </row>
    <row r="53" spans="1:9" ht="15">
      <c r="A53" s="43"/>
      <c r="B53" s="175" t="s">
        <v>36</v>
      </c>
      <c r="C53" s="242">
        <f>SUM(C50:C52)</f>
        <v>0</v>
      </c>
      <c r="D53" s="242">
        <f>SUM(D50:D52)</f>
        <v>0</v>
      </c>
      <c r="E53" s="242">
        <f>SUM(E50:E52)</f>
        <v>0</v>
      </c>
      <c r="F53" s="242">
        <f>SUM(F50:F52)</f>
        <v>0</v>
      </c>
      <c r="G53" s="242">
        <f>SUM(G50:G52)</f>
        <v>0</v>
      </c>
      <c r="H53" s="246">
        <f>SUM(C53:G53)</f>
        <v>0</v>
      </c>
      <c r="I53" s="233"/>
    </row>
    <row r="54" spans="1:9" ht="15">
      <c r="A54" s="43"/>
      <c r="B54" s="185"/>
      <c r="C54" s="41"/>
      <c r="D54" s="41"/>
      <c r="E54" s="41"/>
      <c r="F54" s="41"/>
      <c r="G54" s="41"/>
      <c r="H54" s="41"/>
      <c r="I54" s="159"/>
    </row>
    <row r="55" spans="1:9" ht="15">
      <c r="A55" s="43"/>
      <c r="B55" s="166" t="s">
        <v>48</v>
      </c>
      <c r="C55" s="167"/>
      <c r="D55" s="167"/>
      <c r="E55" s="167"/>
      <c r="F55" s="167"/>
      <c r="G55" s="167"/>
      <c r="H55" s="167"/>
      <c r="I55" s="186"/>
    </row>
    <row r="56" spans="1:9" ht="15.75">
      <c r="A56" s="43"/>
      <c r="B56" s="178"/>
      <c r="C56" s="179"/>
      <c r="D56" s="179"/>
      <c r="E56" s="179"/>
      <c r="F56" s="179"/>
      <c r="G56" s="179"/>
      <c r="H56" s="179"/>
      <c r="I56" s="180"/>
    </row>
    <row r="57" spans="1:9" ht="15.75">
      <c r="A57" s="43"/>
      <c r="B57" s="178"/>
      <c r="C57" s="132" t="s">
        <v>49</v>
      </c>
      <c r="D57" s="132" t="s">
        <v>50</v>
      </c>
      <c r="E57" s="132" t="s">
        <v>51</v>
      </c>
      <c r="F57" s="179"/>
      <c r="G57" s="179"/>
      <c r="H57" s="179"/>
      <c r="I57" s="180"/>
    </row>
    <row r="58" spans="1:9" ht="24">
      <c r="A58" s="43"/>
      <c r="B58" s="172" t="s">
        <v>106</v>
      </c>
      <c r="C58" s="187">
        <f>G42</f>
        <v>0</v>
      </c>
      <c r="D58" s="187">
        <f>H50</f>
        <v>0</v>
      </c>
      <c r="E58" s="187">
        <f>C58-D58</f>
        <v>0</v>
      </c>
      <c r="F58" s="179"/>
      <c r="G58" s="179"/>
      <c r="H58" s="179"/>
      <c r="I58" s="231"/>
    </row>
    <row r="59" spans="1:9" ht="24">
      <c r="A59" s="43"/>
      <c r="B59" s="172" t="s">
        <v>163</v>
      </c>
      <c r="C59" s="187">
        <f>G43</f>
        <v>0</v>
      </c>
      <c r="D59" s="187">
        <f>H51</f>
        <v>0</v>
      </c>
      <c r="E59" s="187">
        <f>C59-D59</f>
        <v>0</v>
      </c>
      <c r="F59" s="179"/>
      <c r="G59" s="179"/>
      <c r="H59" s="179"/>
      <c r="I59" s="231"/>
    </row>
    <row r="60" spans="1:9" ht="15.75">
      <c r="A60" s="43"/>
      <c r="B60" s="174" t="s">
        <v>43</v>
      </c>
      <c r="C60" s="187">
        <f>G44</f>
        <v>0</v>
      </c>
      <c r="D60" s="187">
        <f>H52</f>
        <v>0</v>
      </c>
      <c r="E60" s="187">
        <f>C60-D60</f>
        <v>0</v>
      </c>
      <c r="F60" s="179"/>
      <c r="G60" s="179"/>
      <c r="H60" s="179"/>
      <c r="I60" s="231"/>
    </row>
    <row r="61" spans="1:9" ht="15">
      <c r="A61" s="43"/>
      <c r="B61" s="175" t="s">
        <v>36</v>
      </c>
      <c r="C61" s="188">
        <f>SUM(C58:C60)</f>
        <v>0</v>
      </c>
      <c r="D61" s="188">
        <f>SUM(D58:D60)</f>
        <v>0</v>
      </c>
      <c r="E61" s="184">
        <f>C61-D61</f>
        <v>0</v>
      </c>
      <c r="F61" s="41"/>
      <c r="G61" s="41"/>
      <c r="H61" s="41"/>
      <c r="I61" s="230"/>
    </row>
    <row r="62" spans="1:9" ht="15">
      <c r="A62" s="43"/>
      <c r="B62" s="185"/>
      <c r="C62" s="41"/>
      <c r="D62" s="41"/>
      <c r="E62" s="41"/>
      <c r="F62" s="41"/>
      <c r="G62" s="41"/>
      <c r="H62" s="41"/>
      <c r="I62" s="159"/>
    </row>
    <row r="63" spans="1:9" ht="15.75">
      <c r="A63" s="43"/>
      <c r="B63" s="414" t="s">
        <v>109</v>
      </c>
      <c r="C63" s="415"/>
      <c r="D63" s="415"/>
      <c r="E63" s="415"/>
      <c r="F63" s="415"/>
      <c r="G63" s="415"/>
      <c r="H63" s="415"/>
      <c r="I63" s="189" t="s">
        <v>31</v>
      </c>
    </row>
    <row r="64" spans="1:9" ht="15.75">
      <c r="A64" s="43"/>
      <c r="B64" s="190" t="s">
        <v>110</v>
      </c>
      <c r="C64" s="72"/>
      <c r="D64" s="72"/>
      <c r="E64" s="72"/>
      <c r="F64" s="72"/>
      <c r="G64" s="72"/>
      <c r="H64" s="41"/>
      <c r="I64" s="159"/>
    </row>
    <row r="65" spans="1:9" ht="15.75">
      <c r="A65" s="43"/>
      <c r="B65" s="191" t="s">
        <v>111</v>
      </c>
      <c r="C65" s="72"/>
      <c r="D65" s="72"/>
      <c r="E65" s="72"/>
      <c r="F65" s="227">
        <v>0</v>
      </c>
      <c r="G65" s="192" t="s">
        <v>112</v>
      </c>
      <c r="H65" s="171"/>
      <c r="I65" s="230"/>
    </row>
    <row r="66" spans="1:9" ht="15.75">
      <c r="A66" s="43"/>
      <c r="B66" s="191" t="s">
        <v>113</v>
      </c>
      <c r="C66" s="72"/>
      <c r="D66" s="72"/>
      <c r="E66" s="72"/>
      <c r="F66" s="227">
        <v>0</v>
      </c>
      <c r="G66" s="192" t="s">
        <v>112</v>
      </c>
      <c r="H66" s="171"/>
      <c r="I66" s="230"/>
    </row>
    <row r="67" spans="1:9" ht="15.75">
      <c r="A67" s="43"/>
      <c r="B67" s="193" t="s">
        <v>114</v>
      </c>
      <c r="C67" s="72"/>
      <c r="D67" s="72"/>
      <c r="E67" s="72"/>
      <c r="F67" s="194"/>
      <c r="G67" s="192"/>
      <c r="H67" s="171"/>
      <c r="I67" s="159"/>
    </row>
    <row r="68" spans="1:9" ht="15.75">
      <c r="A68" s="43"/>
      <c r="B68" s="193"/>
      <c r="C68" s="195" t="s">
        <v>115</v>
      </c>
      <c r="D68" s="72"/>
      <c r="E68" s="72"/>
      <c r="F68" s="227">
        <v>0</v>
      </c>
      <c r="G68" s="192" t="s">
        <v>112</v>
      </c>
      <c r="H68" s="171"/>
      <c r="I68" s="230"/>
    </row>
    <row r="69" spans="1:9" ht="15.75">
      <c r="A69" s="43"/>
      <c r="B69" s="193"/>
      <c r="C69" s="416" t="s">
        <v>116</v>
      </c>
      <c r="D69" s="417"/>
      <c r="E69" s="418"/>
      <c r="F69" s="227">
        <v>0</v>
      </c>
      <c r="G69" s="192" t="str">
        <f>"HT"&amp;" "&amp;IF(F69&gt;F68,"Ce montant ne peut être supérieur aux consommables médicaux","")</f>
        <v>HT </v>
      </c>
      <c r="H69" s="171"/>
      <c r="I69" s="230"/>
    </row>
    <row r="70" spans="1:9" ht="15.75">
      <c r="A70" s="43"/>
      <c r="B70" s="193"/>
      <c r="C70" s="145"/>
      <c r="D70" s="196"/>
      <c r="E70" s="197"/>
      <c r="F70" s="194"/>
      <c r="G70" s="192"/>
      <c r="H70" s="171"/>
      <c r="I70" s="159"/>
    </row>
    <row r="71" spans="1:9" ht="15.75">
      <c r="A71" s="43"/>
      <c r="B71" s="193"/>
      <c r="C71" s="195" t="s">
        <v>117</v>
      </c>
      <c r="D71" s="72"/>
      <c r="E71" s="72"/>
      <c r="F71" s="227">
        <v>0</v>
      </c>
      <c r="G71" s="192" t="s">
        <v>112</v>
      </c>
      <c r="H71" s="171"/>
      <c r="I71" s="230"/>
    </row>
    <row r="72" spans="1:9" ht="15.75">
      <c r="A72" s="43"/>
      <c r="B72" s="193"/>
      <c r="C72" s="195"/>
      <c r="D72" s="72"/>
      <c r="E72" s="72"/>
      <c r="F72" s="194"/>
      <c r="G72" s="192"/>
      <c r="H72" s="171"/>
      <c r="I72" s="159"/>
    </row>
    <row r="73" spans="1:9" ht="15.75">
      <c r="A73" s="43"/>
      <c r="B73" s="191" t="s">
        <v>118</v>
      </c>
      <c r="C73" s="72"/>
      <c r="D73" s="72"/>
      <c r="E73" s="72"/>
      <c r="F73" s="227">
        <v>0</v>
      </c>
      <c r="G73" s="192" t="s">
        <v>112</v>
      </c>
      <c r="H73" s="171"/>
      <c r="I73" s="230"/>
    </row>
    <row r="74" spans="1:9" ht="15">
      <c r="A74" s="43"/>
      <c r="B74" s="191" t="s">
        <v>119</v>
      </c>
      <c r="C74" s="72"/>
      <c r="D74" s="72"/>
      <c r="E74" s="72"/>
      <c r="F74" s="72"/>
      <c r="G74" s="192"/>
      <c r="H74" s="171"/>
      <c r="I74" s="159"/>
    </row>
    <row r="75" spans="1:9" ht="15.75">
      <c r="A75" s="43"/>
      <c r="B75" s="198" t="s">
        <v>120</v>
      </c>
      <c r="C75" s="72"/>
      <c r="D75" s="72"/>
      <c r="E75" s="72"/>
      <c r="F75" s="227">
        <v>0</v>
      </c>
      <c r="G75" s="192" t="s">
        <v>112</v>
      </c>
      <c r="H75" s="171"/>
      <c r="I75" s="230"/>
    </row>
    <row r="76" spans="1:9" ht="15.75">
      <c r="A76" s="43"/>
      <c r="B76" s="198" t="s">
        <v>120</v>
      </c>
      <c r="C76" s="72"/>
      <c r="D76" s="72"/>
      <c r="E76" s="72"/>
      <c r="F76" s="227">
        <v>0</v>
      </c>
      <c r="G76" s="192" t="s">
        <v>112</v>
      </c>
      <c r="H76" s="171"/>
      <c r="I76" s="230"/>
    </row>
    <row r="77" spans="1:9" ht="15.75">
      <c r="A77" s="43"/>
      <c r="B77" s="198"/>
      <c r="C77" s="72"/>
      <c r="D77" s="72"/>
      <c r="E77" s="72"/>
      <c r="F77" s="194"/>
      <c r="G77" s="192"/>
      <c r="H77" s="171"/>
      <c r="I77" s="159"/>
    </row>
    <row r="78" spans="1:9" ht="15.75">
      <c r="A78" s="43"/>
      <c r="B78" s="198"/>
      <c r="C78" s="72"/>
      <c r="D78" s="72"/>
      <c r="E78" s="199" t="s">
        <v>121</v>
      </c>
      <c r="F78" s="200">
        <f>F65+F66+F68+F71+F73+F75+F76</f>
        <v>0</v>
      </c>
      <c r="G78" s="192" t="s">
        <v>112</v>
      </c>
      <c r="H78" s="171"/>
      <c r="I78" s="230"/>
    </row>
    <row r="79" spans="1:9" ht="15">
      <c r="A79" s="43"/>
      <c r="B79" s="201" t="s">
        <v>122</v>
      </c>
      <c r="C79" s="72"/>
      <c r="D79" s="72"/>
      <c r="E79" s="72"/>
      <c r="F79" s="72"/>
      <c r="G79" s="192"/>
      <c r="H79" s="171"/>
      <c r="I79" s="159"/>
    </row>
    <row r="80" spans="1:9" ht="15">
      <c r="A80" s="43"/>
      <c r="B80" s="201"/>
      <c r="C80" s="72"/>
      <c r="D80" s="72"/>
      <c r="E80" s="72"/>
      <c r="F80" s="72"/>
      <c r="G80" s="192"/>
      <c r="H80" s="171"/>
      <c r="I80" s="159"/>
    </row>
    <row r="81" spans="1:9" ht="15.75" customHeight="1">
      <c r="A81" s="43"/>
      <c r="B81" s="202" t="s">
        <v>123</v>
      </c>
      <c r="C81" s="203"/>
      <c r="D81" s="204"/>
      <c r="E81" s="204"/>
      <c r="F81" s="228">
        <v>0</v>
      </c>
      <c r="G81" s="192" t="s">
        <v>112</v>
      </c>
      <c r="H81" s="171"/>
      <c r="I81" s="230"/>
    </row>
    <row r="82" spans="1:9" ht="15">
      <c r="A82" s="43"/>
      <c r="B82" s="205"/>
      <c r="C82" s="72"/>
      <c r="D82" s="72"/>
      <c r="E82" s="72"/>
      <c r="F82" s="72"/>
      <c r="G82" s="192"/>
      <c r="H82" s="171"/>
      <c r="I82" s="159"/>
    </row>
    <row r="83" spans="1:9" ht="15">
      <c r="A83" s="43"/>
      <c r="B83" s="206" t="s">
        <v>124</v>
      </c>
      <c r="C83" s="72"/>
      <c r="D83" s="72"/>
      <c r="E83" s="72"/>
      <c r="F83" s="72"/>
      <c r="G83" s="192"/>
      <c r="H83" s="171"/>
      <c r="I83" s="159"/>
    </row>
    <row r="84" spans="1:9" ht="15.75">
      <c r="A84" s="43"/>
      <c r="B84" s="193" t="s">
        <v>125</v>
      </c>
      <c r="C84" s="72"/>
      <c r="D84" s="72"/>
      <c r="E84" s="72"/>
      <c r="F84" s="228">
        <v>0</v>
      </c>
      <c r="G84" s="192" t="s">
        <v>112</v>
      </c>
      <c r="H84" s="171"/>
      <c r="I84" s="230"/>
    </row>
    <row r="85" spans="1:9" ht="15.75">
      <c r="A85" s="43"/>
      <c r="B85" s="191" t="s">
        <v>126</v>
      </c>
      <c r="C85" s="72"/>
      <c r="D85" s="72"/>
      <c r="E85" s="72"/>
      <c r="F85" s="228">
        <v>0</v>
      </c>
      <c r="G85" s="192" t="s">
        <v>112</v>
      </c>
      <c r="H85" s="171"/>
      <c r="I85" s="230"/>
    </row>
    <row r="86" spans="1:9" ht="15">
      <c r="A86" s="43"/>
      <c r="B86" s="191" t="s">
        <v>119</v>
      </c>
      <c r="C86" s="72"/>
      <c r="D86" s="72"/>
      <c r="E86" s="72"/>
      <c r="F86" s="207"/>
      <c r="G86" s="192"/>
      <c r="H86" s="171"/>
      <c r="I86" s="159"/>
    </row>
    <row r="87" spans="1:9" ht="15.75">
      <c r="A87" s="43"/>
      <c r="B87" s="198" t="s">
        <v>120</v>
      </c>
      <c r="C87" s="72"/>
      <c r="D87" s="72"/>
      <c r="E87" s="72"/>
      <c r="F87" s="228">
        <v>0</v>
      </c>
      <c r="G87" s="192" t="s">
        <v>112</v>
      </c>
      <c r="H87" s="171"/>
      <c r="I87" s="230"/>
    </row>
    <row r="88" spans="1:9" ht="15.75">
      <c r="A88" s="43"/>
      <c r="B88" s="198" t="s">
        <v>120</v>
      </c>
      <c r="C88" s="72"/>
      <c r="D88" s="72"/>
      <c r="E88" s="72"/>
      <c r="F88" s="228">
        <v>0</v>
      </c>
      <c r="G88" s="192" t="s">
        <v>112</v>
      </c>
      <c r="H88" s="171"/>
      <c r="I88" s="230"/>
    </row>
    <row r="89" spans="1:9" ht="15">
      <c r="A89" s="43"/>
      <c r="B89" s="206" t="s">
        <v>127</v>
      </c>
      <c r="C89" s="72"/>
      <c r="D89" s="72"/>
      <c r="E89" s="72"/>
      <c r="F89" s="207"/>
      <c r="G89" s="192"/>
      <c r="H89" s="171"/>
      <c r="I89" s="159"/>
    </row>
    <row r="90" spans="1:9" ht="15.75">
      <c r="A90" s="43"/>
      <c r="B90" s="191" t="s">
        <v>120</v>
      </c>
      <c r="C90" s="72"/>
      <c r="D90" s="72"/>
      <c r="E90" s="72"/>
      <c r="F90" s="228">
        <v>0</v>
      </c>
      <c r="G90" s="192" t="s">
        <v>112</v>
      </c>
      <c r="H90" s="171"/>
      <c r="I90" s="230"/>
    </row>
    <row r="91" spans="1:9" ht="15.75">
      <c r="A91" s="43"/>
      <c r="B91" s="191" t="s">
        <v>120</v>
      </c>
      <c r="C91" s="72"/>
      <c r="D91" s="72"/>
      <c r="E91" s="72"/>
      <c r="F91" s="228">
        <v>0</v>
      </c>
      <c r="G91" s="192" t="s">
        <v>112</v>
      </c>
      <c r="H91" s="171"/>
      <c r="I91" s="230"/>
    </row>
    <row r="92" spans="1:9" ht="15">
      <c r="A92" s="43"/>
      <c r="B92" s="206" t="s">
        <v>128</v>
      </c>
      <c r="C92" s="72"/>
      <c r="D92" s="72"/>
      <c r="E92" s="72"/>
      <c r="F92" s="207"/>
      <c r="G92" s="192"/>
      <c r="H92" s="171"/>
      <c r="I92" s="159"/>
    </row>
    <row r="93" spans="1:9" ht="15.75">
      <c r="A93" s="43"/>
      <c r="B93" s="191" t="s">
        <v>120</v>
      </c>
      <c r="C93" s="72"/>
      <c r="D93" s="72"/>
      <c r="E93" s="72"/>
      <c r="F93" s="228">
        <v>0</v>
      </c>
      <c r="G93" s="192" t="s">
        <v>112</v>
      </c>
      <c r="H93" s="171"/>
      <c r="I93" s="230"/>
    </row>
    <row r="94" spans="1:9" ht="15">
      <c r="A94" s="43"/>
      <c r="B94" s="191"/>
      <c r="C94" s="72"/>
      <c r="D94" s="72"/>
      <c r="E94" s="72"/>
      <c r="F94" s="207"/>
      <c r="G94" s="192"/>
      <c r="H94" s="171"/>
      <c r="I94" s="159"/>
    </row>
    <row r="95" spans="1:9" ht="15.75">
      <c r="A95" s="43"/>
      <c r="B95" s="191"/>
      <c r="C95" s="72"/>
      <c r="D95" s="72"/>
      <c r="E95" s="199" t="s">
        <v>129</v>
      </c>
      <c r="F95" s="200">
        <f>F81+F84+F85+F87+F88+F90+F91+F93</f>
        <v>0</v>
      </c>
      <c r="G95" s="192" t="s">
        <v>112</v>
      </c>
      <c r="H95" s="171"/>
      <c r="I95" s="230"/>
    </row>
    <row r="96" spans="1:9" ht="15">
      <c r="A96" s="43"/>
      <c r="B96" s="208" t="s">
        <v>130</v>
      </c>
      <c r="C96" s="72"/>
      <c r="D96" s="72"/>
      <c r="E96" s="72"/>
      <c r="F96" s="72"/>
      <c r="G96" s="192"/>
      <c r="H96" s="171"/>
      <c r="I96" s="159"/>
    </row>
    <row r="97" spans="1:9" ht="15">
      <c r="A97" s="43"/>
      <c r="B97" s="206" t="s">
        <v>131</v>
      </c>
      <c r="C97" s="72"/>
      <c r="D97" s="72"/>
      <c r="E97" s="72"/>
      <c r="F97" s="72"/>
      <c r="G97" s="192"/>
      <c r="H97" s="171"/>
      <c r="I97" s="159"/>
    </row>
    <row r="98" spans="1:9" ht="15">
      <c r="A98" s="43"/>
      <c r="B98" s="191" t="s">
        <v>132</v>
      </c>
      <c r="C98" s="72"/>
      <c r="D98" s="72"/>
      <c r="E98" s="72"/>
      <c r="F98" s="72"/>
      <c r="G98" s="192"/>
      <c r="H98" s="171"/>
      <c r="I98" s="159"/>
    </row>
    <row r="99" spans="1:9" ht="15.75">
      <c r="A99" s="43"/>
      <c r="B99" s="198" t="s">
        <v>120</v>
      </c>
      <c r="C99" s="72"/>
      <c r="D99" s="72"/>
      <c r="E99" s="72"/>
      <c r="F99" s="228">
        <v>0</v>
      </c>
      <c r="G99" s="192" t="s">
        <v>112</v>
      </c>
      <c r="H99" s="171"/>
      <c r="I99" s="230"/>
    </row>
    <row r="100" spans="1:9" ht="15.75">
      <c r="A100" s="43"/>
      <c r="B100" s="198" t="s">
        <v>120</v>
      </c>
      <c r="C100" s="72"/>
      <c r="D100" s="72"/>
      <c r="E100" s="72"/>
      <c r="F100" s="228">
        <v>0</v>
      </c>
      <c r="G100" s="192" t="s">
        <v>112</v>
      </c>
      <c r="H100" s="171"/>
      <c r="I100" s="230"/>
    </row>
    <row r="101" spans="1:9" ht="15">
      <c r="A101" s="43"/>
      <c r="B101" s="206" t="s">
        <v>133</v>
      </c>
      <c r="C101" s="72"/>
      <c r="D101" s="72"/>
      <c r="E101" s="72"/>
      <c r="F101" s="207"/>
      <c r="G101" s="192"/>
      <c r="H101" s="171"/>
      <c r="I101" s="159"/>
    </row>
    <row r="102" spans="1:9" ht="15.75">
      <c r="A102" s="43"/>
      <c r="B102" s="193" t="s">
        <v>134</v>
      </c>
      <c r="C102" s="72"/>
      <c r="D102" s="72"/>
      <c r="E102" s="72"/>
      <c r="F102" s="228">
        <v>0</v>
      </c>
      <c r="G102" s="192" t="s">
        <v>112</v>
      </c>
      <c r="H102" s="171"/>
      <c r="I102" s="230"/>
    </row>
    <row r="103" spans="1:9" ht="15.75">
      <c r="A103" s="43"/>
      <c r="B103" s="191" t="s">
        <v>135</v>
      </c>
      <c r="C103" s="72"/>
      <c r="D103" s="72"/>
      <c r="E103" s="72"/>
      <c r="F103" s="228">
        <v>0</v>
      </c>
      <c r="G103" s="192" t="s">
        <v>112</v>
      </c>
      <c r="H103" s="171"/>
      <c r="I103" s="230"/>
    </row>
    <row r="104" spans="1:9" ht="15.75">
      <c r="A104" s="43"/>
      <c r="B104" s="191"/>
      <c r="C104" s="72"/>
      <c r="D104" s="72"/>
      <c r="E104" s="72"/>
      <c r="F104" s="209"/>
      <c r="G104" s="192"/>
      <c r="H104" s="171"/>
      <c r="I104" s="159"/>
    </row>
    <row r="105" spans="1:9" ht="15.75">
      <c r="A105" s="43"/>
      <c r="B105" s="191"/>
      <c r="C105" s="72"/>
      <c r="D105" s="72"/>
      <c r="E105" s="199" t="s">
        <v>136</v>
      </c>
      <c r="F105" s="200">
        <f>F99+F100+F102+F103</f>
        <v>0</v>
      </c>
      <c r="G105" s="192" t="s">
        <v>112</v>
      </c>
      <c r="H105" s="171"/>
      <c r="I105" s="230"/>
    </row>
    <row r="106" spans="1:9" ht="15">
      <c r="A106" s="43"/>
      <c r="B106" s="210" t="s">
        <v>137</v>
      </c>
      <c r="C106" s="72"/>
      <c r="D106" s="72"/>
      <c r="E106" s="72"/>
      <c r="F106" s="207"/>
      <c r="G106" s="192"/>
      <c r="H106" s="171"/>
      <c r="I106" s="159"/>
    </row>
    <row r="107" spans="1:9" ht="15.75">
      <c r="A107" s="43"/>
      <c r="B107" s="193" t="s">
        <v>138</v>
      </c>
      <c r="C107" s="72"/>
      <c r="D107" s="72"/>
      <c r="E107" s="72"/>
      <c r="F107" s="228">
        <v>0</v>
      </c>
      <c r="G107" s="192" t="s">
        <v>112</v>
      </c>
      <c r="H107" s="171"/>
      <c r="I107" s="230"/>
    </row>
    <row r="108" spans="1:9" ht="15.75">
      <c r="A108" s="43"/>
      <c r="B108" s="191" t="s">
        <v>139</v>
      </c>
      <c r="C108" s="72"/>
      <c r="D108" s="72"/>
      <c r="E108" s="72"/>
      <c r="F108" s="228">
        <v>0</v>
      </c>
      <c r="G108" s="192" t="s">
        <v>112</v>
      </c>
      <c r="H108" s="171"/>
      <c r="I108" s="230"/>
    </row>
    <row r="109" spans="1:9" ht="15.75">
      <c r="A109" s="43"/>
      <c r="B109" s="198" t="s">
        <v>120</v>
      </c>
      <c r="C109" s="72"/>
      <c r="D109" s="72"/>
      <c r="E109" s="72"/>
      <c r="F109" s="228">
        <v>0</v>
      </c>
      <c r="G109" s="192" t="s">
        <v>112</v>
      </c>
      <c r="H109" s="171"/>
      <c r="I109" s="230"/>
    </row>
    <row r="110" spans="1:9" ht="15.75">
      <c r="A110" s="43"/>
      <c r="B110" s="198" t="s">
        <v>120</v>
      </c>
      <c r="C110" s="72"/>
      <c r="D110" s="72"/>
      <c r="E110" s="72"/>
      <c r="F110" s="228">
        <v>0</v>
      </c>
      <c r="G110" s="192" t="s">
        <v>112</v>
      </c>
      <c r="H110" s="171"/>
      <c r="I110" s="230"/>
    </row>
    <row r="111" spans="1:9" ht="15">
      <c r="A111" s="43"/>
      <c r="B111" s="191" t="s">
        <v>140</v>
      </c>
      <c r="C111" s="72"/>
      <c r="D111" s="72"/>
      <c r="E111" s="72"/>
      <c r="F111" s="207"/>
      <c r="G111" s="192"/>
      <c r="H111" s="171"/>
      <c r="I111" s="159"/>
    </row>
    <row r="112" spans="1:9" ht="15.75">
      <c r="A112" s="43"/>
      <c r="B112" s="198" t="s">
        <v>120</v>
      </c>
      <c r="C112" s="72"/>
      <c r="D112" s="72"/>
      <c r="E112" s="211"/>
      <c r="F112" s="228">
        <v>0</v>
      </c>
      <c r="G112" s="192" t="s">
        <v>112</v>
      </c>
      <c r="H112" s="171"/>
      <c r="I112" s="230"/>
    </row>
    <row r="113" spans="1:9" ht="15.75">
      <c r="A113" s="43"/>
      <c r="B113" s="198" t="s">
        <v>120</v>
      </c>
      <c r="C113" s="72"/>
      <c r="D113" s="72"/>
      <c r="E113" s="72"/>
      <c r="F113" s="228">
        <v>0</v>
      </c>
      <c r="G113" s="192" t="s">
        <v>112</v>
      </c>
      <c r="H113" s="171"/>
      <c r="I113" s="230"/>
    </row>
    <row r="114" spans="1:9" ht="15.75">
      <c r="A114" s="43"/>
      <c r="B114" s="198"/>
      <c r="C114" s="72"/>
      <c r="D114" s="72"/>
      <c r="E114" s="72"/>
      <c r="F114" s="209"/>
      <c r="G114" s="192"/>
      <c r="H114" s="171"/>
      <c r="I114" s="159"/>
    </row>
    <row r="115" spans="1:9" ht="15.75">
      <c r="A115" s="43"/>
      <c r="B115" s="176"/>
      <c r="C115" s="41"/>
      <c r="D115" s="146"/>
      <c r="E115" s="199" t="s">
        <v>141</v>
      </c>
      <c r="F115" s="200">
        <f>F107+F108+F109+F110+F112+F113</f>
        <v>0</v>
      </c>
      <c r="G115" s="192" t="s">
        <v>112</v>
      </c>
      <c r="H115" s="171"/>
      <c r="I115" s="230"/>
    </row>
    <row r="116" spans="1:9" ht="15">
      <c r="A116" s="43"/>
      <c r="B116" s="176"/>
      <c r="C116" s="41"/>
      <c r="D116" s="146"/>
      <c r="E116" s="212"/>
      <c r="F116" s="213"/>
      <c r="G116" s="192"/>
      <c r="H116" s="171"/>
      <c r="I116" s="159"/>
    </row>
    <row r="117" spans="1:9" ht="18.75">
      <c r="A117" s="43"/>
      <c r="B117" s="406" t="s">
        <v>142</v>
      </c>
      <c r="C117" s="407"/>
      <c r="D117" s="407"/>
      <c r="E117" s="408"/>
      <c r="F117" s="200">
        <f>F115+F105+F95+F78</f>
        <v>0</v>
      </c>
      <c r="G117" s="192" t="s">
        <v>112</v>
      </c>
      <c r="H117" s="171"/>
      <c r="I117" s="230"/>
    </row>
    <row r="118" spans="1:9" ht="15">
      <c r="A118" s="43"/>
      <c r="B118" s="214"/>
      <c r="C118" s="41"/>
      <c r="D118" s="41"/>
      <c r="E118" s="41"/>
      <c r="F118" s="215"/>
      <c r="G118" s="41"/>
      <c r="H118" s="171"/>
      <c r="I118" s="159"/>
    </row>
    <row r="119" spans="1:9" ht="15.75">
      <c r="A119" s="43"/>
      <c r="B119" s="216" t="s">
        <v>164</v>
      </c>
      <c r="C119" s="217"/>
      <c r="D119" s="217"/>
      <c r="E119" s="217"/>
      <c r="F119" s="217"/>
      <c r="G119" s="217"/>
      <c r="H119" s="218"/>
      <c r="I119" s="189" t="s">
        <v>31</v>
      </c>
    </row>
    <row r="120" spans="1:9" ht="23.25" customHeight="1">
      <c r="A120" s="43"/>
      <c r="B120" s="219" t="s">
        <v>143</v>
      </c>
      <c r="C120" s="41"/>
      <c r="D120" s="41"/>
      <c r="E120" s="41"/>
      <c r="F120" s="227">
        <v>0</v>
      </c>
      <c r="G120" s="220"/>
      <c r="H120" s="41"/>
      <c r="I120" s="230"/>
    </row>
    <row r="121" spans="1:9" ht="23.25" customHeight="1">
      <c r="A121" s="43"/>
      <c r="B121" s="409" t="s">
        <v>144</v>
      </c>
      <c r="C121" s="410"/>
      <c r="D121" s="410"/>
      <c r="E121" s="411"/>
      <c r="F121" s="227">
        <v>0</v>
      </c>
      <c r="G121" s="220"/>
      <c r="H121" s="41"/>
      <c r="I121" s="230"/>
    </row>
    <row r="122" spans="1:9" ht="23.25" customHeight="1">
      <c r="A122" s="43"/>
      <c r="B122" s="221" t="s">
        <v>874</v>
      </c>
      <c r="C122" s="222"/>
      <c r="D122" s="222"/>
      <c r="E122" s="222"/>
      <c r="F122" s="229">
        <v>0</v>
      </c>
      <c r="G122" s="223"/>
      <c r="H122" s="222"/>
      <c r="I122" s="230"/>
    </row>
    <row r="123" spans="1:9" ht="15">
      <c r="A123" s="43"/>
      <c r="B123" s="43"/>
      <c r="C123" s="43"/>
      <c r="D123" s="43"/>
      <c r="E123" s="43"/>
      <c r="F123" s="43"/>
      <c r="G123" s="43"/>
      <c r="H123" s="43"/>
      <c r="I123" s="43"/>
    </row>
    <row r="124" spans="1:9" ht="15">
      <c r="A124" s="43"/>
      <c r="B124" s="43"/>
      <c r="C124" s="43"/>
      <c r="D124" s="43"/>
      <c r="E124" s="43"/>
      <c r="F124" s="43"/>
      <c r="G124" s="43"/>
      <c r="H124" s="43"/>
      <c r="I124" s="43"/>
    </row>
    <row r="125" spans="1:9" ht="15">
      <c r="A125" s="43"/>
      <c r="B125" s="43"/>
      <c r="C125" s="43"/>
      <c r="D125" s="43"/>
      <c r="E125" s="43"/>
      <c r="F125" s="43"/>
      <c r="G125" s="43"/>
      <c r="H125" s="43"/>
      <c r="I125" s="43"/>
    </row>
    <row r="126" spans="1:9" ht="15">
      <c r="A126" s="43"/>
      <c r="B126" s="43"/>
      <c r="C126" s="43"/>
      <c r="D126" s="43"/>
      <c r="E126" s="43"/>
      <c r="F126" s="43"/>
      <c r="G126" s="43"/>
      <c r="H126" s="43"/>
      <c r="I126" s="43"/>
    </row>
  </sheetData>
  <sheetProtection password="9E7D" sheet="1"/>
  <mergeCells count="20">
    <mergeCell ref="A6:A14"/>
    <mergeCell ref="B6:H7"/>
    <mergeCell ref="B9:H10"/>
    <mergeCell ref="B12:H14"/>
    <mergeCell ref="B17:H18"/>
    <mergeCell ref="C4:G4"/>
    <mergeCell ref="B25:H25"/>
    <mergeCell ref="D26:F26"/>
    <mergeCell ref="B29:H29"/>
    <mergeCell ref="B30:H30"/>
    <mergeCell ref="B32:E32"/>
    <mergeCell ref="B33:E33"/>
    <mergeCell ref="B117:E117"/>
    <mergeCell ref="B121:E121"/>
    <mergeCell ref="B35:E35"/>
    <mergeCell ref="B36:E36"/>
    <mergeCell ref="B39:E39"/>
    <mergeCell ref="C40:F40"/>
    <mergeCell ref="B63:H63"/>
    <mergeCell ref="C69:E69"/>
  </mergeCells>
  <conditionalFormatting sqref="F69:G69">
    <cfRule type="expression" priority="1" dxfId="58" stopIfTrue="1">
      <formula>$F$69&gt;$F$68</formula>
    </cfRule>
  </conditionalFormatting>
  <dataValidations count="3">
    <dataValidation type="list" allowBlank="1" showInputMessage="1" showErrorMessage="1" sqref="D26:D27">
      <formula1>"Ouverture de places au-delà de la capcité autorisée (dans la limte de 120%),Projection à domicile d'interventions habituellement réalisées en établissement,Autre (précisez en commentaire)"</formula1>
    </dataValidation>
    <dataValidation type="list" allowBlank="1" showInputMessage="1" showErrorMessage="1" sqref="D23:D24 D28 F32 F35">
      <formula1>"Oui,Non"</formula1>
    </dataValidation>
    <dataValidation type="list" allowBlank="1" showInputMessage="1" showErrorMessage="1" sqref="D22">
      <formula1>"Oui,Non,Partiellement"</formula1>
    </dataValidation>
  </dataValidations>
  <printOptions/>
  <pageMargins left="0.7" right="0.7" top="0.75" bottom="0.75" header="0.3" footer="0.3"/>
  <pageSetup horizontalDpi="600" verticalDpi="600" orientation="portrait" paperSize="9" scale="28"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F456"/>
  <sheetViews>
    <sheetView zoomScalePageLayoutView="0" workbookViewId="0" topLeftCell="A1">
      <selection activeCell="G1" sqref="G1"/>
    </sheetView>
  </sheetViews>
  <sheetFormatPr defaultColWidth="11.421875" defaultRowHeight="15"/>
  <cols>
    <col min="1" max="1" width="6.140625" style="239" customWidth="1"/>
    <col min="2" max="2" width="13.28125" style="102" customWidth="1"/>
    <col min="3" max="3" width="36.28125" style="102" customWidth="1"/>
    <col min="4" max="4" width="29.7109375" style="102" customWidth="1"/>
    <col min="5" max="5" width="32.140625" style="102" customWidth="1"/>
    <col min="6" max="6" width="22.7109375" style="102" bestFit="1" customWidth="1"/>
    <col min="7" max="16384" width="11.421875" style="102" customWidth="1"/>
  </cols>
  <sheetData>
    <row r="1" spans="1:5" ht="45.75" customHeight="1" thickBot="1">
      <c r="A1" s="429" t="s">
        <v>23</v>
      </c>
      <c r="B1" s="429"/>
      <c r="C1" s="429"/>
      <c r="D1" s="429"/>
      <c r="E1" s="429"/>
    </row>
    <row r="2" spans="1:6" s="236" customFormat="1" ht="39" customHeight="1" thickBot="1">
      <c r="A2" s="11" t="s">
        <v>24</v>
      </c>
      <c r="B2" s="11" t="s">
        <v>25</v>
      </c>
      <c r="C2" s="12" t="s">
        <v>26</v>
      </c>
      <c r="D2" s="13" t="s">
        <v>10</v>
      </c>
      <c r="E2" s="14" t="s">
        <v>22</v>
      </c>
      <c r="F2" s="13" t="s">
        <v>27</v>
      </c>
    </row>
    <row r="3" spans="1:6" ht="15">
      <c r="A3" s="29">
        <v>22</v>
      </c>
      <c r="B3" s="30">
        <v>220000145</v>
      </c>
      <c r="C3" s="30" t="s">
        <v>168</v>
      </c>
      <c r="D3" s="30" t="s">
        <v>169</v>
      </c>
      <c r="E3" s="28" t="s">
        <v>170</v>
      </c>
      <c r="F3" s="32" t="s">
        <v>15</v>
      </c>
    </row>
    <row r="4" spans="1:6" ht="15">
      <c r="A4" s="15">
        <v>22</v>
      </c>
      <c r="B4" s="31">
        <v>220000335</v>
      </c>
      <c r="C4" s="31" t="s">
        <v>171</v>
      </c>
      <c r="D4" s="31" t="s">
        <v>172</v>
      </c>
      <c r="E4" s="28" t="s">
        <v>173</v>
      </c>
      <c r="F4" s="32" t="s">
        <v>13</v>
      </c>
    </row>
    <row r="5" spans="1:6" ht="15">
      <c r="A5" s="36">
        <v>22</v>
      </c>
      <c r="B5" s="31">
        <v>220000384</v>
      </c>
      <c r="C5" s="31" t="s">
        <v>174</v>
      </c>
      <c r="D5" s="31" t="s">
        <v>175</v>
      </c>
      <c r="E5" s="28" t="s">
        <v>173</v>
      </c>
      <c r="F5" s="32" t="s">
        <v>15</v>
      </c>
    </row>
    <row r="6" spans="1:6" ht="15">
      <c r="A6" s="15">
        <v>22</v>
      </c>
      <c r="B6" s="31">
        <v>220000392</v>
      </c>
      <c r="C6" s="31" t="s">
        <v>176</v>
      </c>
      <c r="D6" s="31" t="s">
        <v>177</v>
      </c>
      <c r="E6" s="28" t="s">
        <v>173</v>
      </c>
      <c r="F6" s="32" t="s">
        <v>16</v>
      </c>
    </row>
    <row r="7" spans="1:6" ht="15">
      <c r="A7" s="15">
        <v>22</v>
      </c>
      <c r="B7" s="31">
        <v>220000418</v>
      </c>
      <c r="C7" s="31" t="s">
        <v>178</v>
      </c>
      <c r="D7" s="31" t="s">
        <v>169</v>
      </c>
      <c r="E7" s="28" t="s">
        <v>173</v>
      </c>
      <c r="F7" s="32" t="s">
        <v>13</v>
      </c>
    </row>
    <row r="8" spans="1:6" ht="15">
      <c r="A8" s="15">
        <v>22</v>
      </c>
      <c r="B8" s="31">
        <v>220000426</v>
      </c>
      <c r="C8" s="31" t="s">
        <v>179</v>
      </c>
      <c r="D8" s="31" t="s">
        <v>169</v>
      </c>
      <c r="E8" s="28" t="s">
        <v>173</v>
      </c>
      <c r="F8" s="32" t="s">
        <v>13</v>
      </c>
    </row>
    <row r="9" spans="1:6" ht="16.5" customHeight="1">
      <c r="A9" s="15">
        <v>22</v>
      </c>
      <c r="B9" s="31">
        <v>220000434</v>
      </c>
      <c r="C9" s="31" t="s">
        <v>180</v>
      </c>
      <c r="D9" s="31" t="s">
        <v>169</v>
      </c>
      <c r="E9" s="28" t="s">
        <v>181</v>
      </c>
      <c r="F9" s="32" t="s">
        <v>15</v>
      </c>
    </row>
    <row r="10" spans="1:6" ht="15">
      <c r="A10" s="15">
        <v>22</v>
      </c>
      <c r="B10" s="31">
        <v>220000442</v>
      </c>
      <c r="C10" s="31" t="s">
        <v>182</v>
      </c>
      <c r="D10" s="31" t="s">
        <v>183</v>
      </c>
      <c r="E10" s="28" t="s">
        <v>184</v>
      </c>
      <c r="F10" s="32" t="s">
        <v>13</v>
      </c>
    </row>
    <row r="11" spans="1:6" ht="15">
      <c r="A11" s="15">
        <v>22</v>
      </c>
      <c r="B11" s="31">
        <v>220000459</v>
      </c>
      <c r="C11" s="31" t="s">
        <v>185</v>
      </c>
      <c r="D11" s="31" t="s">
        <v>186</v>
      </c>
      <c r="E11" s="28" t="s">
        <v>173</v>
      </c>
      <c r="F11" s="32" t="s">
        <v>13</v>
      </c>
    </row>
    <row r="12" spans="1:6" ht="15" customHeight="1">
      <c r="A12" s="15">
        <v>22</v>
      </c>
      <c r="B12" s="31">
        <v>220000491</v>
      </c>
      <c r="C12" s="31" t="s">
        <v>187</v>
      </c>
      <c r="D12" s="31" t="s">
        <v>188</v>
      </c>
      <c r="E12" s="28" t="s">
        <v>189</v>
      </c>
      <c r="F12" s="32" t="s">
        <v>13</v>
      </c>
    </row>
    <row r="13" spans="1:6" ht="15">
      <c r="A13" s="15">
        <v>22</v>
      </c>
      <c r="B13" s="31">
        <v>220002612</v>
      </c>
      <c r="C13" s="31" t="s">
        <v>190</v>
      </c>
      <c r="D13" s="31" t="s">
        <v>191</v>
      </c>
      <c r="E13" s="237" t="s">
        <v>192</v>
      </c>
      <c r="F13" s="33" t="s">
        <v>13</v>
      </c>
    </row>
    <row r="14" spans="1:6" ht="15">
      <c r="A14" s="15">
        <v>22</v>
      </c>
      <c r="B14" s="31">
        <v>220002687</v>
      </c>
      <c r="C14" s="31" t="s">
        <v>193</v>
      </c>
      <c r="D14" s="31" t="s">
        <v>194</v>
      </c>
      <c r="E14" s="28" t="s">
        <v>173</v>
      </c>
      <c r="F14" s="32" t="s">
        <v>13</v>
      </c>
    </row>
    <row r="15" spans="1:6" ht="15">
      <c r="A15" s="15">
        <v>22</v>
      </c>
      <c r="B15" s="31">
        <v>220004188</v>
      </c>
      <c r="C15" s="31" t="s">
        <v>195</v>
      </c>
      <c r="D15" s="31" t="s">
        <v>196</v>
      </c>
      <c r="E15" s="238" t="s">
        <v>192</v>
      </c>
      <c r="F15" s="33" t="s">
        <v>13</v>
      </c>
    </row>
    <row r="16" spans="1:6" ht="15">
      <c r="A16" s="15">
        <v>22</v>
      </c>
      <c r="B16" s="31">
        <v>220004196</v>
      </c>
      <c r="C16" s="31" t="s">
        <v>197</v>
      </c>
      <c r="D16" s="31" t="s">
        <v>198</v>
      </c>
      <c r="E16" s="238" t="s">
        <v>192</v>
      </c>
      <c r="F16" s="34" t="s">
        <v>13</v>
      </c>
    </row>
    <row r="17" spans="1:6" ht="15">
      <c r="A17" s="15">
        <v>22</v>
      </c>
      <c r="B17" s="31">
        <v>220004204</v>
      </c>
      <c r="C17" s="31" t="s">
        <v>199</v>
      </c>
      <c r="D17" s="31" t="s">
        <v>200</v>
      </c>
      <c r="E17" s="238" t="s">
        <v>192</v>
      </c>
      <c r="F17" s="34" t="s">
        <v>13</v>
      </c>
    </row>
    <row r="18" spans="1:6" ht="15">
      <c r="A18" s="15">
        <v>22</v>
      </c>
      <c r="B18" s="16">
        <v>220004253</v>
      </c>
      <c r="C18" s="16" t="s">
        <v>201</v>
      </c>
      <c r="D18" s="16" t="s">
        <v>202</v>
      </c>
      <c r="E18" s="28" t="s">
        <v>173</v>
      </c>
      <c r="F18" s="32" t="s">
        <v>13</v>
      </c>
    </row>
    <row r="19" spans="1:6" ht="15">
      <c r="A19" s="15">
        <v>22</v>
      </c>
      <c r="B19" s="16">
        <v>220004261</v>
      </c>
      <c r="C19" s="16" t="s">
        <v>203</v>
      </c>
      <c r="D19" s="16" t="s">
        <v>169</v>
      </c>
      <c r="E19" s="28" t="s">
        <v>170</v>
      </c>
      <c r="F19" s="32" t="s">
        <v>15</v>
      </c>
    </row>
    <row r="20" spans="1:6" ht="15">
      <c r="A20" s="15">
        <v>22</v>
      </c>
      <c r="B20" s="31">
        <v>220004485</v>
      </c>
      <c r="C20" s="31" t="s">
        <v>204</v>
      </c>
      <c r="D20" s="31" t="s">
        <v>175</v>
      </c>
      <c r="E20" s="237" t="s">
        <v>192</v>
      </c>
      <c r="F20" s="35" t="s">
        <v>15</v>
      </c>
    </row>
    <row r="21" spans="1:6" ht="15">
      <c r="A21" s="15">
        <v>22</v>
      </c>
      <c r="B21" s="16">
        <v>220004725</v>
      </c>
      <c r="C21" s="16" t="s">
        <v>205</v>
      </c>
      <c r="D21" s="16" t="s">
        <v>206</v>
      </c>
      <c r="E21" s="28" t="s">
        <v>207</v>
      </c>
      <c r="F21" s="32" t="s">
        <v>13</v>
      </c>
    </row>
    <row r="22" spans="1:6" ht="15">
      <c r="A22" s="15">
        <v>22</v>
      </c>
      <c r="B22" s="16">
        <v>220004733</v>
      </c>
      <c r="C22" s="16" t="s">
        <v>208</v>
      </c>
      <c r="D22" s="16" t="s">
        <v>209</v>
      </c>
      <c r="E22" s="28" t="s">
        <v>207</v>
      </c>
      <c r="F22" s="32" t="s">
        <v>16</v>
      </c>
    </row>
    <row r="23" spans="1:6" ht="15">
      <c r="A23" s="15">
        <v>22</v>
      </c>
      <c r="B23" s="16">
        <v>220004758</v>
      </c>
      <c r="C23" s="16" t="s">
        <v>210</v>
      </c>
      <c r="D23" s="16" t="s">
        <v>211</v>
      </c>
      <c r="E23" s="28" t="s">
        <v>207</v>
      </c>
      <c r="F23" s="32" t="s">
        <v>13</v>
      </c>
    </row>
    <row r="24" spans="1:6" ht="15">
      <c r="A24" s="15">
        <v>22</v>
      </c>
      <c r="B24" s="16">
        <v>220005227</v>
      </c>
      <c r="C24" s="16" t="s">
        <v>212</v>
      </c>
      <c r="D24" s="16" t="s">
        <v>213</v>
      </c>
      <c r="E24" s="28" t="s">
        <v>207</v>
      </c>
      <c r="F24" s="32" t="s">
        <v>16</v>
      </c>
    </row>
    <row r="25" spans="1:6" ht="15">
      <c r="A25" s="15">
        <v>22</v>
      </c>
      <c r="B25" s="16">
        <v>220005664</v>
      </c>
      <c r="C25" s="16" t="s">
        <v>214</v>
      </c>
      <c r="D25" s="16" t="s">
        <v>215</v>
      </c>
      <c r="E25" s="28" t="s">
        <v>207</v>
      </c>
      <c r="F25" s="32" t="s">
        <v>13</v>
      </c>
    </row>
    <row r="26" spans="1:6" ht="15">
      <c r="A26" s="15">
        <v>22</v>
      </c>
      <c r="B26" s="16">
        <v>220005771</v>
      </c>
      <c r="C26" s="16" t="s">
        <v>216</v>
      </c>
      <c r="D26" s="16" t="s">
        <v>217</v>
      </c>
      <c r="E26" s="238" t="s">
        <v>192</v>
      </c>
      <c r="F26" s="34" t="s">
        <v>13</v>
      </c>
    </row>
    <row r="27" spans="1:6" ht="15">
      <c r="A27" s="15">
        <v>22</v>
      </c>
      <c r="B27" s="16">
        <v>220005797</v>
      </c>
      <c r="C27" s="16" t="s">
        <v>218</v>
      </c>
      <c r="D27" s="16" t="s">
        <v>219</v>
      </c>
      <c r="E27" s="28" t="s">
        <v>220</v>
      </c>
      <c r="F27" s="32" t="s">
        <v>13</v>
      </c>
    </row>
    <row r="28" spans="1:6" ht="15">
      <c r="A28" s="15">
        <v>22</v>
      </c>
      <c r="B28" s="16">
        <v>220006555</v>
      </c>
      <c r="C28" s="16" t="s">
        <v>221</v>
      </c>
      <c r="D28" s="16" t="s">
        <v>222</v>
      </c>
      <c r="E28" s="237" t="s">
        <v>192</v>
      </c>
      <c r="F28" s="34" t="s">
        <v>13</v>
      </c>
    </row>
    <row r="29" spans="1:6" ht="15">
      <c r="A29" s="15">
        <v>22</v>
      </c>
      <c r="B29" s="16">
        <v>220006951</v>
      </c>
      <c r="C29" s="16" t="s">
        <v>223</v>
      </c>
      <c r="D29" s="16" t="s">
        <v>217</v>
      </c>
      <c r="E29" s="28" t="s">
        <v>224</v>
      </c>
      <c r="F29" s="32" t="s">
        <v>13</v>
      </c>
    </row>
    <row r="30" spans="1:6" ht="15">
      <c r="A30" s="15">
        <v>22</v>
      </c>
      <c r="B30" s="16">
        <v>220007215</v>
      </c>
      <c r="C30" s="16" t="s">
        <v>225</v>
      </c>
      <c r="D30" s="16" t="s">
        <v>217</v>
      </c>
      <c r="E30" s="28" t="s">
        <v>170</v>
      </c>
      <c r="F30" s="32" t="s">
        <v>14</v>
      </c>
    </row>
    <row r="31" spans="1:6" ht="15">
      <c r="A31" s="15">
        <v>22</v>
      </c>
      <c r="B31" s="16">
        <v>220007223</v>
      </c>
      <c r="C31" s="16" t="s">
        <v>226</v>
      </c>
      <c r="D31" s="16" t="s">
        <v>227</v>
      </c>
      <c r="E31" s="237" t="s">
        <v>192</v>
      </c>
      <c r="F31" s="34" t="s">
        <v>13</v>
      </c>
    </row>
    <row r="32" spans="1:6" ht="15">
      <c r="A32" s="15">
        <v>22</v>
      </c>
      <c r="B32" s="31">
        <v>220007256</v>
      </c>
      <c r="C32" s="31" t="s">
        <v>228</v>
      </c>
      <c r="D32" s="31" t="s">
        <v>229</v>
      </c>
      <c r="E32" s="28" t="s">
        <v>207</v>
      </c>
      <c r="F32" s="32" t="s">
        <v>13</v>
      </c>
    </row>
    <row r="33" spans="1:6" ht="15">
      <c r="A33" s="15">
        <v>22</v>
      </c>
      <c r="B33" s="31">
        <v>220007462</v>
      </c>
      <c r="C33" s="31" t="s">
        <v>230</v>
      </c>
      <c r="D33" s="31" t="s">
        <v>231</v>
      </c>
      <c r="E33" s="28" t="s">
        <v>232</v>
      </c>
      <c r="F33" s="32" t="s">
        <v>14</v>
      </c>
    </row>
    <row r="34" spans="1:6" ht="15">
      <c r="A34" s="15">
        <v>22</v>
      </c>
      <c r="B34" s="31">
        <v>220008932</v>
      </c>
      <c r="C34" s="31" t="s">
        <v>233</v>
      </c>
      <c r="D34" s="31" t="s">
        <v>234</v>
      </c>
      <c r="E34" s="28" t="s">
        <v>207</v>
      </c>
      <c r="F34" s="32" t="s">
        <v>13</v>
      </c>
    </row>
    <row r="35" spans="1:6" ht="15">
      <c r="A35" s="15">
        <v>22</v>
      </c>
      <c r="B35" s="31">
        <v>220012967</v>
      </c>
      <c r="C35" s="31" t="s">
        <v>235</v>
      </c>
      <c r="D35" s="31" t="s">
        <v>236</v>
      </c>
      <c r="E35" s="28" t="s">
        <v>232</v>
      </c>
      <c r="F35" s="32" t="s">
        <v>13</v>
      </c>
    </row>
    <row r="36" spans="1:6" ht="15">
      <c r="A36" s="15">
        <v>22</v>
      </c>
      <c r="B36" s="31">
        <v>220012975</v>
      </c>
      <c r="C36" s="31" t="s">
        <v>237</v>
      </c>
      <c r="D36" s="31" t="s">
        <v>236</v>
      </c>
      <c r="E36" s="28" t="s">
        <v>238</v>
      </c>
      <c r="F36" s="32" t="s">
        <v>13</v>
      </c>
    </row>
    <row r="37" spans="1:6" ht="15">
      <c r="A37" s="15">
        <v>22</v>
      </c>
      <c r="B37" s="31">
        <v>220013320</v>
      </c>
      <c r="C37" s="31" t="s">
        <v>239</v>
      </c>
      <c r="D37" s="31" t="s">
        <v>236</v>
      </c>
      <c r="E37" s="28" t="s">
        <v>240</v>
      </c>
      <c r="F37" s="32" t="s">
        <v>13</v>
      </c>
    </row>
    <row r="38" spans="1:6" ht="15">
      <c r="A38" s="15">
        <v>22</v>
      </c>
      <c r="B38" s="31">
        <v>220013338</v>
      </c>
      <c r="C38" s="31" t="s">
        <v>241</v>
      </c>
      <c r="D38" s="31" t="s">
        <v>169</v>
      </c>
      <c r="E38" s="28" t="s">
        <v>232</v>
      </c>
      <c r="F38" s="32" t="s">
        <v>15</v>
      </c>
    </row>
    <row r="39" spans="1:6" ht="15">
      <c r="A39" s="15">
        <v>22</v>
      </c>
      <c r="B39" s="31">
        <v>220013346</v>
      </c>
      <c r="C39" s="31" t="s">
        <v>242</v>
      </c>
      <c r="D39" s="31" t="s">
        <v>243</v>
      </c>
      <c r="E39" s="28" t="s">
        <v>207</v>
      </c>
      <c r="F39" s="32" t="s">
        <v>13</v>
      </c>
    </row>
    <row r="40" spans="1:6" ht="15">
      <c r="A40" s="15">
        <v>22</v>
      </c>
      <c r="B40" s="31">
        <v>220013445</v>
      </c>
      <c r="C40" s="31" t="s">
        <v>244</v>
      </c>
      <c r="D40" s="31" t="s">
        <v>177</v>
      </c>
      <c r="E40" s="237" t="s">
        <v>192</v>
      </c>
      <c r="F40" s="32" t="s">
        <v>16</v>
      </c>
    </row>
    <row r="41" spans="1:6" ht="15">
      <c r="A41" s="15">
        <v>22</v>
      </c>
      <c r="B41" s="31">
        <v>220013460</v>
      </c>
      <c r="C41" s="31" t="s">
        <v>245</v>
      </c>
      <c r="D41" s="31" t="s">
        <v>246</v>
      </c>
      <c r="E41" s="28" t="s">
        <v>232</v>
      </c>
      <c r="F41" s="32" t="s">
        <v>13</v>
      </c>
    </row>
    <row r="42" spans="1:6" ht="15">
      <c r="A42" s="15">
        <v>22</v>
      </c>
      <c r="B42" s="31">
        <v>220013593</v>
      </c>
      <c r="C42" s="31" t="s">
        <v>247</v>
      </c>
      <c r="D42" s="31" t="s">
        <v>219</v>
      </c>
      <c r="E42" s="237" t="s">
        <v>192</v>
      </c>
      <c r="F42" s="34" t="s">
        <v>13</v>
      </c>
    </row>
    <row r="43" spans="1:6" ht="15">
      <c r="A43" s="15">
        <v>22</v>
      </c>
      <c r="B43" s="31">
        <v>220013718</v>
      </c>
      <c r="C43" s="31" t="s">
        <v>248</v>
      </c>
      <c r="D43" s="31" t="s">
        <v>236</v>
      </c>
      <c r="E43" s="28" t="s">
        <v>240</v>
      </c>
      <c r="F43" s="32" t="s">
        <v>13</v>
      </c>
    </row>
    <row r="44" spans="1:6" ht="15">
      <c r="A44" s="15">
        <v>22</v>
      </c>
      <c r="B44" s="31">
        <v>220013734</v>
      </c>
      <c r="C44" s="31" t="s">
        <v>249</v>
      </c>
      <c r="D44" s="31" t="s">
        <v>169</v>
      </c>
      <c r="E44" s="28" t="s">
        <v>232</v>
      </c>
      <c r="F44" s="32" t="s">
        <v>13</v>
      </c>
    </row>
    <row r="45" spans="1:6" ht="27" customHeight="1">
      <c r="A45" s="15">
        <v>22</v>
      </c>
      <c r="B45" s="31">
        <v>220013742</v>
      </c>
      <c r="C45" s="31" t="s">
        <v>250</v>
      </c>
      <c r="D45" s="31" t="s">
        <v>202</v>
      </c>
      <c r="E45" s="28" t="s">
        <v>251</v>
      </c>
      <c r="F45" s="32" t="s">
        <v>13</v>
      </c>
    </row>
    <row r="46" spans="1:6" ht="27" customHeight="1">
      <c r="A46" s="15">
        <v>22</v>
      </c>
      <c r="B46" s="31">
        <v>220013767</v>
      </c>
      <c r="C46" s="31" t="s">
        <v>237</v>
      </c>
      <c r="D46" s="31" t="s">
        <v>236</v>
      </c>
      <c r="E46" s="28" t="s">
        <v>251</v>
      </c>
      <c r="F46" s="32" t="s">
        <v>13</v>
      </c>
    </row>
    <row r="47" spans="1:6" ht="15">
      <c r="A47" s="15">
        <v>22</v>
      </c>
      <c r="B47" s="31">
        <v>220013775</v>
      </c>
      <c r="C47" s="31" t="s">
        <v>252</v>
      </c>
      <c r="D47" s="31" t="s">
        <v>253</v>
      </c>
      <c r="E47" s="28" t="s">
        <v>207</v>
      </c>
      <c r="F47" s="32" t="s">
        <v>13</v>
      </c>
    </row>
    <row r="48" spans="1:6" ht="15">
      <c r="A48" s="15">
        <v>22</v>
      </c>
      <c r="B48" s="31">
        <v>220014054</v>
      </c>
      <c r="C48" s="31" t="s">
        <v>254</v>
      </c>
      <c r="D48" s="31" t="s">
        <v>172</v>
      </c>
      <c r="E48" s="28" t="s">
        <v>232</v>
      </c>
      <c r="F48" s="32" t="s">
        <v>13</v>
      </c>
    </row>
    <row r="49" spans="1:6" ht="15">
      <c r="A49" s="15">
        <v>22</v>
      </c>
      <c r="B49" s="31">
        <v>220014062</v>
      </c>
      <c r="C49" s="31" t="s">
        <v>255</v>
      </c>
      <c r="D49" s="31" t="s">
        <v>256</v>
      </c>
      <c r="E49" s="237" t="s">
        <v>192</v>
      </c>
      <c r="F49" s="34" t="s">
        <v>13</v>
      </c>
    </row>
    <row r="50" spans="1:6" ht="15">
      <c r="A50" s="15">
        <v>22</v>
      </c>
      <c r="B50" s="31">
        <v>220014195</v>
      </c>
      <c r="C50" s="31" t="s">
        <v>257</v>
      </c>
      <c r="D50" s="31" t="s">
        <v>258</v>
      </c>
      <c r="E50" s="28" t="s">
        <v>220</v>
      </c>
      <c r="F50" s="32" t="s">
        <v>13</v>
      </c>
    </row>
    <row r="51" spans="1:6" ht="15">
      <c r="A51" s="15">
        <v>22</v>
      </c>
      <c r="B51" s="31">
        <v>220014229</v>
      </c>
      <c r="C51" s="31" t="s">
        <v>259</v>
      </c>
      <c r="D51" s="31" t="s">
        <v>260</v>
      </c>
      <c r="E51" s="28" t="s">
        <v>240</v>
      </c>
      <c r="F51" s="32" t="s">
        <v>15</v>
      </c>
    </row>
    <row r="52" spans="1:6" ht="15">
      <c r="A52" s="15">
        <v>22</v>
      </c>
      <c r="B52" s="31">
        <v>220014450</v>
      </c>
      <c r="C52" s="31" t="s">
        <v>261</v>
      </c>
      <c r="D52" s="31" t="s">
        <v>169</v>
      </c>
      <c r="E52" s="28" t="s">
        <v>232</v>
      </c>
      <c r="F52" s="32" t="s">
        <v>13</v>
      </c>
    </row>
    <row r="53" spans="1:6" ht="15">
      <c r="A53" s="15">
        <v>22</v>
      </c>
      <c r="B53" s="31">
        <v>220014484</v>
      </c>
      <c r="C53" s="31" t="s">
        <v>262</v>
      </c>
      <c r="D53" s="31" t="s">
        <v>188</v>
      </c>
      <c r="E53" s="28" t="s">
        <v>232</v>
      </c>
      <c r="F53" s="32" t="s">
        <v>13</v>
      </c>
    </row>
    <row r="54" spans="1:6" ht="15">
      <c r="A54" s="15">
        <v>22</v>
      </c>
      <c r="B54" s="31">
        <v>220014617</v>
      </c>
      <c r="C54" s="31" t="s">
        <v>263</v>
      </c>
      <c r="D54" s="31" t="s">
        <v>213</v>
      </c>
      <c r="E54" s="28" t="s">
        <v>220</v>
      </c>
      <c r="F54" s="32" t="s">
        <v>13</v>
      </c>
    </row>
    <row r="55" spans="1:6" ht="15">
      <c r="A55" s="15">
        <v>22</v>
      </c>
      <c r="B55" s="31">
        <v>220014633</v>
      </c>
      <c r="C55" s="31" t="s">
        <v>264</v>
      </c>
      <c r="D55" s="31" t="s">
        <v>265</v>
      </c>
      <c r="E55" s="28" t="s">
        <v>207</v>
      </c>
      <c r="F55" s="32" t="s">
        <v>13</v>
      </c>
    </row>
    <row r="56" spans="1:6" ht="15">
      <c r="A56" s="15">
        <v>22</v>
      </c>
      <c r="B56" s="31">
        <v>220014880</v>
      </c>
      <c r="C56" s="31" t="s">
        <v>266</v>
      </c>
      <c r="D56" s="31" t="s">
        <v>243</v>
      </c>
      <c r="E56" s="28" t="s">
        <v>240</v>
      </c>
      <c r="F56" s="32" t="s">
        <v>13</v>
      </c>
    </row>
    <row r="57" spans="1:6" ht="15">
      <c r="A57" s="15">
        <v>22</v>
      </c>
      <c r="B57" s="31">
        <v>220014922</v>
      </c>
      <c r="C57" s="31" t="s">
        <v>267</v>
      </c>
      <c r="D57" s="31" t="s">
        <v>169</v>
      </c>
      <c r="E57" s="28" t="s">
        <v>232</v>
      </c>
      <c r="F57" s="32" t="s">
        <v>15</v>
      </c>
    </row>
    <row r="58" spans="1:6" ht="15">
      <c r="A58" s="15">
        <v>22</v>
      </c>
      <c r="B58" s="31">
        <v>220014989</v>
      </c>
      <c r="C58" s="31" t="s">
        <v>268</v>
      </c>
      <c r="D58" s="31" t="s">
        <v>269</v>
      </c>
      <c r="E58" s="28" t="s">
        <v>240</v>
      </c>
      <c r="F58" s="32" t="s">
        <v>13</v>
      </c>
    </row>
    <row r="59" spans="1:6" ht="15">
      <c r="A59" s="15">
        <v>22</v>
      </c>
      <c r="B59" s="31">
        <v>220015572</v>
      </c>
      <c r="C59" s="31" t="s">
        <v>270</v>
      </c>
      <c r="D59" s="31" t="s">
        <v>271</v>
      </c>
      <c r="E59" s="28" t="s">
        <v>240</v>
      </c>
      <c r="F59" s="32" t="s">
        <v>13</v>
      </c>
    </row>
    <row r="60" spans="1:6" ht="15">
      <c r="A60" s="15">
        <v>22</v>
      </c>
      <c r="B60" s="31">
        <v>220015598</v>
      </c>
      <c r="C60" s="31" t="s">
        <v>272</v>
      </c>
      <c r="D60" s="31" t="s">
        <v>273</v>
      </c>
      <c r="E60" s="237" t="s">
        <v>192</v>
      </c>
      <c r="F60" s="34" t="s">
        <v>13</v>
      </c>
    </row>
    <row r="61" spans="1:6" ht="15">
      <c r="A61" s="15">
        <v>22</v>
      </c>
      <c r="B61" s="31">
        <v>220015630</v>
      </c>
      <c r="C61" s="31" t="s">
        <v>274</v>
      </c>
      <c r="D61" s="31" t="s">
        <v>275</v>
      </c>
      <c r="E61" s="28" t="s">
        <v>220</v>
      </c>
      <c r="F61" s="32" t="s">
        <v>13</v>
      </c>
    </row>
    <row r="62" spans="1:6" ht="15">
      <c r="A62" s="15">
        <v>22</v>
      </c>
      <c r="B62" s="31">
        <v>220015655</v>
      </c>
      <c r="C62" s="31" t="s">
        <v>276</v>
      </c>
      <c r="D62" s="31" t="s">
        <v>169</v>
      </c>
      <c r="E62" s="28" t="s">
        <v>240</v>
      </c>
      <c r="F62" s="32" t="s">
        <v>13</v>
      </c>
    </row>
    <row r="63" spans="1:6" ht="15">
      <c r="A63" s="15">
        <v>22</v>
      </c>
      <c r="B63" s="31">
        <v>220015739</v>
      </c>
      <c r="C63" s="31" t="s">
        <v>277</v>
      </c>
      <c r="D63" s="31" t="s">
        <v>169</v>
      </c>
      <c r="E63" s="28" t="s">
        <v>232</v>
      </c>
      <c r="F63" s="32" t="s">
        <v>13</v>
      </c>
    </row>
    <row r="64" spans="1:6" ht="15">
      <c r="A64" s="15">
        <v>22</v>
      </c>
      <c r="B64" s="31">
        <v>220015929</v>
      </c>
      <c r="C64" s="31" t="s">
        <v>278</v>
      </c>
      <c r="D64" s="31" t="s">
        <v>243</v>
      </c>
      <c r="E64" s="28" t="s">
        <v>220</v>
      </c>
      <c r="F64" s="32" t="s">
        <v>13</v>
      </c>
    </row>
    <row r="65" spans="1:6" ht="29.25" customHeight="1">
      <c r="A65" s="15">
        <v>22</v>
      </c>
      <c r="B65" s="31">
        <v>220015978</v>
      </c>
      <c r="C65" s="31" t="s">
        <v>279</v>
      </c>
      <c r="D65" s="31" t="s">
        <v>231</v>
      </c>
      <c r="E65" s="28" t="s">
        <v>251</v>
      </c>
      <c r="F65" s="32" t="s">
        <v>14</v>
      </c>
    </row>
    <row r="66" spans="1:6" ht="15">
      <c r="A66" s="15">
        <v>22</v>
      </c>
      <c r="B66" s="31">
        <v>220016059</v>
      </c>
      <c r="C66" s="31" t="s">
        <v>280</v>
      </c>
      <c r="D66" s="31" t="s">
        <v>281</v>
      </c>
      <c r="E66" s="28" t="s">
        <v>207</v>
      </c>
      <c r="F66" s="32" t="s">
        <v>13</v>
      </c>
    </row>
    <row r="67" spans="1:6" ht="15">
      <c r="A67" s="15">
        <v>22</v>
      </c>
      <c r="B67" s="31">
        <v>220016232</v>
      </c>
      <c r="C67" s="31" t="s">
        <v>282</v>
      </c>
      <c r="D67" s="31" t="s">
        <v>260</v>
      </c>
      <c r="E67" s="28" t="s">
        <v>220</v>
      </c>
      <c r="F67" s="32" t="s">
        <v>13</v>
      </c>
    </row>
    <row r="68" spans="1:6" ht="15">
      <c r="A68" s="15">
        <v>22</v>
      </c>
      <c r="B68" s="31">
        <v>220016463</v>
      </c>
      <c r="C68" s="31" t="s">
        <v>283</v>
      </c>
      <c r="D68" s="31" t="s">
        <v>284</v>
      </c>
      <c r="E68" s="28" t="s">
        <v>220</v>
      </c>
      <c r="F68" s="32" t="s">
        <v>13</v>
      </c>
    </row>
    <row r="69" spans="1:6" ht="15">
      <c r="A69" s="15">
        <v>22</v>
      </c>
      <c r="B69" s="31">
        <v>220017669</v>
      </c>
      <c r="C69" s="31" t="s">
        <v>285</v>
      </c>
      <c r="D69" s="31" t="s">
        <v>169</v>
      </c>
      <c r="E69" s="28" t="s">
        <v>232</v>
      </c>
      <c r="F69" s="32" t="s">
        <v>13</v>
      </c>
    </row>
    <row r="70" spans="1:6" ht="15">
      <c r="A70" s="15">
        <v>22</v>
      </c>
      <c r="B70" s="31">
        <v>220017925</v>
      </c>
      <c r="C70" s="31" t="s">
        <v>286</v>
      </c>
      <c r="D70" s="31" t="s">
        <v>169</v>
      </c>
      <c r="E70" s="28" t="s">
        <v>220</v>
      </c>
      <c r="F70" s="32" t="s">
        <v>13</v>
      </c>
    </row>
    <row r="71" spans="1:6" ht="15">
      <c r="A71" s="15">
        <v>22</v>
      </c>
      <c r="B71" s="31">
        <v>220017966</v>
      </c>
      <c r="C71" s="31" t="s">
        <v>287</v>
      </c>
      <c r="D71" s="31" t="s">
        <v>288</v>
      </c>
      <c r="E71" s="28" t="s">
        <v>240</v>
      </c>
      <c r="F71" s="32" t="s">
        <v>13</v>
      </c>
    </row>
    <row r="72" spans="1:6" ht="15">
      <c r="A72" s="15">
        <v>22</v>
      </c>
      <c r="B72" s="31">
        <v>220018196</v>
      </c>
      <c r="C72" s="31" t="s">
        <v>289</v>
      </c>
      <c r="D72" s="31" t="s">
        <v>290</v>
      </c>
      <c r="E72" s="28" t="s">
        <v>173</v>
      </c>
      <c r="F72" s="32" t="s">
        <v>13</v>
      </c>
    </row>
    <row r="73" spans="1:6" ht="15">
      <c r="A73" s="15">
        <v>22</v>
      </c>
      <c r="B73" s="31">
        <v>220018758</v>
      </c>
      <c r="C73" s="31" t="s">
        <v>291</v>
      </c>
      <c r="D73" s="31" t="s">
        <v>169</v>
      </c>
      <c r="E73" s="28" t="s">
        <v>292</v>
      </c>
      <c r="F73" s="32" t="s">
        <v>13</v>
      </c>
    </row>
    <row r="74" spans="1:6" ht="15">
      <c r="A74" s="15">
        <v>22</v>
      </c>
      <c r="B74" s="31">
        <v>220018774</v>
      </c>
      <c r="C74" s="31" t="s">
        <v>293</v>
      </c>
      <c r="D74" s="31" t="s">
        <v>294</v>
      </c>
      <c r="E74" s="28" t="s">
        <v>240</v>
      </c>
      <c r="F74" s="32" t="s">
        <v>13</v>
      </c>
    </row>
    <row r="75" spans="1:6" ht="15">
      <c r="A75" s="15">
        <v>22</v>
      </c>
      <c r="B75" s="31">
        <v>220018790</v>
      </c>
      <c r="C75" s="31" t="s">
        <v>295</v>
      </c>
      <c r="D75" s="31" t="s">
        <v>169</v>
      </c>
      <c r="E75" s="28" t="s">
        <v>296</v>
      </c>
      <c r="F75" s="32" t="s">
        <v>13</v>
      </c>
    </row>
    <row r="76" spans="1:6" ht="26.25" customHeight="1">
      <c r="A76" s="15">
        <v>22</v>
      </c>
      <c r="B76" s="31">
        <v>220018808</v>
      </c>
      <c r="C76" s="31" t="s">
        <v>297</v>
      </c>
      <c r="D76" s="31" t="s">
        <v>246</v>
      </c>
      <c r="E76" s="28" t="s">
        <v>298</v>
      </c>
      <c r="F76" s="32" t="s">
        <v>13</v>
      </c>
    </row>
    <row r="77" spans="1:6" ht="24">
      <c r="A77" s="15">
        <v>22</v>
      </c>
      <c r="B77" s="31">
        <v>220018816</v>
      </c>
      <c r="C77" s="31" t="s">
        <v>299</v>
      </c>
      <c r="D77" s="31" t="s">
        <v>246</v>
      </c>
      <c r="E77" s="28" t="s">
        <v>300</v>
      </c>
      <c r="F77" s="32" t="s">
        <v>13</v>
      </c>
    </row>
    <row r="78" spans="1:6" ht="25.5" customHeight="1">
      <c r="A78" s="15">
        <v>22</v>
      </c>
      <c r="B78" s="31">
        <v>220018824</v>
      </c>
      <c r="C78" s="31" t="s">
        <v>301</v>
      </c>
      <c r="D78" s="31" t="s">
        <v>246</v>
      </c>
      <c r="E78" s="28" t="s">
        <v>300</v>
      </c>
      <c r="F78" s="32" t="s">
        <v>13</v>
      </c>
    </row>
    <row r="79" spans="1:6" ht="15">
      <c r="A79" s="15">
        <v>22</v>
      </c>
      <c r="B79" s="31">
        <v>220019293</v>
      </c>
      <c r="C79" s="31" t="s">
        <v>302</v>
      </c>
      <c r="D79" s="31" t="s">
        <v>217</v>
      </c>
      <c r="E79" s="28" t="s">
        <v>303</v>
      </c>
      <c r="F79" s="32" t="s">
        <v>13</v>
      </c>
    </row>
    <row r="80" spans="1:6" ht="15">
      <c r="A80" s="15">
        <v>22</v>
      </c>
      <c r="B80" s="31">
        <v>220019335</v>
      </c>
      <c r="C80" s="31" t="s">
        <v>304</v>
      </c>
      <c r="D80" s="31" t="s">
        <v>305</v>
      </c>
      <c r="E80" s="237" t="s">
        <v>192</v>
      </c>
      <c r="F80" s="34" t="s">
        <v>13</v>
      </c>
    </row>
    <row r="81" spans="1:6" ht="15">
      <c r="A81" s="15">
        <v>22</v>
      </c>
      <c r="B81" s="31">
        <v>220019426</v>
      </c>
      <c r="C81" s="31" t="s">
        <v>306</v>
      </c>
      <c r="D81" s="31" t="s">
        <v>307</v>
      </c>
      <c r="E81" s="28" t="s">
        <v>308</v>
      </c>
      <c r="F81" s="32" t="s">
        <v>13</v>
      </c>
    </row>
    <row r="82" spans="1:6" ht="15">
      <c r="A82" s="15">
        <v>22</v>
      </c>
      <c r="B82" s="31">
        <v>220019434</v>
      </c>
      <c r="C82" s="31" t="s">
        <v>309</v>
      </c>
      <c r="D82" s="31" t="s">
        <v>211</v>
      </c>
      <c r="E82" s="28" t="s">
        <v>220</v>
      </c>
      <c r="F82" s="32" t="s">
        <v>13</v>
      </c>
    </row>
    <row r="83" spans="1:6" ht="15">
      <c r="A83" s="15">
        <v>22</v>
      </c>
      <c r="B83" s="31">
        <v>220019459</v>
      </c>
      <c r="C83" s="31" t="s">
        <v>310</v>
      </c>
      <c r="D83" s="31" t="s">
        <v>169</v>
      </c>
      <c r="E83" s="28" t="s">
        <v>296</v>
      </c>
      <c r="F83" s="32" t="s">
        <v>13</v>
      </c>
    </row>
    <row r="84" spans="1:6" ht="15">
      <c r="A84" s="15">
        <v>22</v>
      </c>
      <c r="B84" s="31">
        <v>220019731</v>
      </c>
      <c r="C84" s="31" t="s">
        <v>311</v>
      </c>
      <c r="D84" s="31" t="s">
        <v>271</v>
      </c>
      <c r="E84" s="28" t="s">
        <v>308</v>
      </c>
      <c r="F84" s="32" t="s">
        <v>13</v>
      </c>
    </row>
    <row r="85" spans="1:6" ht="27.75" customHeight="1">
      <c r="A85" s="15">
        <v>22</v>
      </c>
      <c r="B85" s="31">
        <v>220019830</v>
      </c>
      <c r="C85" s="31" t="s">
        <v>312</v>
      </c>
      <c r="D85" s="31" t="s">
        <v>236</v>
      </c>
      <c r="E85" s="28" t="s">
        <v>298</v>
      </c>
      <c r="F85" s="32" t="s">
        <v>13</v>
      </c>
    </row>
    <row r="86" spans="1:6" ht="15">
      <c r="A86" s="15">
        <v>22</v>
      </c>
      <c r="B86" s="31">
        <v>220019905</v>
      </c>
      <c r="C86" s="31" t="s">
        <v>313</v>
      </c>
      <c r="D86" s="31" t="s">
        <v>236</v>
      </c>
      <c r="E86" s="28" t="s">
        <v>232</v>
      </c>
      <c r="F86" s="32" t="s">
        <v>13</v>
      </c>
    </row>
    <row r="87" spans="1:6" ht="15">
      <c r="A87" s="15">
        <v>22</v>
      </c>
      <c r="B87" s="31">
        <v>220019913</v>
      </c>
      <c r="C87" s="31" t="s">
        <v>314</v>
      </c>
      <c r="D87" s="31" t="s">
        <v>315</v>
      </c>
      <c r="E87" s="28" t="s">
        <v>296</v>
      </c>
      <c r="F87" s="32" t="s">
        <v>13</v>
      </c>
    </row>
    <row r="88" spans="1:6" ht="15">
      <c r="A88" s="15">
        <v>22</v>
      </c>
      <c r="B88" s="31">
        <v>220020762</v>
      </c>
      <c r="C88" s="31" t="s">
        <v>316</v>
      </c>
      <c r="D88" s="31" t="s">
        <v>217</v>
      </c>
      <c r="E88" s="28" t="s">
        <v>240</v>
      </c>
      <c r="F88" s="32" t="s">
        <v>13</v>
      </c>
    </row>
    <row r="89" spans="1:6" ht="15">
      <c r="A89" s="15">
        <v>22</v>
      </c>
      <c r="B89" s="31">
        <v>220020770</v>
      </c>
      <c r="C89" s="31" t="s">
        <v>317</v>
      </c>
      <c r="D89" s="31" t="s">
        <v>318</v>
      </c>
      <c r="E89" s="28" t="s">
        <v>240</v>
      </c>
      <c r="F89" s="32" t="s">
        <v>13</v>
      </c>
    </row>
    <row r="90" spans="1:6" ht="15">
      <c r="A90" s="15">
        <v>22</v>
      </c>
      <c r="B90" s="31">
        <v>220020788</v>
      </c>
      <c r="C90" s="31" t="s">
        <v>319</v>
      </c>
      <c r="D90" s="31" t="s">
        <v>320</v>
      </c>
      <c r="E90" s="28" t="s">
        <v>240</v>
      </c>
      <c r="F90" s="32" t="s">
        <v>13</v>
      </c>
    </row>
    <row r="91" spans="1:6" ht="15">
      <c r="A91" s="15">
        <v>22</v>
      </c>
      <c r="B91" s="31">
        <v>220022628</v>
      </c>
      <c r="C91" s="31" t="s">
        <v>321</v>
      </c>
      <c r="D91" s="31" t="s">
        <v>243</v>
      </c>
      <c r="E91" s="28" t="s">
        <v>296</v>
      </c>
      <c r="F91" s="32" t="s">
        <v>13</v>
      </c>
    </row>
    <row r="92" spans="1:6" ht="24" customHeight="1">
      <c r="A92" s="15">
        <v>22</v>
      </c>
      <c r="B92" s="31">
        <v>220023295</v>
      </c>
      <c r="C92" s="31" t="s">
        <v>322</v>
      </c>
      <c r="D92" s="31" t="s">
        <v>198</v>
      </c>
      <c r="E92" s="31" t="s">
        <v>323</v>
      </c>
      <c r="F92" s="31" t="s">
        <v>324</v>
      </c>
    </row>
    <row r="93" spans="1:6" ht="15">
      <c r="A93" s="15">
        <v>22</v>
      </c>
      <c r="B93" s="31">
        <v>220024152</v>
      </c>
      <c r="C93" s="31" t="s">
        <v>325</v>
      </c>
      <c r="D93" s="31" t="s">
        <v>191</v>
      </c>
      <c r="E93" s="28" t="s">
        <v>207</v>
      </c>
      <c r="F93" s="32" t="s">
        <v>16</v>
      </c>
    </row>
    <row r="94" spans="1:6" ht="15">
      <c r="A94" s="15">
        <v>22</v>
      </c>
      <c r="B94" s="31">
        <v>220024293</v>
      </c>
      <c r="C94" s="31" t="s">
        <v>326</v>
      </c>
      <c r="D94" s="31" t="s">
        <v>236</v>
      </c>
      <c r="E94" s="28" t="s">
        <v>296</v>
      </c>
      <c r="F94" s="32" t="s">
        <v>13</v>
      </c>
    </row>
    <row r="95" spans="1:6" ht="15">
      <c r="A95" s="15">
        <v>29</v>
      </c>
      <c r="B95" s="31">
        <v>290000421</v>
      </c>
      <c r="C95" s="31" t="s">
        <v>327</v>
      </c>
      <c r="D95" s="31" t="s">
        <v>328</v>
      </c>
      <c r="E95" s="28" t="s">
        <v>292</v>
      </c>
      <c r="F95" s="32" t="s">
        <v>13</v>
      </c>
    </row>
    <row r="96" spans="1:6" ht="15">
      <c r="A96" s="15">
        <v>29</v>
      </c>
      <c r="B96" s="31">
        <v>290000439</v>
      </c>
      <c r="C96" s="31" t="s">
        <v>329</v>
      </c>
      <c r="D96" s="31" t="s">
        <v>330</v>
      </c>
      <c r="E96" s="28" t="s">
        <v>173</v>
      </c>
      <c r="F96" s="32" t="s">
        <v>13</v>
      </c>
    </row>
    <row r="97" spans="1:6" ht="15">
      <c r="A97" s="15">
        <v>29</v>
      </c>
      <c r="B97" s="31">
        <v>290000454</v>
      </c>
      <c r="C97" s="31" t="s">
        <v>331</v>
      </c>
      <c r="D97" s="31" t="s">
        <v>332</v>
      </c>
      <c r="E97" s="28" t="s">
        <v>173</v>
      </c>
      <c r="F97" s="32" t="s">
        <v>13</v>
      </c>
    </row>
    <row r="98" spans="1:6" ht="15">
      <c r="A98" s="15">
        <v>29</v>
      </c>
      <c r="B98" s="31">
        <v>290000470</v>
      </c>
      <c r="C98" s="31" t="s">
        <v>333</v>
      </c>
      <c r="D98" s="31" t="s">
        <v>334</v>
      </c>
      <c r="E98" s="28" t="s">
        <v>173</v>
      </c>
      <c r="F98" s="32" t="s">
        <v>13</v>
      </c>
    </row>
    <row r="99" spans="1:6" ht="15">
      <c r="A99" s="15">
        <v>29</v>
      </c>
      <c r="B99" s="31">
        <v>290000496</v>
      </c>
      <c r="C99" s="31" t="s">
        <v>335</v>
      </c>
      <c r="D99" s="31" t="s">
        <v>336</v>
      </c>
      <c r="E99" s="28" t="s">
        <v>184</v>
      </c>
      <c r="F99" s="32" t="s">
        <v>13</v>
      </c>
    </row>
    <row r="100" spans="1:6" ht="15">
      <c r="A100" s="15">
        <v>29</v>
      </c>
      <c r="B100" s="31">
        <v>290000561</v>
      </c>
      <c r="C100" s="31" t="s">
        <v>337</v>
      </c>
      <c r="D100" s="31" t="s">
        <v>338</v>
      </c>
      <c r="E100" s="28" t="s">
        <v>292</v>
      </c>
      <c r="F100" s="32" t="s">
        <v>13</v>
      </c>
    </row>
    <row r="101" spans="1:6" ht="15">
      <c r="A101" s="15">
        <v>29</v>
      </c>
      <c r="B101" s="31">
        <v>290000611</v>
      </c>
      <c r="C101" s="31" t="s">
        <v>339</v>
      </c>
      <c r="D101" s="31" t="s">
        <v>340</v>
      </c>
      <c r="E101" s="28" t="s">
        <v>173</v>
      </c>
      <c r="F101" s="32" t="s">
        <v>13</v>
      </c>
    </row>
    <row r="102" spans="1:6" ht="15">
      <c r="A102" s="15">
        <v>29</v>
      </c>
      <c r="B102" s="31">
        <v>290000629</v>
      </c>
      <c r="C102" s="31" t="s">
        <v>341</v>
      </c>
      <c r="D102" s="31" t="s">
        <v>342</v>
      </c>
      <c r="E102" s="28" t="s">
        <v>173</v>
      </c>
      <c r="F102" s="32" t="s">
        <v>13</v>
      </c>
    </row>
    <row r="103" spans="1:6" ht="15">
      <c r="A103" s="15">
        <v>29</v>
      </c>
      <c r="B103" s="31">
        <v>290000637</v>
      </c>
      <c r="C103" s="31" t="s">
        <v>343</v>
      </c>
      <c r="D103" s="31" t="s">
        <v>344</v>
      </c>
      <c r="E103" s="28" t="s">
        <v>292</v>
      </c>
      <c r="F103" s="32" t="s">
        <v>13</v>
      </c>
    </row>
    <row r="104" spans="1:6" ht="15">
      <c r="A104" s="15">
        <v>29</v>
      </c>
      <c r="B104" s="31">
        <v>290000702</v>
      </c>
      <c r="C104" s="31" t="s">
        <v>345</v>
      </c>
      <c r="D104" s="31" t="s">
        <v>346</v>
      </c>
      <c r="E104" s="28" t="s">
        <v>173</v>
      </c>
      <c r="F104" s="32" t="s">
        <v>13</v>
      </c>
    </row>
    <row r="105" spans="1:6" ht="23.25" customHeight="1">
      <c r="A105" s="15">
        <v>29</v>
      </c>
      <c r="B105" s="31">
        <v>290000801</v>
      </c>
      <c r="C105" s="31" t="s">
        <v>347</v>
      </c>
      <c r="D105" s="31" t="s">
        <v>348</v>
      </c>
      <c r="E105" s="28" t="s">
        <v>251</v>
      </c>
      <c r="F105" s="32" t="s">
        <v>13</v>
      </c>
    </row>
    <row r="106" spans="1:6" ht="15">
      <c r="A106" s="15">
        <v>29</v>
      </c>
      <c r="B106" s="31">
        <v>290000926</v>
      </c>
      <c r="C106" s="31" t="s">
        <v>349</v>
      </c>
      <c r="D106" s="31" t="s">
        <v>350</v>
      </c>
      <c r="E106" s="28" t="s">
        <v>184</v>
      </c>
      <c r="F106" s="32" t="s">
        <v>13</v>
      </c>
    </row>
    <row r="107" spans="1:6" ht="15">
      <c r="A107" s="15">
        <v>29</v>
      </c>
      <c r="B107" s="31">
        <v>290002211</v>
      </c>
      <c r="C107" s="31" t="s">
        <v>351</v>
      </c>
      <c r="D107" s="31" t="s">
        <v>352</v>
      </c>
      <c r="E107" s="28" t="s">
        <v>240</v>
      </c>
      <c r="F107" s="32" t="s">
        <v>13</v>
      </c>
    </row>
    <row r="108" spans="1:6" ht="15">
      <c r="A108" s="15">
        <v>29</v>
      </c>
      <c r="B108" s="31">
        <v>290002237</v>
      </c>
      <c r="C108" s="31" t="s">
        <v>353</v>
      </c>
      <c r="D108" s="31" t="s">
        <v>354</v>
      </c>
      <c r="E108" s="28" t="s">
        <v>232</v>
      </c>
      <c r="F108" s="32" t="s">
        <v>13</v>
      </c>
    </row>
    <row r="109" spans="1:6" ht="15">
      <c r="A109" s="15">
        <v>29</v>
      </c>
      <c r="B109" s="31">
        <v>290002252</v>
      </c>
      <c r="C109" s="31" t="s">
        <v>355</v>
      </c>
      <c r="D109" s="31" t="s">
        <v>338</v>
      </c>
      <c r="E109" s="28" t="s">
        <v>173</v>
      </c>
      <c r="F109" s="32" t="s">
        <v>13</v>
      </c>
    </row>
    <row r="110" spans="1:6" ht="15">
      <c r="A110" s="15">
        <v>29</v>
      </c>
      <c r="B110" s="31">
        <v>290002260</v>
      </c>
      <c r="C110" s="31" t="s">
        <v>356</v>
      </c>
      <c r="D110" s="31" t="s">
        <v>357</v>
      </c>
      <c r="E110" s="28" t="s">
        <v>173</v>
      </c>
      <c r="F110" s="32" t="s">
        <v>13</v>
      </c>
    </row>
    <row r="111" spans="1:6" ht="15">
      <c r="A111" s="15">
        <v>29</v>
      </c>
      <c r="B111" s="31">
        <v>290002336</v>
      </c>
      <c r="C111" s="31" t="s">
        <v>358</v>
      </c>
      <c r="D111" s="31" t="s">
        <v>359</v>
      </c>
      <c r="E111" s="237" t="s">
        <v>192</v>
      </c>
      <c r="F111" s="34" t="s">
        <v>13</v>
      </c>
    </row>
    <row r="112" spans="1:6" ht="15">
      <c r="A112" s="15">
        <v>29</v>
      </c>
      <c r="B112" s="31">
        <v>290002682</v>
      </c>
      <c r="C112" s="31" t="s">
        <v>360</v>
      </c>
      <c r="D112" s="31" t="s">
        <v>361</v>
      </c>
      <c r="E112" s="28" t="s">
        <v>173</v>
      </c>
      <c r="F112" s="32" t="s">
        <v>13</v>
      </c>
    </row>
    <row r="113" spans="1:6" ht="15">
      <c r="A113" s="15">
        <v>29</v>
      </c>
      <c r="B113" s="31">
        <v>290002914</v>
      </c>
      <c r="C113" s="31" t="s">
        <v>362</v>
      </c>
      <c r="D113" s="31" t="s">
        <v>338</v>
      </c>
      <c r="E113" s="28" t="s">
        <v>184</v>
      </c>
      <c r="F113" s="32" t="s">
        <v>13</v>
      </c>
    </row>
    <row r="114" spans="1:6" ht="15">
      <c r="A114" s="15">
        <v>29</v>
      </c>
      <c r="B114" s="31">
        <v>290004027</v>
      </c>
      <c r="C114" s="31" t="s">
        <v>363</v>
      </c>
      <c r="D114" s="31" t="s">
        <v>348</v>
      </c>
      <c r="E114" s="28" t="s">
        <v>238</v>
      </c>
      <c r="F114" s="32" t="s">
        <v>13</v>
      </c>
    </row>
    <row r="115" spans="1:6" ht="15">
      <c r="A115" s="15">
        <v>29</v>
      </c>
      <c r="B115" s="31">
        <v>290004167</v>
      </c>
      <c r="C115" s="31" t="s">
        <v>364</v>
      </c>
      <c r="D115" s="31" t="s">
        <v>365</v>
      </c>
      <c r="E115" s="28" t="s">
        <v>173</v>
      </c>
      <c r="F115" s="32" t="s">
        <v>15</v>
      </c>
    </row>
    <row r="116" spans="1:6" ht="15">
      <c r="A116" s="15">
        <v>29</v>
      </c>
      <c r="B116" s="31">
        <v>290004241</v>
      </c>
      <c r="C116" s="31" t="s">
        <v>366</v>
      </c>
      <c r="D116" s="31" t="s">
        <v>367</v>
      </c>
      <c r="E116" s="28" t="s">
        <v>173</v>
      </c>
      <c r="F116" s="32" t="s">
        <v>15</v>
      </c>
    </row>
    <row r="117" spans="1:6" ht="15">
      <c r="A117" s="15">
        <v>29</v>
      </c>
      <c r="B117" s="31">
        <v>290005107</v>
      </c>
      <c r="C117" s="31" t="s">
        <v>368</v>
      </c>
      <c r="D117" s="31" t="s">
        <v>369</v>
      </c>
      <c r="E117" s="238" t="s">
        <v>192</v>
      </c>
      <c r="F117" s="34" t="s">
        <v>13</v>
      </c>
    </row>
    <row r="118" spans="1:6" ht="15">
      <c r="A118" s="15">
        <v>29</v>
      </c>
      <c r="B118" s="31">
        <v>290005149</v>
      </c>
      <c r="C118" s="31" t="s">
        <v>370</v>
      </c>
      <c r="D118" s="31" t="s">
        <v>371</v>
      </c>
      <c r="E118" s="238" t="s">
        <v>192</v>
      </c>
      <c r="F118" s="34" t="s">
        <v>13</v>
      </c>
    </row>
    <row r="119" spans="1:6" ht="15">
      <c r="A119" s="15">
        <v>29</v>
      </c>
      <c r="B119" s="31">
        <v>290005156</v>
      </c>
      <c r="C119" s="31" t="s">
        <v>372</v>
      </c>
      <c r="D119" s="31" t="s">
        <v>373</v>
      </c>
      <c r="E119" s="238" t="s">
        <v>192</v>
      </c>
      <c r="F119" s="34" t="s">
        <v>13</v>
      </c>
    </row>
    <row r="120" spans="1:6" ht="15">
      <c r="A120" s="15">
        <v>29</v>
      </c>
      <c r="B120" s="31">
        <v>290005180</v>
      </c>
      <c r="C120" s="31" t="s">
        <v>374</v>
      </c>
      <c r="D120" s="31" t="s">
        <v>336</v>
      </c>
      <c r="E120" s="238" t="s">
        <v>192</v>
      </c>
      <c r="F120" s="34" t="s">
        <v>13</v>
      </c>
    </row>
    <row r="121" spans="1:6" ht="15">
      <c r="A121" s="15">
        <v>29</v>
      </c>
      <c r="B121" s="31">
        <v>290005206</v>
      </c>
      <c r="C121" s="31" t="s">
        <v>375</v>
      </c>
      <c r="D121" s="31" t="s">
        <v>376</v>
      </c>
      <c r="E121" s="238" t="s">
        <v>192</v>
      </c>
      <c r="F121" s="34" t="s">
        <v>13</v>
      </c>
    </row>
    <row r="122" spans="1:6" ht="15">
      <c r="A122" s="15">
        <v>29</v>
      </c>
      <c r="B122" s="16">
        <v>290005214</v>
      </c>
      <c r="C122" s="16" t="s">
        <v>377</v>
      </c>
      <c r="D122" s="16" t="s">
        <v>378</v>
      </c>
      <c r="E122" s="238" t="s">
        <v>192</v>
      </c>
      <c r="F122" s="34" t="s">
        <v>13</v>
      </c>
    </row>
    <row r="123" spans="1:6" ht="15">
      <c r="A123" s="15">
        <v>29</v>
      </c>
      <c r="B123" s="31">
        <v>290005222</v>
      </c>
      <c r="C123" s="31" t="s">
        <v>379</v>
      </c>
      <c r="D123" s="31" t="s">
        <v>380</v>
      </c>
      <c r="E123" s="238" t="s">
        <v>192</v>
      </c>
      <c r="F123" s="34" t="s">
        <v>13</v>
      </c>
    </row>
    <row r="124" spans="1:6" ht="15">
      <c r="A124" s="15">
        <v>29</v>
      </c>
      <c r="B124" s="31">
        <v>290005255</v>
      </c>
      <c r="C124" s="31" t="s">
        <v>381</v>
      </c>
      <c r="D124" s="31" t="s">
        <v>338</v>
      </c>
      <c r="E124" s="28" t="s">
        <v>170</v>
      </c>
      <c r="F124" s="32" t="s">
        <v>13</v>
      </c>
    </row>
    <row r="125" spans="1:6" ht="15">
      <c r="A125" s="15">
        <v>29</v>
      </c>
      <c r="B125" s="31">
        <v>290005297</v>
      </c>
      <c r="C125" s="31" t="s">
        <v>382</v>
      </c>
      <c r="D125" s="31" t="s">
        <v>383</v>
      </c>
      <c r="E125" s="237" t="s">
        <v>192</v>
      </c>
      <c r="F125" s="34" t="s">
        <v>13</v>
      </c>
    </row>
    <row r="126" spans="1:6" ht="15">
      <c r="A126" s="15">
        <v>29</v>
      </c>
      <c r="B126" s="31">
        <v>290005487</v>
      </c>
      <c r="C126" s="31" t="s">
        <v>384</v>
      </c>
      <c r="D126" s="31" t="s">
        <v>385</v>
      </c>
      <c r="E126" s="237" t="s">
        <v>192</v>
      </c>
      <c r="F126" s="34" t="s">
        <v>13</v>
      </c>
    </row>
    <row r="127" spans="1:6" ht="15">
      <c r="A127" s="15">
        <v>29</v>
      </c>
      <c r="B127" s="31">
        <v>290005560</v>
      </c>
      <c r="C127" s="31" t="s">
        <v>386</v>
      </c>
      <c r="D127" s="31" t="s">
        <v>387</v>
      </c>
      <c r="E127" s="237" t="s">
        <v>192</v>
      </c>
      <c r="F127" s="34" t="s">
        <v>13</v>
      </c>
    </row>
    <row r="128" spans="1:6" ht="15">
      <c r="A128" s="15">
        <v>29</v>
      </c>
      <c r="B128" s="31">
        <v>290005701</v>
      </c>
      <c r="C128" s="31" t="s">
        <v>388</v>
      </c>
      <c r="D128" s="31" t="s">
        <v>389</v>
      </c>
      <c r="E128" s="28" t="s">
        <v>308</v>
      </c>
      <c r="F128" s="32" t="s">
        <v>16</v>
      </c>
    </row>
    <row r="129" spans="1:6" ht="15">
      <c r="A129" s="15">
        <v>29</v>
      </c>
      <c r="B129" s="31">
        <v>290005719</v>
      </c>
      <c r="C129" s="31" t="s">
        <v>390</v>
      </c>
      <c r="D129" s="31" t="s">
        <v>391</v>
      </c>
      <c r="E129" s="28" t="s">
        <v>207</v>
      </c>
      <c r="F129" s="32" t="s">
        <v>16</v>
      </c>
    </row>
    <row r="130" spans="1:6" ht="15">
      <c r="A130" s="15">
        <v>29</v>
      </c>
      <c r="B130" s="31">
        <v>290005735</v>
      </c>
      <c r="C130" s="31" t="s">
        <v>392</v>
      </c>
      <c r="D130" s="31" t="s">
        <v>350</v>
      </c>
      <c r="E130" s="237" t="s">
        <v>192</v>
      </c>
      <c r="F130" s="34" t="s">
        <v>13</v>
      </c>
    </row>
    <row r="131" spans="1:6" ht="15">
      <c r="A131" s="15">
        <v>29</v>
      </c>
      <c r="B131" s="31">
        <v>290005776</v>
      </c>
      <c r="C131" s="31" t="s">
        <v>393</v>
      </c>
      <c r="D131" s="31" t="s">
        <v>369</v>
      </c>
      <c r="E131" s="28" t="s">
        <v>232</v>
      </c>
      <c r="F131" s="32" t="s">
        <v>13</v>
      </c>
    </row>
    <row r="132" spans="1:6" ht="15">
      <c r="A132" s="15">
        <v>29</v>
      </c>
      <c r="B132" s="31">
        <v>290005784</v>
      </c>
      <c r="C132" s="31" t="s">
        <v>394</v>
      </c>
      <c r="D132" s="31" t="s">
        <v>328</v>
      </c>
      <c r="E132" s="28" t="s">
        <v>232</v>
      </c>
      <c r="F132" s="32" t="s">
        <v>13</v>
      </c>
    </row>
    <row r="133" spans="1:6" ht="15">
      <c r="A133" s="15">
        <v>29</v>
      </c>
      <c r="B133" s="31">
        <v>290005792</v>
      </c>
      <c r="C133" s="31" t="s">
        <v>395</v>
      </c>
      <c r="D133" s="31" t="s">
        <v>344</v>
      </c>
      <c r="E133" s="28" t="s">
        <v>308</v>
      </c>
      <c r="F133" s="32" t="s">
        <v>13</v>
      </c>
    </row>
    <row r="134" spans="1:6" ht="15">
      <c r="A134" s="15">
        <v>29</v>
      </c>
      <c r="B134" s="31">
        <v>290005800</v>
      </c>
      <c r="C134" s="31" t="s">
        <v>396</v>
      </c>
      <c r="D134" s="31" t="s">
        <v>338</v>
      </c>
      <c r="E134" s="28" t="s">
        <v>207</v>
      </c>
      <c r="F134" s="32" t="s">
        <v>13</v>
      </c>
    </row>
    <row r="135" spans="1:6" ht="15">
      <c r="A135" s="15">
        <v>29</v>
      </c>
      <c r="B135" s="31">
        <v>290005818</v>
      </c>
      <c r="C135" s="31" t="s">
        <v>397</v>
      </c>
      <c r="D135" s="31" t="s">
        <v>398</v>
      </c>
      <c r="E135" s="28" t="s">
        <v>308</v>
      </c>
      <c r="F135" s="32" t="s">
        <v>13</v>
      </c>
    </row>
    <row r="136" spans="1:6" ht="15">
      <c r="A136" s="15">
        <v>29</v>
      </c>
      <c r="B136" s="31">
        <v>290005875</v>
      </c>
      <c r="C136" s="31" t="s">
        <v>399</v>
      </c>
      <c r="D136" s="31" t="s">
        <v>367</v>
      </c>
      <c r="E136" s="237" t="s">
        <v>192</v>
      </c>
      <c r="F136" s="34" t="s">
        <v>13</v>
      </c>
    </row>
    <row r="137" spans="1:6" ht="15">
      <c r="A137" s="15">
        <v>29</v>
      </c>
      <c r="B137" s="31">
        <v>290006329</v>
      </c>
      <c r="C137" s="31" t="s">
        <v>400</v>
      </c>
      <c r="D137" s="31" t="s">
        <v>380</v>
      </c>
      <c r="E137" s="28" t="s">
        <v>207</v>
      </c>
      <c r="F137" s="32" t="s">
        <v>13</v>
      </c>
    </row>
    <row r="138" spans="1:6" ht="15">
      <c r="A138" s="15">
        <v>29</v>
      </c>
      <c r="B138" s="31">
        <v>290006360</v>
      </c>
      <c r="C138" s="31" t="s">
        <v>401</v>
      </c>
      <c r="D138" s="31" t="s">
        <v>402</v>
      </c>
      <c r="E138" s="28" t="s">
        <v>207</v>
      </c>
      <c r="F138" s="32" t="s">
        <v>13</v>
      </c>
    </row>
    <row r="139" spans="1:6" ht="15">
      <c r="A139" s="15">
        <v>29</v>
      </c>
      <c r="B139" s="31">
        <v>290006428</v>
      </c>
      <c r="C139" s="31" t="s">
        <v>403</v>
      </c>
      <c r="D139" s="31" t="s">
        <v>404</v>
      </c>
      <c r="E139" s="237" t="s">
        <v>192</v>
      </c>
      <c r="F139" s="34" t="s">
        <v>13</v>
      </c>
    </row>
    <row r="140" spans="1:6" ht="15">
      <c r="A140" s="15">
        <v>29</v>
      </c>
      <c r="B140" s="31">
        <v>290006451</v>
      </c>
      <c r="C140" s="31" t="s">
        <v>405</v>
      </c>
      <c r="D140" s="31" t="s">
        <v>406</v>
      </c>
      <c r="E140" s="237" t="s">
        <v>192</v>
      </c>
      <c r="F140" s="34" t="s">
        <v>13</v>
      </c>
    </row>
    <row r="141" spans="1:6" ht="15">
      <c r="A141" s="15">
        <v>29</v>
      </c>
      <c r="B141" s="31">
        <v>290007830</v>
      </c>
      <c r="C141" s="31" t="s">
        <v>407</v>
      </c>
      <c r="D141" s="31" t="s">
        <v>328</v>
      </c>
      <c r="E141" s="237" t="s">
        <v>192</v>
      </c>
      <c r="F141" s="34" t="s">
        <v>13</v>
      </c>
    </row>
    <row r="142" spans="1:6" ht="15">
      <c r="A142" s="15">
        <v>29</v>
      </c>
      <c r="B142" s="31">
        <v>290008598</v>
      </c>
      <c r="C142" s="31" t="s">
        <v>408</v>
      </c>
      <c r="D142" s="31" t="s">
        <v>409</v>
      </c>
      <c r="E142" s="28" t="s">
        <v>207</v>
      </c>
      <c r="F142" s="32" t="s">
        <v>13</v>
      </c>
    </row>
    <row r="143" spans="1:6" ht="15">
      <c r="A143" s="15">
        <v>29</v>
      </c>
      <c r="B143" s="16">
        <v>290009125</v>
      </c>
      <c r="C143" s="16" t="s">
        <v>410</v>
      </c>
      <c r="D143" s="16" t="s">
        <v>348</v>
      </c>
      <c r="E143" s="28" t="s">
        <v>207</v>
      </c>
      <c r="F143" s="32" t="s">
        <v>13</v>
      </c>
    </row>
    <row r="144" spans="1:6" ht="15">
      <c r="A144" s="15">
        <v>29</v>
      </c>
      <c r="B144" s="31">
        <v>290009158</v>
      </c>
      <c r="C144" s="31" t="s">
        <v>411</v>
      </c>
      <c r="D144" s="31" t="s">
        <v>412</v>
      </c>
      <c r="E144" s="28" t="s">
        <v>207</v>
      </c>
      <c r="F144" s="32" t="s">
        <v>13</v>
      </c>
    </row>
    <row r="145" spans="1:6" ht="15">
      <c r="A145" s="15">
        <v>29</v>
      </c>
      <c r="B145" s="31">
        <v>290009497</v>
      </c>
      <c r="C145" s="31" t="s">
        <v>413</v>
      </c>
      <c r="D145" s="31" t="s">
        <v>414</v>
      </c>
      <c r="E145" s="237" t="s">
        <v>192</v>
      </c>
      <c r="F145" s="34" t="s">
        <v>13</v>
      </c>
    </row>
    <row r="146" spans="1:6" ht="15">
      <c r="A146" s="15">
        <v>29</v>
      </c>
      <c r="B146" s="31">
        <v>290009687</v>
      </c>
      <c r="C146" s="31" t="s">
        <v>415</v>
      </c>
      <c r="D146" s="31" t="s">
        <v>328</v>
      </c>
      <c r="E146" s="28" t="s">
        <v>207</v>
      </c>
      <c r="F146" s="32" t="s">
        <v>13</v>
      </c>
    </row>
    <row r="147" spans="1:6" ht="15">
      <c r="A147" s="15">
        <v>29</v>
      </c>
      <c r="B147" s="31">
        <v>290009711</v>
      </c>
      <c r="C147" s="31" t="s">
        <v>416</v>
      </c>
      <c r="D147" s="31" t="s">
        <v>344</v>
      </c>
      <c r="E147" s="28" t="s">
        <v>240</v>
      </c>
      <c r="F147" s="32" t="s">
        <v>13</v>
      </c>
    </row>
    <row r="148" spans="1:6" ht="15">
      <c r="A148" s="15">
        <v>29</v>
      </c>
      <c r="B148" s="31">
        <v>290014356</v>
      </c>
      <c r="C148" s="31" t="s">
        <v>417</v>
      </c>
      <c r="D148" s="31" t="s">
        <v>418</v>
      </c>
      <c r="E148" s="28" t="s">
        <v>220</v>
      </c>
      <c r="F148" s="32" t="s">
        <v>13</v>
      </c>
    </row>
    <row r="149" spans="1:6" ht="15">
      <c r="A149" s="15">
        <v>29</v>
      </c>
      <c r="B149" s="31">
        <v>290014661</v>
      </c>
      <c r="C149" s="31" t="s">
        <v>419</v>
      </c>
      <c r="D149" s="31" t="s">
        <v>328</v>
      </c>
      <c r="E149" s="237" t="s">
        <v>192</v>
      </c>
      <c r="F149" s="34" t="s">
        <v>13</v>
      </c>
    </row>
    <row r="150" spans="1:6" ht="15">
      <c r="A150" s="15">
        <v>29</v>
      </c>
      <c r="B150" s="31">
        <v>290014752</v>
      </c>
      <c r="C150" s="31" t="s">
        <v>420</v>
      </c>
      <c r="D150" s="31" t="s">
        <v>421</v>
      </c>
      <c r="E150" s="28" t="s">
        <v>240</v>
      </c>
      <c r="F150" s="32" t="s">
        <v>13</v>
      </c>
    </row>
    <row r="151" spans="1:6" ht="18.75" customHeight="1">
      <c r="A151" s="15">
        <v>29</v>
      </c>
      <c r="B151" s="31">
        <v>290018209</v>
      </c>
      <c r="C151" s="31" t="s">
        <v>422</v>
      </c>
      <c r="D151" s="31" t="s">
        <v>357</v>
      </c>
      <c r="E151" s="28" t="s">
        <v>189</v>
      </c>
      <c r="F151" s="32" t="s">
        <v>13</v>
      </c>
    </row>
    <row r="152" spans="1:6" ht="15">
      <c r="A152" s="15">
        <v>29</v>
      </c>
      <c r="B152" s="31">
        <v>290018217</v>
      </c>
      <c r="C152" s="31" t="s">
        <v>423</v>
      </c>
      <c r="D152" s="31" t="s">
        <v>357</v>
      </c>
      <c r="E152" s="28" t="s">
        <v>232</v>
      </c>
      <c r="F152" s="32" t="s">
        <v>13</v>
      </c>
    </row>
    <row r="153" spans="1:6" ht="15">
      <c r="A153" s="15">
        <v>29</v>
      </c>
      <c r="B153" s="31">
        <v>290018241</v>
      </c>
      <c r="C153" s="31" t="s">
        <v>424</v>
      </c>
      <c r="D153" s="31" t="s">
        <v>425</v>
      </c>
      <c r="E153" s="28" t="s">
        <v>207</v>
      </c>
      <c r="F153" s="32" t="s">
        <v>13</v>
      </c>
    </row>
    <row r="154" spans="1:6" ht="15">
      <c r="A154" s="15">
        <v>29</v>
      </c>
      <c r="B154" s="31">
        <v>290019363</v>
      </c>
      <c r="C154" s="31" t="s">
        <v>426</v>
      </c>
      <c r="D154" s="31" t="s">
        <v>427</v>
      </c>
      <c r="E154" s="28" t="s">
        <v>232</v>
      </c>
      <c r="F154" s="32" t="s">
        <v>13</v>
      </c>
    </row>
    <row r="155" spans="1:6" ht="15">
      <c r="A155" s="15">
        <v>29</v>
      </c>
      <c r="B155" s="31">
        <v>290019389</v>
      </c>
      <c r="C155" s="31" t="s">
        <v>428</v>
      </c>
      <c r="D155" s="31" t="s">
        <v>338</v>
      </c>
      <c r="E155" s="28" t="s">
        <v>232</v>
      </c>
      <c r="F155" s="32" t="s">
        <v>13</v>
      </c>
    </row>
    <row r="156" spans="1:6" ht="15">
      <c r="A156" s="15">
        <v>29</v>
      </c>
      <c r="B156" s="31">
        <v>290019454</v>
      </c>
      <c r="C156" s="31" t="s">
        <v>429</v>
      </c>
      <c r="D156" s="31" t="s">
        <v>430</v>
      </c>
      <c r="E156" s="28" t="s">
        <v>240</v>
      </c>
      <c r="F156" s="32" t="s">
        <v>13</v>
      </c>
    </row>
    <row r="157" spans="1:6" ht="15">
      <c r="A157" s="15">
        <v>29</v>
      </c>
      <c r="B157" s="31">
        <v>290019462</v>
      </c>
      <c r="C157" s="31" t="s">
        <v>431</v>
      </c>
      <c r="D157" s="31" t="s">
        <v>328</v>
      </c>
      <c r="E157" s="237" t="s">
        <v>192</v>
      </c>
      <c r="F157" s="237" t="s">
        <v>432</v>
      </c>
    </row>
    <row r="158" spans="1:6" ht="15">
      <c r="A158" s="15">
        <v>29</v>
      </c>
      <c r="B158" s="31">
        <v>290019488</v>
      </c>
      <c r="C158" s="31" t="s">
        <v>433</v>
      </c>
      <c r="D158" s="31" t="s">
        <v>338</v>
      </c>
      <c r="E158" s="237" t="s">
        <v>192</v>
      </c>
      <c r="F158" s="34" t="s">
        <v>13</v>
      </c>
    </row>
    <row r="159" spans="1:6" ht="15">
      <c r="A159" s="15">
        <v>29</v>
      </c>
      <c r="B159" s="31">
        <v>290019512</v>
      </c>
      <c r="C159" s="31" t="s">
        <v>434</v>
      </c>
      <c r="D159" s="31" t="s">
        <v>435</v>
      </c>
      <c r="E159" s="28" t="s">
        <v>232</v>
      </c>
      <c r="F159" s="32" t="s">
        <v>13</v>
      </c>
    </row>
    <row r="160" spans="1:6" ht="15">
      <c r="A160" s="15">
        <v>29</v>
      </c>
      <c r="B160" s="31">
        <v>290019991</v>
      </c>
      <c r="C160" s="31" t="s">
        <v>436</v>
      </c>
      <c r="D160" s="31" t="s">
        <v>344</v>
      </c>
      <c r="E160" s="28" t="s">
        <v>232</v>
      </c>
      <c r="F160" s="32" t="s">
        <v>13</v>
      </c>
    </row>
    <row r="161" spans="1:6" ht="15">
      <c r="A161" s="15">
        <v>29</v>
      </c>
      <c r="B161" s="31">
        <v>290020205</v>
      </c>
      <c r="C161" s="31" t="s">
        <v>437</v>
      </c>
      <c r="D161" s="31" t="s">
        <v>359</v>
      </c>
      <c r="E161" s="28" t="s">
        <v>232</v>
      </c>
      <c r="F161" s="32" t="s">
        <v>13</v>
      </c>
    </row>
    <row r="162" spans="1:6" ht="15">
      <c r="A162" s="15">
        <v>29</v>
      </c>
      <c r="B162" s="31">
        <v>290020635</v>
      </c>
      <c r="C162" s="31" t="s">
        <v>438</v>
      </c>
      <c r="D162" s="31" t="s">
        <v>344</v>
      </c>
      <c r="E162" s="28" t="s">
        <v>303</v>
      </c>
      <c r="F162" s="32" t="s">
        <v>13</v>
      </c>
    </row>
    <row r="163" spans="1:6" ht="15">
      <c r="A163" s="15">
        <v>29</v>
      </c>
      <c r="B163" s="31">
        <v>290020668</v>
      </c>
      <c r="C163" s="31" t="s">
        <v>439</v>
      </c>
      <c r="D163" s="31" t="s">
        <v>398</v>
      </c>
      <c r="E163" s="28" t="s">
        <v>240</v>
      </c>
      <c r="F163" s="32" t="s">
        <v>13</v>
      </c>
    </row>
    <row r="164" spans="1:6" ht="22.5" customHeight="1">
      <c r="A164" s="15">
        <v>29</v>
      </c>
      <c r="B164" s="31">
        <v>290020965</v>
      </c>
      <c r="C164" s="31" t="s">
        <v>440</v>
      </c>
      <c r="D164" s="31" t="s">
        <v>342</v>
      </c>
      <c r="E164" s="28" t="s">
        <v>251</v>
      </c>
      <c r="F164" s="32" t="s">
        <v>13</v>
      </c>
    </row>
    <row r="165" spans="1:6" ht="15">
      <c r="A165" s="15">
        <v>29</v>
      </c>
      <c r="B165" s="31">
        <v>290021088</v>
      </c>
      <c r="C165" s="31" t="s">
        <v>441</v>
      </c>
      <c r="D165" s="31" t="s">
        <v>442</v>
      </c>
      <c r="E165" s="237" t="s">
        <v>192</v>
      </c>
      <c r="F165" s="34" t="s">
        <v>13</v>
      </c>
    </row>
    <row r="166" spans="1:6" ht="15">
      <c r="A166" s="15">
        <v>29</v>
      </c>
      <c r="B166" s="31">
        <v>290021591</v>
      </c>
      <c r="C166" s="31" t="s">
        <v>443</v>
      </c>
      <c r="D166" s="31" t="s">
        <v>367</v>
      </c>
      <c r="E166" s="28" t="s">
        <v>232</v>
      </c>
      <c r="F166" s="32" t="s">
        <v>15</v>
      </c>
    </row>
    <row r="167" spans="1:6" ht="15">
      <c r="A167" s="15">
        <v>29</v>
      </c>
      <c r="B167" s="31">
        <v>290023829</v>
      </c>
      <c r="C167" s="31" t="s">
        <v>444</v>
      </c>
      <c r="D167" s="31" t="s">
        <v>391</v>
      </c>
      <c r="E167" s="28" t="s">
        <v>170</v>
      </c>
      <c r="F167" s="32" t="s">
        <v>14</v>
      </c>
    </row>
    <row r="168" spans="1:6" ht="15">
      <c r="A168" s="15">
        <v>29</v>
      </c>
      <c r="B168" s="31">
        <v>290023845</v>
      </c>
      <c r="C168" s="31" t="s">
        <v>445</v>
      </c>
      <c r="D168" s="31" t="s">
        <v>402</v>
      </c>
      <c r="E168" s="28" t="s">
        <v>240</v>
      </c>
      <c r="F168" s="32" t="s">
        <v>13</v>
      </c>
    </row>
    <row r="169" spans="1:6" ht="15">
      <c r="A169" s="15">
        <v>29</v>
      </c>
      <c r="B169" s="31">
        <v>290023928</v>
      </c>
      <c r="C169" s="31" t="s">
        <v>347</v>
      </c>
      <c r="D169" s="31" t="s">
        <v>348</v>
      </c>
      <c r="E169" s="28" t="s">
        <v>173</v>
      </c>
      <c r="F169" s="32" t="s">
        <v>13</v>
      </c>
    </row>
    <row r="170" spans="1:6" ht="24">
      <c r="A170" s="15">
        <v>29</v>
      </c>
      <c r="B170" s="31">
        <v>290023944</v>
      </c>
      <c r="C170" s="31" t="s">
        <v>446</v>
      </c>
      <c r="D170" s="31" t="s">
        <v>334</v>
      </c>
      <c r="E170" s="28" t="s">
        <v>251</v>
      </c>
      <c r="F170" s="32" t="s">
        <v>13</v>
      </c>
    </row>
    <row r="171" spans="1:6" ht="15">
      <c r="A171" s="15">
        <v>29</v>
      </c>
      <c r="B171" s="31">
        <v>290023951</v>
      </c>
      <c r="C171" s="31" t="s">
        <v>447</v>
      </c>
      <c r="D171" s="31" t="s">
        <v>338</v>
      </c>
      <c r="E171" s="28" t="s">
        <v>240</v>
      </c>
      <c r="F171" s="32" t="s">
        <v>13</v>
      </c>
    </row>
    <row r="172" spans="1:6" ht="15">
      <c r="A172" s="15">
        <v>29</v>
      </c>
      <c r="B172" s="31">
        <v>290023969</v>
      </c>
      <c r="C172" s="31" t="s">
        <v>448</v>
      </c>
      <c r="D172" s="31" t="s">
        <v>398</v>
      </c>
      <c r="E172" s="28" t="s">
        <v>184</v>
      </c>
      <c r="F172" s="32" t="s">
        <v>13</v>
      </c>
    </row>
    <row r="173" spans="1:6" ht="15">
      <c r="A173" s="15">
        <v>29</v>
      </c>
      <c r="B173" s="31">
        <v>290023977</v>
      </c>
      <c r="C173" s="31" t="s">
        <v>449</v>
      </c>
      <c r="D173" s="31" t="s">
        <v>450</v>
      </c>
      <c r="E173" s="28" t="s">
        <v>240</v>
      </c>
      <c r="F173" s="32" t="s">
        <v>14</v>
      </c>
    </row>
    <row r="174" spans="1:6" ht="15">
      <c r="A174" s="15">
        <v>29</v>
      </c>
      <c r="B174" s="31">
        <v>290024108</v>
      </c>
      <c r="C174" s="31" t="s">
        <v>451</v>
      </c>
      <c r="D174" s="31" t="s">
        <v>452</v>
      </c>
      <c r="E174" s="28" t="s">
        <v>232</v>
      </c>
      <c r="F174" s="32" t="s">
        <v>13</v>
      </c>
    </row>
    <row r="175" spans="1:6" ht="15">
      <c r="A175" s="15">
        <v>29</v>
      </c>
      <c r="B175" s="31">
        <v>290024298</v>
      </c>
      <c r="C175" s="31" t="s">
        <v>453</v>
      </c>
      <c r="D175" s="31" t="s">
        <v>454</v>
      </c>
      <c r="E175" s="237" t="s">
        <v>192</v>
      </c>
      <c r="F175" s="34" t="s">
        <v>13</v>
      </c>
    </row>
    <row r="176" spans="1:6" ht="15">
      <c r="A176" s="15">
        <v>29</v>
      </c>
      <c r="B176" s="31">
        <v>290024363</v>
      </c>
      <c r="C176" s="31" t="s">
        <v>455</v>
      </c>
      <c r="D176" s="31" t="s">
        <v>456</v>
      </c>
      <c r="E176" s="28" t="s">
        <v>240</v>
      </c>
      <c r="F176" s="32" t="s">
        <v>13</v>
      </c>
    </row>
    <row r="177" spans="1:6" ht="15">
      <c r="A177" s="15">
        <v>29</v>
      </c>
      <c r="B177" s="31">
        <v>290024454</v>
      </c>
      <c r="C177" s="31" t="s">
        <v>457</v>
      </c>
      <c r="D177" s="31" t="s">
        <v>352</v>
      </c>
      <c r="E177" s="28" t="s">
        <v>240</v>
      </c>
      <c r="F177" s="32" t="s">
        <v>13</v>
      </c>
    </row>
    <row r="178" spans="1:6" ht="15">
      <c r="A178" s="15">
        <v>29</v>
      </c>
      <c r="B178" s="31">
        <v>290025048</v>
      </c>
      <c r="C178" s="31" t="s">
        <v>458</v>
      </c>
      <c r="D178" s="31" t="s">
        <v>459</v>
      </c>
      <c r="E178" s="28" t="s">
        <v>240</v>
      </c>
      <c r="F178" s="32" t="s">
        <v>13</v>
      </c>
    </row>
    <row r="179" spans="1:6" ht="15">
      <c r="A179" s="15">
        <v>29</v>
      </c>
      <c r="B179" s="31">
        <v>290025089</v>
      </c>
      <c r="C179" s="31" t="s">
        <v>460</v>
      </c>
      <c r="D179" s="31" t="s">
        <v>338</v>
      </c>
      <c r="E179" s="28" t="s">
        <v>232</v>
      </c>
      <c r="F179" s="32" t="s">
        <v>13</v>
      </c>
    </row>
    <row r="180" spans="1:6" ht="15">
      <c r="A180" s="15">
        <v>29</v>
      </c>
      <c r="B180" s="31">
        <v>290025097</v>
      </c>
      <c r="C180" s="31" t="s">
        <v>461</v>
      </c>
      <c r="D180" s="31" t="s">
        <v>376</v>
      </c>
      <c r="E180" s="28" t="s">
        <v>240</v>
      </c>
      <c r="F180" s="32" t="s">
        <v>13</v>
      </c>
    </row>
    <row r="181" spans="1:6" ht="15">
      <c r="A181" s="15">
        <v>29</v>
      </c>
      <c r="B181" s="31">
        <v>290025105</v>
      </c>
      <c r="C181" s="31" t="s">
        <v>462</v>
      </c>
      <c r="D181" s="31" t="s">
        <v>344</v>
      </c>
      <c r="E181" s="28" t="s">
        <v>240</v>
      </c>
      <c r="F181" s="32" t="s">
        <v>13</v>
      </c>
    </row>
    <row r="182" spans="1:6" ht="15">
      <c r="A182" s="15">
        <v>29</v>
      </c>
      <c r="B182" s="31">
        <v>290025204</v>
      </c>
      <c r="C182" s="31" t="s">
        <v>463</v>
      </c>
      <c r="D182" s="31" t="s">
        <v>344</v>
      </c>
      <c r="E182" s="28" t="s">
        <v>240</v>
      </c>
      <c r="F182" s="32" t="s">
        <v>13</v>
      </c>
    </row>
    <row r="183" spans="1:6" ht="15">
      <c r="A183" s="15">
        <v>29</v>
      </c>
      <c r="B183" s="31">
        <v>290025329</v>
      </c>
      <c r="C183" s="31" t="s">
        <v>464</v>
      </c>
      <c r="D183" s="31" t="s">
        <v>465</v>
      </c>
      <c r="E183" s="28" t="s">
        <v>240</v>
      </c>
      <c r="F183" s="32" t="s">
        <v>13</v>
      </c>
    </row>
    <row r="184" spans="1:6" ht="15">
      <c r="A184" s="15">
        <v>29</v>
      </c>
      <c r="B184" s="31">
        <v>290025899</v>
      </c>
      <c r="C184" s="31" t="s">
        <v>466</v>
      </c>
      <c r="D184" s="31" t="s">
        <v>338</v>
      </c>
      <c r="E184" s="28" t="s">
        <v>296</v>
      </c>
      <c r="F184" s="32" t="s">
        <v>13</v>
      </c>
    </row>
    <row r="185" spans="1:6" ht="15">
      <c r="A185" s="15">
        <v>29</v>
      </c>
      <c r="B185" s="31">
        <v>290028869</v>
      </c>
      <c r="C185" s="31" t="s">
        <v>467</v>
      </c>
      <c r="D185" s="31" t="s">
        <v>465</v>
      </c>
      <c r="E185" s="28" t="s">
        <v>240</v>
      </c>
      <c r="F185" s="32" t="s">
        <v>13</v>
      </c>
    </row>
    <row r="186" spans="1:6" ht="15">
      <c r="A186" s="15">
        <v>29</v>
      </c>
      <c r="B186" s="31">
        <v>290029198</v>
      </c>
      <c r="C186" s="31" t="s">
        <v>468</v>
      </c>
      <c r="D186" s="31" t="s">
        <v>391</v>
      </c>
      <c r="E186" s="28" t="s">
        <v>240</v>
      </c>
      <c r="F186" s="32" t="s">
        <v>13</v>
      </c>
    </row>
    <row r="187" spans="1:6" ht="15">
      <c r="A187" s="15">
        <v>29</v>
      </c>
      <c r="B187" s="31">
        <v>290029289</v>
      </c>
      <c r="C187" s="31" t="s">
        <v>469</v>
      </c>
      <c r="D187" s="31" t="s">
        <v>412</v>
      </c>
      <c r="E187" s="28" t="s">
        <v>220</v>
      </c>
      <c r="F187" s="32" t="s">
        <v>13</v>
      </c>
    </row>
    <row r="188" spans="1:6" ht="15">
      <c r="A188" s="15">
        <v>29</v>
      </c>
      <c r="B188" s="31">
        <v>290029339</v>
      </c>
      <c r="C188" s="31" t="s">
        <v>470</v>
      </c>
      <c r="D188" s="31" t="s">
        <v>412</v>
      </c>
      <c r="E188" s="28" t="s">
        <v>240</v>
      </c>
      <c r="F188" s="32" t="s">
        <v>13</v>
      </c>
    </row>
    <row r="189" spans="1:6" ht="15">
      <c r="A189" s="15">
        <v>29</v>
      </c>
      <c r="B189" s="31">
        <v>290029719</v>
      </c>
      <c r="C189" s="31" t="s">
        <v>471</v>
      </c>
      <c r="D189" s="31" t="s">
        <v>357</v>
      </c>
      <c r="E189" s="28" t="s">
        <v>232</v>
      </c>
      <c r="F189" s="32" t="s">
        <v>13</v>
      </c>
    </row>
    <row r="190" spans="1:6" ht="15">
      <c r="A190" s="15">
        <v>29</v>
      </c>
      <c r="B190" s="31">
        <v>290029784</v>
      </c>
      <c r="C190" s="31" t="s">
        <v>472</v>
      </c>
      <c r="D190" s="31" t="s">
        <v>338</v>
      </c>
      <c r="E190" s="237" t="s">
        <v>192</v>
      </c>
      <c r="F190" s="34" t="s">
        <v>13</v>
      </c>
    </row>
    <row r="191" spans="1:6" ht="15">
      <c r="A191" s="15">
        <v>29</v>
      </c>
      <c r="B191" s="31">
        <v>290029925</v>
      </c>
      <c r="C191" s="31" t="s">
        <v>473</v>
      </c>
      <c r="D191" s="31" t="s">
        <v>474</v>
      </c>
      <c r="E191" s="28" t="s">
        <v>220</v>
      </c>
      <c r="F191" s="32" t="s">
        <v>13</v>
      </c>
    </row>
    <row r="192" spans="1:6" ht="15">
      <c r="A192" s="15">
        <v>29</v>
      </c>
      <c r="B192" s="31">
        <v>290029941</v>
      </c>
      <c r="C192" s="31" t="s">
        <v>475</v>
      </c>
      <c r="D192" s="31" t="s">
        <v>361</v>
      </c>
      <c r="E192" s="28" t="s">
        <v>232</v>
      </c>
      <c r="F192" s="32" t="s">
        <v>13</v>
      </c>
    </row>
    <row r="193" spans="1:6" ht="15">
      <c r="A193" s="15">
        <v>29</v>
      </c>
      <c r="B193" s="31">
        <v>290029990</v>
      </c>
      <c r="C193" s="31" t="s">
        <v>476</v>
      </c>
      <c r="D193" s="31" t="s">
        <v>338</v>
      </c>
      <c r="E193" s="28" t="s">
        <v>477</v>
      </c>
      <c r="F193" s="32" t="s">
        <v>13</v>
      </c>
    </row>
    <row r="194" spans="1:6" ht="15" customHeight="1">
      <c r="A194" s="15">
        <v>29</v>
      </c>
      <c r="B194" s="31">
        <v>290030006</v>
      </c>
      <c r="C194" s="31" t="s">
        <v>478</v>
      </c>
      <c r="D194" s="31" t="s">
        <v>344</v>
      </c>
      <c r="E194" s="28" t="s">
        <v>181</v>
      </c>
      <c r="F194" s="32" t="s">
        <v>13</v>
      </c>
    </row>
    <row r="195" spans="1:6" ht="15">
      <c r="A195" s="15">
        <v>29</v>
      </c>
      <c r="B195" s="31">
        <v>290030022</v>
      </c>
      <c r="C195" s="31" t="s">
        <v>479</v>
      </c>
      <c r="D195" s="31" t="s">
        <v>352</v>
      </c>
      <c r="E195" s="28" t="s">
        <v>220</v>
      </c>
      <c r="F195" s="32" t="s">
        <v>13</v>
      </c>
    </row>
    <row r="196" spans="1:6" ht="15">
      <c r="A196" s="15">
        <v>29</v>
      </c>
      <c r="B196" s="31">
        <v>290030196</v>
      </c>
      <c r="C196" s="31" t="s">
        <v>480</v>
      </c>
      <c r="D196" s="31" t="s">
        <v>391</v>
      </c>
      <c r="E196" s="28" t="s">
        <v>220</v>
      </c>
      <c r="F196" s="32" t="s">
        <v>14</v>
      </c>
    </row>
    <row r="197" spans="1:6" ht="15">
      <c r="A197" s="15">
        <v>29</v>
      </c>
      <c r="B197" s="31">
        <v>290030469</v>
      </c>
      <c r="C197" s="31" t="s">
        <v>481</v>
      </c>
      <c r="D197" s="31" t="s">
        <v>328</v>
      </c>
      <c r="E197" s="28" t="s">
        <v>240</v>
      </c>
      <c r="F197" s="32" t="s">
        <v>14</v>
      </c>
    </row>
    <row r="198" spans="1:6" ht="15">
      <c r="A198" s="15">
        <v>29</v>
      </c>
      <c r="B198" s="31">
        <v>290030477</v>
      </c>
      <c r="C198" s="31" t="s">
        <v>482</v>
      </c>
      <c r="D198" s="31" t="s">
        <v>338</v>
      </c>
      <c r="E198" s="237" t="s">
        <v>192</v>
      </c>
      <c r="F198" s="34" t="s">
        <v>13</v>
      </c>
    </row>
    <row r="199" spans="1:6" ht="15">
      <c r="A199" s="15">
        <v>29</v>
      </c>
      <c r="B199" s="31">
        <v>290030642</v>
      </c>
      <c r="C199" s="31" t="s">
        <v>483</v>
      </c>
      <c r="D199" s="31" t="s">
        <v>369</v>
      </c>
      <c r="E199" s="28" t="s">
        <v>170</v>
      </c>
      <c r="F199" s="32" t="s">
        <v>13</v>
      </c>
    </row>
    <row r="200" spans="1:6" ht="15">
      <c r="A200" s="15">
        <v>29</v>
      </c>
      <c r="B200" s="16">
        <v>290030782</v>
      </c>
      <c r="C200" s="16" t="s">
        <v>484</v>
      </c>
      <c r="D200" s="16" t="s">
        <v>338</v>
      </c>
      <c r="E200" s="28" t="s">
        <v>232</v>
      </c>
      <c r="F200" s="32" t="s">
        <v>14</v>
      </c>
    </row>
    <row r="201" spans="1:6" ht="15">
      <c r="A201" s="15">
        <v>29</v>
      </c>
      <c r="B201" s="31">
        <v>290030816</v>
      </c>
      <c r="C201" s="31" t="s">
        <v>485</v>
      </c>
      <c r="D201" s="31" t="s">
        <v>328</v>
      </c>
      <c r="E201" s="238" t="s">
        <v>192</v>
      </c>
      <c r="F201" s="34" t="s">
        <v>13</v>
      </c>
    </row>
    <row r="202" spans="1:6" ht="15">
      <c r="A202" s="15">
        <v>29</v>
      </c>
      <c r="B202" s="31">
        <v>290030824</v>
      </c>
      <c r="C202" s="31" t="s">
        <v>486</v>
      </c>
      <c r="D202" s="31" t="s">
        <v>487</v>
      </c>
      <c r="E202" s="28" t="s">
        <v>240</v>
      </c>
      <c r="F202" s="32" t="s">
        <v>13</v>
      </c>
    </row>
    <row r="203" spans="1:6" ht="15">
      <c r="A203" s="15">
        <v>29</v>
      </c>
      <c r="B203" s="31">
        <v>290030832</v>
      </c>
      <c r="C203" s="31" t="s">
        <v>488</v>
      </c>
      <c r="D203" s="31" t="s">
        <v>489</v>
      </c>
      <c r="E203" s="28" t="s">
        <v>240</v>
      </c>
      <c r="F203" s="32" t="s">
        <v>13</v>
      </c>
    </row>
    <row r="204" spans="1:6" ht="15">
      <c r="A204" s="15">
        <v>29</v>
      </c>
      <c r="B204" s="31">
        <v>290030899</v>
      </c>
      <c r="C204" s="31" t="s">
        <v>490</v>
      </c>
      <c r="D204" s="31" t="s">
        <v>491</v>
      </c>
      <c r="E204" s="28" t="s">
        <v>240</v>
      </c>
      <c r="F204" s="32" t="s">
        <v>13</v>
      </c>
    </row>
    <row r="205" spans="1:6" ht="15">
      <c r="A205" s="15">
        <v>29</v>
      </c>
      <c r="B205" s="31">
        <v>290030907</v>
      </c>
      <c r="C205" s="31" t="s">
        <v>492</v>
      </c>
      <c r="D205" s="31" t="s">
        <v>493</v>
      </c>
      <c r="E205" s="28" t="s">
        <v>240</v>
      </c>
      <c r="F205" s="32" t="s">
        <v>13</v>
      </c>
    </row>
    <row r="206" spans="1:6" ht="15">
      <c r="A206" s="15">
        <v>29</v>
      </c>
      <c r="B206" s="31">
        <v>290030915</v>
      </c>
      <c r="C206" s="31" t="s">
        <v>494</v>
      </c>
      <c r="D206" s="31" t="s">
        <v>495</v>
      </c>
      <c r="E206" s="28" t="s">
        <v>240</v>
      </c>
      <c r="F206" s="32" t="s">
        <v>13</v>
      </c>
    </row>
    <row r="207" spans="1:6" ht="15">
      <c r="A207" s="15">
        <v>29</v>
      </c>
      <c r="B207" s="31">
        <v>290030923</v>
      </c>
      <c r="C207" s="31" t="s">
        <v>496</v>
      </c>
      <c r="D207" s="31" t="s">
        <v>497</v>
      </c>
      <c r="E207" s="28" t="s">
        <v>240</v>
      </c>
      <c r="F207" s="32" t="s">
        <v>13</v>
      </c>
    </row>
    <row r="208" spans="1:6" ht="15">
      <c r="A208" s="15">
        <v>29</v>
      </c>
      <c r="B208" s="31">
        <v>290030956</v>
      </c>
      <c r="C208" s="31" t="s">
        <v>498</v>
      </c>
      <c r="D208" s="31" t="s">
        <v>499</v>
      </c>
      <c r="E208" s="28" t="s">
        <v>240</v>
      </c>
      <c r="F208" s="32" t="s">
        <v>13</v>
      </c>
    </row>
    <row r="209" spans="1:6" ht="15">
      <c r="A209" s="15">
        <v>29</v>
      </c>
      <c r="B209" s="31">
        <v>290030964</v>
      </c>
      <c r="C209" s="31" t="s">
        <v>500</v>
      </c>
      <c r="D209" s="31" t="s">
        <v>501</v>
      </c>
      <c r="E209" s="28" t="s">
        <v>240</v>
      </c>
      <c r="F209" s="32" t="s">
        <v>13</v>
      </c>
    </row>
    <row r="210" spans="1:6" ht="15">
      <c r="A210" s="15">
        <v>29</v>
      </c>
      <c r="B210" s="31">
        <v>290031285</v>
      </c>
      <c r="C210" s="31" t="s">
        <v>502</v>
      </c>
      <c r="D210" s="31" t="s">
        <v>391</v>
      </c>
      <c r="E210" s="28" t="s">
        <v>303</v>
      </c>
      <c r="F210" s="32" t="s">
        <v>13</v>
      </c>
    </row>
    <row r="211" spans="1:6" ht="15">
      <c r="A211" s="15">
        <v>29</v>
      </c>
      <c r="B211" s="31">
        <v>290031392</v>
      </c>
      <c r="C211" s="31" t="s">
        <v>503</v>
      </c>
      <c r="D211" s="31" t="s">
        <v>504</v>
      </c>
      <c r="E211" s="28" t="s">
        <v>240</v>
      </c>
      <c r="F211" s="32" t="s">
        <v>13</v>
      </c>
    </row>
    <row r="212" spans="1:6" ht="15">
      <c r="A212" s="15">
        <v>29</v>
      </c>
      <c r="B212" s="31">
        <v>290032044</v>
      </c>
      <c r="C212" s="31" t="s">
        <v>505</v>
      </c>
      <c r="D212" s="31" t="s">
        <v>409</v>
      </c>
      <c r="E212" s="28" t="s">
        <v>170</v>
      </c>
      <c r="F212" s="32" t="s">
        <v>13</v>
      </c>
    </row>
    <row r="213" spans="1:6" ht="15">
      <c r="A213" s="15">
        <v>29</v>
      </c>
      <c r="B213" s="31">
        <v>290032150</v>
      </c>
      <c r="C213" s="31" t="s">
        <v>506</v>
      </c>
      <c r="D213" s="31" t="s">
        <v>373</v>
      </c>
      <c r="E213" s="28" t="s">
        <v>220</v>
      </c>
      <c r="F213" s="32" t="s">
        <v>13</v>
      </c>
    </row>
    <row r="214" spans="1:6" ht="15">
      <c r="A214" s="15">
        <v>29</v>
      </c>
      <c r="B214" s="31">
        <v>290032176</v>
      </c>
      <c r="C214" s="31" t="s">
        <v>507</v>
      </c>
      <c r="D214" s="31" t="s">
        <v>338</v>
      </c>
      <c r="E214" s="28" t="s">
        <v>296</v>
      </c>
      <c r="F214" s="32" t="s">
        <v>13</v>
      </c>
    </row>
    <row r="215" spans="1:6" ht="15">
      <c r="A215" s="15">
        <v>29</v>
      </c>
      <c r="B215" s="31">
        <v>290032200</v>
      </c>
      <c r="C215" s="31" t="s">
        <v>508</v>
      </c>
      <c r="D215" s="31" t="s">
        <v>509</v>
      </c>
      <c r="E215" s="28" t="s">
        <v>240</v>
      </c>
      <c r="F215" s="32" t="s">
        <v>13</v>
      </c>
    </row>
    <row r="216" spans="1:6" ht="15">
      <c r="A216" s="15">
        <v>29</v>
      </c>
      <c r="B216" s="31">
        <v>290032218</v>
      </c>
      <c r="C216" s="31" t="s">
        <v>510</v>
      </c>
      <c r="D216" s="31" t="s">
        <v>511</v>
      </c>
      <c r="E216" s="28" t="s">
        <v>240</v>
      </c>
      <c r="F216" s="32" t="s">
        <v>13</v>
      </c>
    </row>
    <row r="217" spans="1:6" ht="15">
      <c r="A217" s="15">
        <v>29</v>
      </c>
      <c r="B217" s="31">
        <v>290032291</v>
      </c>
      <c r="C217" s="31" t="s">
        <v>512</v>
      </c>
      <c r="D217" s="31" t="s">
        <v>513</v>
      </c>
      <c r="E217" s="28" t="s">
        <v>207</v>
      </c>
      <c r="F217" s="32" t="s">
        <v>13</v>
      </c>
    </row>
    <row r="218" spans="1:6" ht="15">
      <c r="A218" s="15">
        <v>29</v>
      </c>
      <c r="B218" s="31">
        <v>290032440</v>
      </c>
      <c r="C218" s="31" t="s">
        <v>514</v>
      </c>
      <c r="D218" s="31" t="s">
        <v>515</v>
      </c>
      <c r="E218" s="28" t="s">
        <v>240</v>
      </c>
      <c r="F218" s="32" t="s">
        <v>15</v>
      </c>
    </row>
    <row r="219" spans="1:6" ht="22.5">
      <c r="A219" s="15">
        <v>29</v>
      </c>
      <c r="B219" s="31">
        <v>290032762</v>
      </c>
      <c r="C219" s="31" t="s">
        <v>516</v>
      </c>
      <c r="D219" s="31" t="s">
        <v>391</v>
      </c>
      <c r="E219" s="28" t="s">
        <v>232</v>
      </c>
      <c r="F219" s="32" t="s">
        <v>13</v>
      </c>
    </row>
    <row r="220" spans="1:6" ht="15">
      <c r="A220" s="15">
        <v>29</v>
      </c>
      <c r="B220" s="16">
        <v>290032887</v>
      </c>
      <c r="C220" s="16" t="s">
        <v>517</v>
      </c>
      <c r="D220" s="16" t="s">
        <v>328</v>
      </c>
      <c r="E220" s="28" t="s">
        <v>232</v>
      </c>
      <c r="F220" s="32" t="s">
        <v>14</v>
      </c>
    </row>
    <row r="221" spans="1:6" ht="15">
      <c r="A221" s="15">
        <v>29</v>
      </c>
      <c r="B221" s="31">
        <v>290033265</v>
      </c>
      <c r="C221" s="31" t="s">
        <v>518</v>
      </c>
      <c r="D221" s="31" t="s">
        <v>338</v>
      </c>
      <c r="E221" s="237" t="s">
        <v>192</v>
      </c>
      <c r="F221" s="34" t="s">
        <v>13</v>
      </c>
    </row>
    <row r="222" spans="1:6" ht="15">
      <c r="A222" s="15">
        <v>29</v>
      </c>
      <c r="B222" s="31">
        <v>290034800</v>
      </c>
      <c r="C222" s="31" t="s">
        <v>519</v>
      </c>
      <c r="D222" s="31" t="s">
        <v>338</v>
      </c>
      <c r="E222" s="28" t="s">
        <v>296</v>
      </c>
      <c r="F222" s="32" t="s">
        <v>13</v>
      </c>
    </row>
    <row r="223" spans="1:6" ht="15">
      <c r="A223" s="15">
        <v>29</v>
      </c>
      <c r="B223" s="31">
        <v>290034818</v>
      </c>
      <c r="C223" s="31" t="s">
        <v>520</v>
      </c>
      <c r="D223" s="31" t="s">
        <v>328</v>
      </c>
      <c r="E223" s="28" t="s">
        <v>296</v>
      </c>
      <c r="F223" s="32" t="s">
        <v>13</v>
      </c>
    </row>
    <row r="224" spans="1:6" ht="15">
      <c r="A224" s="15">
        <v>29</v>
      </c>
      <c r="B224" s="31">
        <v>290035062</v>
      </c>
      <c r="C224" s="31" t="s">
        <v>521</v>
      </c>
      <c r="D224" s="31" t="s">
        <v>338</v>
      </c>
      <c r="E224" s="31" t="s">
        <v>522</v>
      </c>
      <c r="F224" s="31" t="s">
        <v>13</v>
      </c>
    </row>
    <row r="225" spans="1:6" ht="15">
      <c r="A225" s="15">
        <v>29</v>
      </c>
      <c r="B225" s="31">
        <v>290035468</v>
      </c>
      <c r="C225" s="31" t="s">
        <v>523</v>
      </c>
      <c r="D225" s="31" t="s">
        <v>489</v>
      </c>
      <c r="E225" s="28" t="s">
        <v>207</v>
      </c>
      <c r="F225" s="32" t="s">
        <v>13</v>
      </c>
    </row>
    <row r="226" spans="1:6" ht="22.5">
      <c r="A226" s="15">
        <v>29</v>
      </c>
      <c r="B226" s="31">
        <v>290035831</v>
      </c>
      <c r="C226" s="31" t="s">
        <v>322</v>
      </c>
      <c r="D226" s="31" t="s">
        <v>338</v>
      </c>
      <c r="E226" s="31" t="s">
        <v>323</v>
      </c>
      <c r="F226" s="31" t="s">
        <v>13</v>
      </c>
    </row>
    <row r="227" spans="1:6" ht="15">
      <c r="A227" s="15">
        <v>29</v>
      </c>
      <c r="B227" s="31">
        <v>290037027</v>
      </c>
      <c r="C227" s="31" t="s">
        <v>524</v>
      </c>
      <c r="D227" s="31" t="s">
        <v>338</v>
      </c>
      <c r="E227" s="28" t="s">
        <v>296</v>
      </c>
      <c r="F227" s="32" t="s">
        <v>13</v>
      </c>
    </row>
    <row r="228" spans="1:6" ht="15">
      <c r="A228" s="15">
        <v>29</v>
      </c>
      <c r="B228" s="31">
        <v>290037621</v>
      </c>
      <c r="C228" s="31" t="s">
        <v>525</v>
      </c>
      <c r="D228" s="31" t="s">
        <v>338</v>
      </c>
      <c r="E228" s="28" t="s">
        <v>232</v>
      </c>
      <c r="F228" s="32" t="s">
        <v>13</v>
      </c>
    </row>
    <row r="229" spans="1:6" ht="15">
      <c r="A229" s="15">
        <v>35</v>
      </c>
      <c r="B229" s="31">
        <v>350002150</v>
      </c>
      <c r="C229" s="31" t="s">
        <v>526</v>
      </c>
      <c r="D229" s="31" t="s">
        <v>527</v>
      </c>
      <c r="E229" s="28" t="s">
        <v>238</v>
      </c>
      <c r="F229" s="32" t="s">
        <v>13</v>
      </c>
    </row>
    <row r="230" spans="1:6" ht="15">
      <c r="A230" s="15">
        <v>35</v>
      </c>
      <c r="B230" s="31">
        <v>350002259</v>
      </c>
      <c r="C230" s="31" t="s">
        <v>528</v>
      </c>
      <c r="D230" s="31" t="s">
        <v>529</v>
      </c>
      <c r="E230" s="237" t="s">
        <v>192</v>
      </c>
      <c r="F230" s="34" t="s">
        <v>13</v>
      </c>
    </row>
    <row r="231" spans="1:6" ht="15">
      <c r="A231" s="15">
        <v>35</v>
      </c>
      <c r="B231" s="31">
        <v>350002283</v>
      </c>
      <c r="C231" s="31" t="s">
        <v>530</v>
      </c>
      <c r="D231" s="31" t="s">
        <v>531</v>
      </c>
      <c r="E231" s="28" t="s">
        <v>173</v>
      </c>
      <c r="F231" s="32" t="s">
        <v>13</v>
      </c>
    </row>
    <row r="232" spans="1:6" ht="15">
      <c r="A232" s="15">
        <v>35</v>
      </c>
      <c r="B232" s="31">
        <v>350002598</v>
      </c>
      <c r="C232" s="31" t="s">
        <v>532</v>
      </c>
      <c r="D232" s="31" t="s">
        <v>533</v>
      </c>
      <c r="E232" s="28" t="s">
        <v>224</v>
      </c>
      <c r="F232" s="32" t="s">
        <v>16</v>
      </c>
    </row>
    <row r="233" spans="1:6" ht="15">
      <c r="A233" s="15">
        <v>35</v>
      </c>
      <c r="B233" s="31">
        <v>350002606</v>
      </c>
      <c r="C233" s="31" t="s">
        <v>534</v>
      </c>
      <c r="D233" s="31" t="s">
        <v>535</v>
      </c>
      <c r="E233" s="28" t="s">
        <v>173</v>
      </c>
      <c r="F233" s="32" t="s">
        <v>13</v>
      </c>
    </row>
    <row r="234" spans="1:6" ht="15">
      <c r="A234" s="15">
        <v>35</v>
      </c>
      <c r="B234" s="31">
        <v>350002622</v>
      </c>
      <c r="C234" s="31" t="s">
        <v>536</v>
      </c>
      <c r="D234" s="31" t="s">
        <v>537</v>
      </c>
      <c r="E234" s="28" t="s">
        <v>173</v>
      </c>
      <c r="F234" s="32" t="s">
        <v>13</v>
      </c>
    </row>
    <row r="235" spans="1:6" ht="15">
      <c r="A235" s="15">
        <v>35</v>
      </c>
      <c r="B235" s="31">
        <v>350002630</v>
      </c>
      <c r="C235" s="31" t="s">
        <v>538</v>
      </c>
      <c r="D235" s="31" t="s">
        <v>539</v>
      </c>
      <c r="E235" s="28" t="s">
        <v>173</v>
      </c>
      <c r="F235" s="32" t="s">
        <v>13</v>
      </c>
    </row>
    <row r="236" spans="1:6" ht="15">
      <c r="A236" s="15">
        <v>35</v>
      </c>
      <c r="B236" s="31">
        <v>350002648</v>
      </c>
      <c r="C236" s="31" t="s">
        <v>540</v>
      </c>
      <c r="D236" s="31" t="s">
        <v>527</v>
      </c>
      <c r="E236" s="28" t="s">
        <v>173</v>
      </c>
      <c r="F236" s="32" t="s">
        <v>13</v>
      </c>
    </row>
    <row r="237" spans="1:6" ht="15">
      <c r="A237" s="15">
        <v>35</v>
      </c>
      <c r="B237" s="31">
        <v>350002663</v>
      </c>
      <c r="C237" s="31" t="s">
        <v>541</v>
      </c>
      <c r="D237" s="31" t="s">
        <v>542</v>
      </c>
      <c r="E237" s="28" t="s">
        <v>173</v>
      </c>
      <c r="F237" s="32" t="s">
        <v>13</v>
      </c>
    </row>
    <row r="238" spans="1:6" ht="15">
      <c r="A238" s="15">
        <v>35</v>
      </c>
      <c r="B238" s="31">
        <v>350002671</v>
      </c>
      <c r="C238" s="31" t="s">
        <v>543</v>
      </c>
      <c r="D238" s="31" t="s">
        <v>533</v>
      </c>
      <c r="E238" s="28" t="s">
        <v>173</v>
      </c>
      <c r="F238" s="32" t="s">
        <v>13</v>
      </c>
    </row>
    <row r="239" spans="1:6" ht="15">
      <c r="A239" s="15">
        <v>35</v>
      </c>
      <c r="B239" s="31">
        <v>350002697</v>
      </c>
      <c r="C239" s="31" t="s">
        <v>544</v>
      </c>
      <c r="D239" s="31" t="s">
        <v>545</v>
      </c>
      <c r="E239" s="28" t="s">
        <v>173</v>
      </c>
      <c r="F239" s="32" t="s">
        <v>13</v>
      </c>
    </row>
    <row r="240" spans="1:6" ht="15">
      <c r="A240" s="15">
        <v>35</v>
      </c>
      <c r="B240" s="31">
        <v>350002705</v>
      </c>
      <c r="C240" s="31" t="s">
        <v>546</v>
      </c>
      <c r="D240" s="31" t="s">
        <v>547</v>
      </c>
      <c r="E240" s="28" t="s">
        <v>173</v>
      </c>
      <c r="F240" s="32" t="s">
        <v>13</v>
      </c>
    </row>
    <row r="241" spans="1:6" ht="15">
      <c r="A241" s="15">
        <v>35</v>
      </c>
      <c r="B241" s="31">
        <v>350002713</v>
      </c>
      <c r="C241" s="31" t="s">
        <v>548</v>
      </c>
      <c r="D241" s="31" t="s">
        <v>533</v>
      </c>
      <c r="E241" s="28" t="s">
        <v>292</v>
      </c>
      <c r="F241" s="32" t="s">
        <v>13</v>
      </c>
    </row>
    <row r="242" spans="1:6" ht="15">
      <c r="A242" s="15">
        <v>35</v>
      </c>
      <c r="B242" s="31">
        <v>350002721</v>
      </c>
      <c r="C242" s="31" t="s">
        <v>549</v>
      </c>
      <c r="D242" s="31" t="s">
        <v>533</v>
      </c>
      <c r="E242" s="31" t="s">
        <v>550</v>
      </c>
      <c r="F242" s="31" t="s">
        <v>13</v>
      </c>
    </row>
    <row r="243" spans="1:6" ht="15">
      <c r="A243" s="15">
        <v>35</v>
      </c>
      <c r="B243" s="31">
        <v>350002739</v>
      </c>
      <c r="C243" s="31" t="s">
        <v>551</v>
      </c>
      <c r="D243" s="31" t="s">
        <v>533</v>
      </c>
      <c r="E243" s="28" t="s">
        <v>292</v>
      </c>
      <c r="F243" s="32" t="s">
        <v>13</v>
      </c>
    </row>
    <row r="244" spans="1:6" ht="15">
      <c r="A244" s="15">
        <v>35</v>
      </c>
      <c r="B244" s="31">
        <v>350002762</v>
      </c>
      <c r="C244" s="31" t="s">
        <v>552</v>
      </c>
      <c r="D244" s="31" t="s">
        <v>553</v>
      </c>
      <c r="E244" s="28" t="s">
        <v>181</v>
      </c>
      <c r="F244" s="32" t="s">
        <v>13</v>
      </c>
    </row>
    <row r="245" spans="1:6" ht="15">
      <c r="A245" s="15">
        <v>35</v>
      </c>
      <c r="B245" s="31">
        <v>350002770</v>
      </c>
      <c r="C245" s="31" t="s">
        <v>554</v>
      </c>
      <c r="D245" s="31" t="s">
        <v>555</v>
      </c>
      <c r="E245" s="28" t="s">
        <v>556</v>
      </c>
      <c r="F245" s="32" t="s">
        <v>13</v>
      </c>
    </row>
    <row r="246" spans="1:6" ht="15">
      <c r="A246" s="15">
        <v>35</v>
      </c>
      <c r="B246" s="31">
        <v>350002788</v>
      </c>
      <c r="C246" s="31" t="s">
        <v>557</v>
      </c>
      <c r="D246" s="31" t="s">
        <v>533</v>
      </c>
      <c r="E246" s="28" t="s">
        <v>184</v>
      </c>
      <c r="F246" s="32" t="s">
        <v>13</v>
      </c>
    </row>
    <row r="247" spans="1:6" ht="15">
      <c r="A247" s="15">
        <v>35</v>
      </c>
      <c r="B247" s="31">
        <v>350002846</v>
      </c>
      <c r="C247" s="31" t="s">
        <v>558</v>
      </c>
      <c r="D247" s="31" t="s">
        <v>533</v>
      </c>
      <c r="E247" s="28" t="s">
        <v>292</v>
      </c>
      <c r="F247" s="32" t="s">
        <v>13</v>
      </c>
    </row>
    <row r="248" spans="1:6" ht="15">
      <c r="A248" s="15">
        <v>35</v>
      </c>
      <c r="B248" s="31">
        <v>350002853</v>
      </c>
      <c r="C248" s="31" t="s">
        <v>559</v>
      </c>
      <c r="D248" s="31" t="s">
        <v>545</v>
      </c>
      <c r="E248" s="28" t="s">
        <v>292</v>
      </c>
      <c r="F248" s="32" t="s">
        <v>13</v>
      </c>
    </row>
    <row r="249" spans="1:6" ht="15">
      <c r="A249" s="15">
        <v>35</v>
      </c>
      <c r="B249" s="31">
        <v>350002861</v>
      </c>
      <c r="C249" s="31" t="s">
        <v>560</v>
      </c>
      <c r="D249" s="31" t="s">
        <v>553</v>
      </c>
      <c r="E249" s="28" t="s">
        <v>292</v>
      </c>
      <c r="F249" s="32" t="s">
        <v>13</v>
      </c>
    </row>
    <row r="250" spans="1:6" ht="15">
      <c r="A250" s="15">
        <v>35</v>
      </c>
      <c r="B250" s="31">
        <v>350002879</v>
      </c>
      <c r="C250" s="31" t="s">
        <v>561</v>
      </c>
      <c r="D250" s="31" t="s">
        <v>555</v>
      </c>
      <c r="E250" s="28" t="s">
        <v>292</v>
      </c>
      <c r="F250" s="32" t="s">
        <v>13</v>
      </c>
    </row>
    <row r="251" spans="1:6" ht="15">
      <c r="A251" s="15">
        <v>35</v>
      </c>
      <c r="B251" s="31">
        <v>350002895</v>
      </c>
      <c r="C251" s="31" t="s">
        <v>562</v>
      </c>
      <c r="D251" s="31" t="s">
        <v>563</v>
      </c>
      <c r="E251" s="28" t="s">
        <v>184</v>
      </c>
      <c r="F251" s="32" t="s">
        <v>13</v>
      </c>
    </row>
    <row r="252" spans="1:6" ht="15">
      <c r="A252" s="15">
        <v>35</v>
      </c>
      <c r="B252" s="31">
        <v>350002994</v>
      </c>
      <c r="C252" s="31" t="s">
        <v>564</v>
      </c>
      <c r="D252" s="31" t="s">
        <v>565</v>
      </c>
      <c r="E252" s="28" t="s">
        <v>173</v>
      </c>
      <c r="F252" s="32" t="s">
        <v>13</v>
      </c>
    </row>
    <row r="253" spans="1:6" ht="24">
      <c r="A253" s="15">
        <v>35</v>
      </c>
      <c r="B253" s="31">
        <v>350003919</v>
      </c>
      <c r="C253" s="31" t="s">
        <v>566</v>
      </c>
      <c r="D253" s="31" t="s">
        <v>553</v>
      </c>
      <c r="E253" s="28" t="s">
        <v>251</v>
      </c>
      <c r="F253" s="32" t="s">
        <v>13</v>
      </c>
    </row>
    <row r="254" spans="1:6" ht="15">
      <c r="A254" s="15">
        <v>35</v>
      </c>
      <c r="B254" s="31">
        <v>350003927</v>
      </c>
      <c r="C254" s="31" t="s">
        <v>567</v>
      </c>
      <c r="D254" s="31" t="s">
        <v>568</v>
      </c>
      <c r="E254" s="28" t="s">
        <v>184</v>
      </c>
      <c r="F254" s="32" t="s">
        <v>13</v>
      </c>
    </row>
    <row r="255" spans="1:6" ht="15">
      <c r="A255" s="15">
        <v>35</v>
      </c>
      <c r="B255" s="31">
        <v>350005013</v>
      </c>
      <c r="C255" s="31" t="s">
        <v>569</v>
      </c>
      <c r="D255" s="31" t="s">
        <v>570</v>
      </c>
      <c r="E255" s="28" t="s">
        <v>173</v>
      </c>
      <c r="F255" s="32" t="s">
        <v>13</v>
      </c>
    </row>
    <row r="256" spans="1:6" ht="15">
      <c r="A256" s="15">
        <v>35</v>
      </c>
      <c r="B256" s="31">
        <v>350005047</v>
      </c>
      <c r="C256" s="31" t="s">
        <v>571</v>
      </c>
      <c r="D256" s="31" t="s">
        <v>527</v>
      </c>
      <c r="E256" s="28" t="s">
        <v>292</v>
      </c>
      <c r="F256" s="32" t="s">
        <v>13</v>
      </c>
    </row>
    <row r="257" spans="1:6" ht="15">
      <c r="A257" s="15">
        <v>35</v>
      </c>
      <c r="B257" s="31">
        <v>350005062</v>
      </c>
      <c r="C257" s="31" t="s">
        <v>572</v>
      </c>
      <c r="D257" s="31" t="s">
        <v>573</v>
      </c>
      <c r="E257" s="237" t="s">
        <v>192</v>
      </c>
      <c r="F257" s="34" t="s">
        <v>13</v>
      </c>
    </row>
    <row r="258" spans="1:6" ht="15">
      <c r="A258" s="15">
        <v>35</v>
      </c>
      <c r="B258" s="31">
        <v>350005138</v>
      </c>
      <c r="C258" s="31" t="s">
        <v>574</v>
      </c>
      <c r="D258" s="31" t="s">
        <v>555</v>
      </c>
      <c r="E258" s="28" t="s">
        <v>181</v>
      </c>
      <c r="F258" s="32" t="s">
        <v>13</v>
      </c>
    </row>
    <row r="259" spans="1:6" ht="15">
      <c r="A259" s="15">
        <v>35</v>
      </c>
      <c r="B259" s="31">
        <v>350005625</v>
      </c>
      <c r="C259" s="31" t="s">
        <v>575</v>
      </c>
      <c r="D259" s="31" t="s">
        <v>576</v>
      </c>
      <c r="E259" s="28" t="s">
        <v>292</v>
      </c>
      <c r="F259" s="32" t="s">
        <v>13</v>
      </c>
    </row>
    <row r="260" spans="1:6" ht="15">
      <c r="A260" s="15">
        <v>35</v>
      </c>
      <c r="B260" s="31">
        <v>350006441</v>
      </c>
      <c r="C260" s="31" t="s">
        <v>577</v>
      </c>
      <c r="D260" s="31" t="s">
        <v>578</v>
      </c>
      <c r="E260" s="237" t="s">
        <v>192</v>
      </c>
      <c r="F260" s="34" t="s">
        <v>13</v>
      </c>
    </row>
    <row r="261" spans="1:6" ht="15">
      <c r="A261" s="15">
        <v>35</v>
      </c>
      <c r="B261" s="31">
        <v>350006532</v>
      </c>
      <c r="C261" s="31" t="s">
        <v>579</v>
      </c>
      <c r="D261" s="31" t="s">
        <v>545</v>
      </c>
      <c r="E261" s="237" t="s">
        <v>192</v>
      </c>
      <c r="F261" s="34" t="s">
        <v>13</v>
      </c>
    </row>
    <row r="262" spans="1:6" ht="15">
      <c r="A262" s="15">
        <v>35</v>
      </c>
      <c r="B262" s="31">
        <v>350006557</v>
      </c>
      <c r="C262" s="31" t="s">
        <v>580</v>
      </c>
      <c r="D262" s="31" t="s">
        <v>555</v>
      </c>
      <c r="E262" s="237" t="s">
        <v>192</v>
      </c>
      <c r="F262" s="34" t="s">
        <v>13</v>
      </c>
    </row>
    <row r="263" spans="1:6" ht="15">
      <c r="A263" s="15">
        <v>35</v>
      </c>
      <c r="B263" s="31">
        <v>350006565</v>
      </c>
      <c r="C263" s="31" t="s">
        <v>581</v>
      </c>
      <c r="D263" s="31" t="s">
        <v>582</v>
      </c>
      <c r="E263" s="237" t="s">
        <v>192</v>
      </c>
      <c r="F263" s="34" t="s">
        <v>13</v>
      </c>
    </row>
    <row r="264" spans="1:6" ht="15">
      <c r="A264" s="15">
        <v>35</v>
      </c>
      <c r="B264" s="31">
        <v>350006805</v>
      </c>
      <c r="C264" s="31" t="s">
        <v>583</v>
      </c>
      <c r="D264" s="31" t="s">
        <v>584</v>
      </c>
      <c r="E264" s="28" t="s">
        <v>207</v>
      </c>
      <c r="F264" s="32" t="s">
        <v>13</v>
      </c>
    </row>
    <row r="265" spans="1:6" ht="15">
      <c r="A265" s="15">
        <v>35</v>
      </c>
      <c r="B265" s="31">
        <v>350006870</v>
      </c>
      <c r="C265" s="31" t="s">
        <v>585</v>
      </c>
      <c r="D265" s="31" t="s">
        <v>533</v>
      </c>
      <c r="E265" s="28" t="s">
        <v>170</v>
      </c>
      <c r="F265" s="32" t="s">
        <v>13</v>
      </c>
    </row>
    <row r="266" spans="1:6" ht="15">
      <c r="A266" s="15">
        <v>35</v>
      </c>
      <c r="B266" s="31">
        <v>350007274</v>
      </c>
      <c r="C266" s="31" t="s">
        <v>586</v>
      </c>
      <c r="D266" s="31" t="s">
        <v>547</v>
      </c>
      <c r="E266" s="237" t="s">
        <v>192</v>
      </c>
      <c r="F266" s="34" t="s">
        <v>13</v>
      </c>
    </row>
    <row r="267" spans="1:6" ht="15">
      <c r="A267" s="15">
        <v>35</v>
      </c>
      <c r="B267" s="31">
        <v>350007357</v>
      </c>
      <c r="C267" s="31" t="s">
        <v>587</v>
      </c>
      <c r="D267" s="31" t="s">
        <v>588</v>
      </c>
      <c r="E267" s="28" t="s">
        <v>173</v>
      </c>
      <c r="F267" s="32" t="s">
        <v>15</v>
      </c>
    </row>
    <row r="268" spans="1:6" ht="15">
      <c r="A268" s="15">
        <v>35</v>
      </c>
      <c r="B268" s="31">
        <v>350007415</v>
      </c>
      <c r="C268" s="31" t="s">
        <v>589</v>
      </c>
      <c r="D268" s="31" t="s">
        <v>570</v>
      </c>
      <c r="E268" s="28" t="s">
        <v>170</v>
      </c>
      <c r="F268" s="32" t="s">
        <v>13</v>
      </c>
    </row>
    <row r="269" spans="1:6" ht="15">
      <c r="A269" s="15">
        <v>35</v>
      </c>
      <c r="B269" s="31">
        <v>350007548</v>
      </c>
      <c r="C269" s="31" t="s">
        <v>590</v>
      </c>
      <c r="D269" s="31" t="s">
        <v>591</v>
      </c>
      <c r="E269" s="237" t="s">
        <v>192</v>
      </c>
      <c r="F269" s="34" t="s">
        <v>13</v>
      </c>
    </row>
    <row r="270" spans="1:6" ht="15">
      <c r="A270" s="15">
        <v>35</v>
      </c>
      <c r="B270" s="31">
        <v>350007563</v>
      </c>
      <c r="C270" s="31" t="s">
        <v>592</v>
      </c>
      <c r="D270" s="31" t="s">
        <v>593</v>
      </c>
      <c r="E270" s="28" t="s">
        <v>173</v>
      </c>
      <c r="F270" s="32" t="s">
        <v>13</v>
      </c>
    </row>
    <row r="271" spans="1:6" ht="15">
      <c r="A271" s="15">
        <v>35</v>
      </c>
      <c r="B271" s="31">
        <v>350007571</v>
      </c>
      <c r="C271" s="31" t="s">
        <v>594</v>
      </c>
      <c r="D271" s="31" t="s">
        <v>553</v>
      </c>
      <c r="E271" s="28" t="s">
        <v>170</v>
      </c>
      <c r="F271" s="32" t="s">
        <v>13</v>
      </c>
    </row>
    <row r="272" spans="1:6" ht="15">
      <c r="A272" s="15">
        <v>35</v>
      </c>
      <c r="B272" s="31">
        <v>350007670</v>
      </c>
      <c r="C272" s="31" t="s">
        <v>595</v>
      </c>
      <c r="D272" s="31" t="s">
        <v>555</v>
      </c>
      <c r="E272" s="28" t="s">
        <v>170</v>
      </c>
      <c r="F272" s="32" t="s">
        <v>13</v>
      </c>
    </row>
    <row r="273" spans="1:6" ht="15">
      <c r="A273" s="15">
        <v>35</v>
      </c>
      <c r="B273" s="31">
        <v>350007779</v>
      </c>
      <c r="C273" s="31" t="s">
        <v>596</v>
      </c>
      <c r="D273" s="31" t="s">
        <v>597</v>
      </c>
      <c r="E273" s="237" t="s">
        <v>192</v>
      </c>
      <c r="F273" s="34" t="s">
        <v>13</v>
      </c>
    </row>
    <row r="274" spans="1:6" ht="15">
      <c r="A274" s="15">
        <v>35</v>
      </c>
      <c r="B274" s="31">
        <v>350007795</v>
      </c>
      <c r="C274" s="31" t="s">
        <v>598</v>
      </c>
      <c r="D274" s="31" t="s">
        <v>599</v>
      </c>
      <c r="E274" s="28" t="s">
        <v>308</v>
      </c>
      <c r="F274" s="32" t="s">
        <v>13</v>
      </c>
    </row>
    <row r="275" spans="1:6" ht="15">
      <c r="A275" s="15">
        <v>35</v>
      </c>
      <c r="B275" s="31">
        <v>350008132</v>
      </c>
      <c r="C275" s="31" t="s">
        <v>600</v>
      </c>
      <c r="D275" s="31" t="s">
        <v>601</v>
      </c>
      <c r="E275" s="237" t="s">
        <v>192</v>
      </c>
      <c r="F275" s="34" t="s">
        <v>13</v>
      </c>
    </row>
    <row r="276" spans="1:6" ht="15">
      <c r="A276" s="15">
        <v>35</v>
      </c>
      <c r="B276" s="31">
        <v>350008173</v>
      </c>
      <c r="C276" s="31" t="s">
        <v>602</v>
      </c>
      <c r="D276" s="31" t="s">
        <v>531</v>
      </c>
      <c r="E276" s="237" t="s">
        <v>192</v>
      </c>
      <c r="F276" s="34" t="s">
        <v>13</v>
      </c>
    </row>
    <row r="277" spans="1:6" ht="15">
      <c r="A277" s="15">
        <v>35</v>
      </c>
      <c r="B277" s="31">
        <v>350008512</v>
      </c>
      <c r="C277" s="31" t="s">
        <v>603</v>
      </c>
      <c r="D277" s="31" t="s">
        <v>604</v>
      </c>
      <c r="E277" s="28" t="s">
        <v>308</v>
      </c>
      <c r="F277" s="32" t="s">
        <v>16</v>
      </c>
    </row>
    <row r="278" spans="1:6" ht="15">
      <c r="A278" s="15">
        <v>35</v>
      </c>
      <c r="B278" s="31">
        <v>350008520</v>
      </c>
      <c r="C278" s="31" t="s">
        <v>605</v>
      </c>
      <c r="D278" s="31" t="s">
        <v>606</v>
      </c>
      <c r="E278" s="28" t="s">
        <v>207</v>
      </c>
      <c r="F278" s="32" t="s">
        <v>16</v>
      </c>
    </row>
    <row r="279" spans="1:6" ht="15">
      <c r="A279" s="15">
        <v>35</v>
      </c>
      <c r="B279" s="31">
        <v>350008587</v>
      </c>
      <c r="C279" s="31" t="s">
        <v>607</v>
      </c>
      <c r="D279" s="31" t="s">
        <v>568</v>
      </c>
      <c r="E279" s="237" t="s">
        <v>192</v>
      </c>
      <c r="F279" s="34" t="s">
        <v>13</v>
      </c>
    </row>
    <row r="280" spans="1:6" ht="15">
      <c r="A280" s="15">
        <v>35</v>
      </c>
      <c r="B280" s="31">
        <v>350008603</v>
      </c>
      <c r="C280" s="31" t="s">
        <v>608</v>
      </c>
      <c r="D280" s="31" t="s">
        <v>609</v>
      </c>
      <c r="E280" s="237" t="s">
        <v>192</v>
      </c>
      <c r="F280" s="34" t="s">
        <v>13</v>
      </c>
    </row>
    <row r="281" spans="1:6" ht="15">
      <c r="A281" s="15">
        <v>35</v>
      </c>
      <c r="B281" s="31">
        <v>350008645</v>
      </c>
      <c r="C281" s="31" t="s">
        <v>610</v>
      </c>
      <c r="D281" s="31" t="s">
        <v>555</v>
      </c>
      <c r="E281" s="28" t="s">
        <v>232</v>
      </c>
      <c r="F281" s="32" t="s">
        <v>13</v>
      </c>
    </row>
    <row r="282" spans="1:6" ht="15">
      <c r="A282" s="15">
        <v>35</v>
      </c>
      <c r="B282" s="31">
        <v>350008678</v>
      </c>
      <c r="C282" s="31" t="s">
        <v>611</v>
      </c>
      <c r="D282" s="31" t="s">
        <v>555</v>
      </c>
      <c r="E282" s="28" t="s">
        <v>207</v>
      </c>
      <c r="F282" s="32" t="s">
        <v>16</v>
      </c>
    </row>
    <row r="283" spans="1:6" ht="15">
      <c r="A283" s="15">
        <v>35</v>
      </c>
      <c r="B283" s="31">
        <v>350008702</v>
      </c>
      <c r="C283" s="31" t="s">
        <v>612</v>
      </c>
      <c r="D283" s="31" t="s">
        <v>613</v>
      </c>
      <c r="E283" s="28" t="s">
        <v>207</v>
      </c>
      <c r="F283" s="32" t="s">
        <v>16</v>
      </c>
    </row>
    <row r="284" spans="1:6" ht="15">
      <c r="A284" s="15">
        <v>35</v>
      </c>
      <c r="B284" s="31">
        <v>350008710</v>
      </c>
      <c r="C284" s="31" t="s">
        <v>614</v>
      </c>
      <c r="D284" s="31" t="s">
        <v>615</v>
      </c>
      <c r="E284" s="28" t="s">
        <v>308</v>
      </c>
      <c r="F284" s="32" t="s">
        <v>13</v>
      </c>
    </row>
    <row r="285" spans="1:6" ht="15">
      <c r="A285" s="15">
        <v>35</v>
      </c>
      <c r="B285" s="31">
        <v>350009494</v>
      </c>
      <c r="C285" s="31" t="s">
        <v>616</v>
      </c>
      <c r="D285" s="31" t="s">
        <v>570</v>
      </c>
      <c r="E285" s="28" t="s">
        <v>232</v>
      </c>
      <c r="F285" s="32" t="s">
        <v>13</v>
      </c>
    </row>
    <row r="286" spans="1:6" ht="15">
      <c r="A286" s="15">
        <v>35</v>
      </c>
      <c r="B286" s="31">
        <v>350012506</v>
      </c>
      <c r="C286" s="31" t="s">
        <v>617</v>
      </c>
      <c r="D286" s="31" t="s">
        <v>527</v>
      </c>
      <c r="E286" s="28" t="s">
        <v>308</v>
      </c>
      <c r="F286" s="32" t="s">
        <v>13</v>
      </c>
    </row>
    <row r="287" spans="1:6" ht="15">
      <c r="A287" s="15">
        <v>35</v>
      </c>
      <c r="B287" s="31">
        <v>350012969</v>
      </c>
      <c r="C287" s="31" t="s">
        <v>618</v>
      </c>
      <c r="D287" s="31" t="s">
        <v>555</v>
      </c>
      <c r="E287" s="28" t="s">
        <v>189</v>
      </c>
      <c r="F287" s="32" t="s">
        <v>13</v>
      </c>
    </row>
    <row r="288" spans="1:6" ht="15">
      <c r="A288" s="15">
        <v>35</v>
      </c>
      <c r="B288" s="31">
        <v>350013090</v>
      </c>
      <c r="C288" s="31" t="s">
        <v>619</v>
      </c>
      <c r="D288" s="31" t="s">
        <v>620</v>
      </c>
      <c r="E288" s="28" t="s">
        <v>240</v>
      </c>
      <c r="F288" s="32" t="s">
        <v>13</v>
      </c>
    </row>
    <row r="289" spans="1:6" ht="15">
      <c r="A289" s="15">
        <v>35</v>
      </c>
      <c r="B289" s="31">
        <v>350013199</v>
      </c>
      <c r="C289" s="31" t="s">
        <v>621</v>
      </c>
      <c r="D289" s="31" t="s">
        <v>622</v>
      </c>
      <c r="E289" s="237" t="s">
        <v>192</v>
      </c>
      <c r="F289" s="34" t="s">
        <v>13</v>
      </c>
    </row>
    <row r="290" spans="1:6" ht="15">
      <c r="A290" s="15">
        <v>35</v>
      </c>
      <c r="B290" s="31">
        <v>350013223</v>
      </c>
      <c r="C290" s="31" t="s">
        <v>623</v>
      </c>
      <c r="D290" s="31" t="s">
        <v>624</v>
      </c>
      <c r="E290" s="28" t="s">
        <v>207</v>
      </c>
      <c r="F290" s="32" t="s">
        <v>13</v>
      </c>
    </row>
    <row r="291" spans="1:6" ht="15">
      <c r="A291" s="15">
        <v>35</v>
      </c>
      <c r="B291" s="31">
        <v>350018750</v>
      </c>
      <c r="C291" s="31" t="s">
        <v>625</v>
      </c>
      <c r="D291" s="31" t="s">
        <v>626</v>
      </c>
      <c r="E291" s="28" t="s">
        <v>220</v>
      </c>
      <c r="F291" s="32" t="s">
        <v>13</v>
      </c>
    </row>
    <row r="292" spans="1:6" ht="15">
      <c r="A292" s="15">
        <v>35</v>
      </c>
      <c r="B292" s="31">
        <v>350023214</v>
      </c>
      <c r="C292" s="31" t="s">
        <v>627</v>
      </c>
      <c r="D292" s="31" t="s">
        <v>628</v>
      </c>
      <c r="E292" s="28" t="s">
        <v>207</v>
      </c>
      <c r="F292" s="32" t="s">
        <v>13</v>
      </c>
    </row>
    <row r="293" spans="1:6" ht="15">
      <c r="A293" s="15">
        <v>35</v>
      </c>
      <c r="B293" s="31">
        <v>350024071</v>
      </c>
      <c r="C293" s="31" t="s">
        <v>629</v>
      </c>
      <c r="D293" s="31" t="s">
        <v>630</v>
      </c>
      <c r="E293" s="237" t="s">
        <v>192</v>
      </c>
      <c r="F293" s="34" t="s">
        <v>13</v>
      </c>
    </row>
    <row r="294" spans="1:6" ht="15">
      <c r="A294" s="15">
        <v>35</v>
      </c>
      <c r="B294" s="31">
        <v>350024238</v>
      </c>
      <c r="C294" s="31" t="s">
        <v>631</v>
      </c>
      <c r="D294" s="31" t="s">
        <v>539</v>
      </c>
      <c r="E294" s="28" t="s">
        <v>207</v>
      </c>
      <c r="F294" s="32" t="s">
        <v>14</v>
      </c>
    </row>
    <row r="295" spans="1:6" ht="15">
      <c r="A295" s="15">
        <v>35</v>
      </c>
      <c r="B295" s="31">
        <v>350028619</v>
      </c>
      <c r="C295" s="31" t="s">
        <v>632</v>
      </c>
      <c r="D295" s="31" t="s">
        <v>555</v>
      </c>
      <c r="E295" s="28" t="s">
        <v>170</v>
      </c>
      <c r="F295" s="32" t="s">
        <v>13</v>
      </c>
    </row>
    <row r="296" spans="1:6" ht="15">
      <c r="A296" s="15">
        <v>35</v>
      </c>
      <c r="B296" s="31">
        <v>350028627</v>
      </c>
      <c r="C296" s="31" t="s">
        <v>633</v>
      </c>
      <c r="D296" s="31" t="s">
        <v>568</v>
      </c>
      <c r="E296" s="28" t="s">
        <v>224</v>
      </c>
      <c r="F296" s="32" t="s">
        <v>13</v>
      </c>
    </row>
    <row r="297" spans="1:6" ht="15">
      <c r="A297" s="15">
        <v>35</v>
      </c>
      <c r="B297" s="31">
        <v>350030946</v>
      </c>
      <c r="C297" s="31" t="s">
        <v>634</v>
      </c>
      <c r="D297" s="31" t="s">
        <v>635</v>
      </c>
      <c r="E297" s="28" t="s">
        <v>207</v>
      </c>
      <c r="F297" s="32" t="s">
        <v>13</v>
      </c>
    </row>
    <row r="298" spans="1:6" ht="15">
      <c r="A298" s="15">
        <v>35</v>
      </c>
      <c r="B298" s="31">
        <v>350031027</v>
      </c>
      <c r="C298" s="31" t="s">
        <v>636</v>
      </c>
      <c r="D298" s="31" t="s">
        <v>568</v>
      </c>
      <c r="E298" s="28" t="s">
        <v>303</v>
      </c>
      <c r="F298" s="32" t="s">
        <v>13</v>
      </c>
    </row>
    <row r="299" spans="1:6" ht="15">
      <c r="A299" s="15">
        <v>35</v>
      </c>
      <c r="B299" s="31">
        <v>350032256</v>
      </c>
      <c r="C299" s="31" t="s">
        <v>637</v>
      </c>
      <c r="D299" s="31" t="s">
        <v>533</v>
      </c>
      <c r="E299" s="28" t="s">
        <v>232</v>
      </c>
      <c r="F299" s="32" t="s">
        <v>13</v>
      </c>
    </row>
    <row r="300" spans="1:6" ht="15">
      <c r="A300" s="15">
        <v>35</v>
      </c>
      <c r="B300" s="31">
        <v>350032603</v>
      </c>
      <c r="C300" s="31" t="s">
        <v>638</v>
      </c>
      <c r="D300" s="31" t="s">
        <v>576</v>
      </c>
      <c r="E300" s="28" t="s">
        <v>207</v>
      </c>
      <c r="F300" s="32" t="s">
        <v>13</v>
      </c>
    </row>
    <row r="301" spans="1:6" ht="15">
      <c r="A301" s="15">
        <v>35</v>
      </c>
      <c r="B301" s="31">
        <v>350032660</v>
      </c>
      <c r="C301" s="31" t="s">
        <v>639</v>
      </c>
      <c r="D301" s="31" t="s">
        <v>640</v>
      </c>
      <c r="E301" s="28" t="s">
        <v>240</v>
      </c>
      <c r="F301" s="32" t="s">
        <v>13</v>
      </c>
    </row>
    <row r="302" spans="1:6" ht="15">
      <c r="A302" s="15">
        <v>35</v>
      </c>
      <c r="B302" s="31">
        <v>350033270</v>
      </c>
      <c r="C302" s="31" t="s">
        <v>641</v>
      </c>
      <c r="D302" s="31" t="s">
        <v>533</v>
      </c>
      <c r="E302" s="28" t="s">
        <v>240</v>
      </c>
      <c r="F302" s="32" t="s">
        <v>13</v>
      </c>
    </row>
    <row r="303" spans="1:6" ht="15">
      <c r="A303" s="15">
        <v>35</v>
      </c>
      <c r="B303" s="31">
        <v>350033288</v>
      </c>
      <c r="C303" s="31" t="s">
        <v>642</v>
      </c>
      <c r="D303" s="31" t="s">
        <v>643</v>
      </c>
      <c r="E303" s="28" t="s">
        <v>240</v>
      </c>
      <c r="F303" s="32" t="s">
        <v>13</v>
      </c>
    </row>
    <row r="304" spans="1:6" ht="15">
      <c r="A304" s="15">
        <v>35</v>
      </c>
      <c r="B304" s="31">
        <v>350033304</v>
      </c>
      <c r="C304" s="31" t="s">
        <v>644</v>
      </c>
      <c r="D304" s="31" t="s">
        <v>645</v>
      </c>
      <c r="E304" s="28" t="s">
        <v>240</v>
      </c>
      <c r="F304" s="32" t="s">
        <v>13</v>
      </c>
    </row>
    <row r="305" spans="1:6" ht="15">
      <c r="A305" s="15">
        <v>35</v>
      </c>
      <c r="B305" s="31">
        <v>350033312</v>
      </c>
      <c r="C305" s="31" t="s">
        <v>646</v>
      </c>
      <c r="D305" s="31" t="s">
        <v>576</v>
      </c>
      <c r="E305" s="28" t="s">
        <v>240</v>
      </c>
      <c r="F305" s="32" t="s">
        <v>13</v>
      </c>
    </row>
    <row r="306" spans="1:6" ht="15">
      <c r="A306" s="15">
        <v>35</v>
      </c>
      <c r="B306" s="31">
        <v>350033320</v>
      </c>
      <c r="C306" s="31" t="s">
        <v>647</v>
      </c>
      <c r="D306" s="31" t="s">
        <v>533</v>
      </c>
      <c r="E306" s="28" t="s">
        <v>240</v>
      </c>
      <c r="F306" s="32" t="s">
        <v>13</v>
      </c>
    </row>
    <row r="307" spans="1:6" ht="15">
      <c r="A307" s="15">
        <v>35</v>
      </c>
      <c r="B307" s="31">
        <v>350033353</v>
      </c>
      <c r="C307" s="31" t="s">
        <v>648</v>
      </c>
      <c r="D307" s="31" t="s">
        <v>649</v>
      </c>
      <c r="E307" s="237" t="s">
        <v>192</v>
      </c>
      <c r="F307" s="35" t="s">
        <v>432</v>
      </c>
    </row>
    <row r="308" spans="1:6" ht="15">
      <c r="A308" s="15">
        <v>35</v>
      </c>
      <c r="B308" s="31">
        <v>350033379</v>
      </c>
      <c r="C308" s="31" t="s">
        <v>650</v>
      </c>
      <c r="D308" s="31" t="s">
        <v>545</v>
      </c>
      <c r="E308" s="28" t="s">
        <v>240</v>
      </c>
      <c r="F308" s="32" t="s">
        <v>13</v>
      </c>
    </row>
    <row r="309" spans="1:6" ht="15">
      <c r="A309" s="15">
        <v>35</v>
      </c>
      <c r="B309" s="31">
        <v>350033478</v>
      </c>
      <c r="C309" s="31" t="s">
        <v>651</v>
      </c>
      <c r="D309" s="31" t="s">
        <v>620</v>
      </c>
      <c r="E309" s="237" t="s">
        <v>192</v>
      </c>
      <c r="F309" s="34" t="s">
        <v>13</v>
      </c>
    </row>
    <row r="310" spans="1:6" ht="24">
      <c r="A310" s="15">
        <v>35</v>
      </c>
      <c r="B310" s="31">
        <v>350033908</v>
      </c>
      <c r="C310" s="31" t="s">
        <v>652</v>
      </c>
      <c r="D310" s="31" t="s">
        <v>653</v>
      </c>
      <c r="E310" s="28" t="s">
        <v>251</v>
      </c>
      <c r="F310" s="32" t="s">
        <v>13</v>
      </c>
    </row>
    <row r="311" spans="1:6" ht="15">
      <c r="A311" s="15">
        <v>35</v>
      </c>
      <c r="B311" s="31">
        <v>350039483</v>
      </c>
      <c r="C311" s="31" t="s">
        <v>654</v>
      </c>
      <c r="D311" s="31" t="s">
        <v>539</v>
      </c>
      <c r="E311" s="28" t="s">
        <v>232</v>
      </c>
      <c r="F311" s="32" t="s">
        <v>13</v>
      </c>
    </row>
    <row r="312" spans="1:6" ht="15">
      <c r="A312" s="15">
        <v>35</v>
      </c>
      <c r="B312" s="31">
        <v>350039491</v>
      </c>
      <c r="C312" s="31" t="s">
        <v>655</v>
      </c>
      <c r="D312" s="31" t="s">
        <v>555</v>
      </c>
      <c r="E312" s="28" t="s">
        <v>232</v>
      </c>
      <c r="F312" s="32" t="s">
        <v>13</v>
      </c>
    </row>
    <row r="313" spans="1:6" ht="15">
      <c r="A313" s="15">
        <v>35</v>
      </c>
      <c r="B313" s="31">
        <v>350039509</v>
      </c>
      <c r="C313" s="31" t="s">
        <v>656</v>
      </c>
      <c r="D313" s="31" t="s">
        <v>657</v>
      </c>
      <c r="E313" s="28" t="s">
        <v>232</v>
      </c>
      <c r="F313" s="32" t="s">
        <v>13</v>
      </c>
    </row>
    <row r="314" spans="1:6" ht="15">
      <c r="A314" s="15">
        <v>35</v>
      </c>
      <c r="B314" s="31">
        <v>350039517</v>
      </c>
      <c r="C314" s="31" t="s">
        <v>658</v>
      </c>
      <c r="D314" s="31" t="s">
        <v>588</v>
      </c>
      <c r="E314" s="28" t="s">
        <v>232</v>
      </c>
      <c r="F314" s="32" t="s">
        <v>15</v>
      </c>
    </row>
    <row r="315" spans="1:6" ht="15">
      <c r="A315" s="15">
        <v>35</v>
      </c>
      <c r="B315" s="31">
        <v>350039533</v>
      </c>
      <c r="C315" s="31" t="s">
        <v>659</v>
      </c>
      <c r="D315" s="31" t="s">
        <v>606</v>
      </c>
      <c r="E315" s="28" t="s">
        <v>240</v>
      </c>
      <c r="F315" s="32" t="s">
        <v>13</v>
      </c>
    </row>
    <row r="316" spans="1:6" ht="26.25" customHeight="1">
      <c r="A316" s="15">
        <v>35</v>
      </c>
      <c r="B316" s="31">
        <v>350039590</v>
      </c>
      <c r="C316" s="31" t="s">
        <v>660</v>
      </c>
      <c r="D316" s="31" t="s">
        <v>545</v>
      </c>
      <c r="E316" s="28" t="s">
        <v>251</v>
      </c>
      <c r="F316" s="32" t="s">
        <v>13</v>
      </c>
    </row>
    <row r="317" spans="1:6" ht="15">
      <c r="A317" s="15">
        <v>35</v>
      </c>
      <c r="B317" s="31">
        <v>350039814</v>
      </c>
      <c r="C317" s="31" t="s">
        <v>661</v>
      </c>
      <c r="D317" s="31" t="s">
        <v>533</v>
      </c>
      <c r="E317" s="28" t="s">
        <v>232</v>
      </c>
      <c r="F317" s="32" t="s">
        <v>13</v>
      </c>
    </row>
    <row r="318" spans="1:6" ht="15">
      <c r="A318" s="15">
        <v>35</v>
      </c>
      <c r="B318" s="31">
        <v>350039822</v>
      </c>
      <c r="C318" s="31" t="s">
        <v>662</v>
      </c>
      <c r="D318" s="31" t="s">
        <v>606</v>
      </c>
      <c r="E318" s="28" t="s">
        <v>232</v>
      </c>
      <c r="F318" s="32" t="s">
        <v>13</v>
      </c>
    </row>
    <row r="319" spans="1:6" ht="15">
      <c r="A319" s="15">
        <v>35</v>
      </c>
      <c r="B319" s="31">
        <v>350039830</v>
      </c>
      <c r="C319" s="31" t="s">
        <v>663</v>
      </c>
      <c r="D319" s="31" t="s">
        <v>533</v>
      </c>
      <c r="E319" s="28" t="s">
        <v>232</v>
      </c>
      <c r="F319" s="32" t="s">
        <v>13</v>
      </c>
    </row>
    <row r="320" spans="1:6" ht="15">
      <c r="A320" s="15">
        <v>35</v>
      </c>
      <c r="B320" s="31">
        <v>350040127</v>
      </c>
      <c r="C320" s="31" t="s">
        <v>664</v>
      </c>
      <c r="D320" s="31" t="s">
        <v>665</v>
      </c>
      <c r="E320" s="28" t="s">
        <v>240</v>
      </c>
      <c r="F320" s="32" t="s">
        <v>15</v>
      </c>
    </row>
    <row r="321" spans="1:6" ht="15">
      <c r="A321" s="15">
        <v>35</v>
      </c>
      <c r="B321" s="31">
        <v>350040218</v>
      </c>
      <c r="C321" s="31" t="s">
        <v>666</v>
      </c>
      <c r="D321" s="31" t="s">
        <v>667</v>
      </c>
      <c r="E321" s="28" t="s">
        <v>207</v>
      </c>
      <c r="F321" s="32" t="s">
        <v>13</v>
      </c>
    </row>
    <row r="322" spans="1:6" ht="15">
      <c r="A322" s="15">
        <v>35</v>
      </c>
      <c r="B322" s="31">
        <v>350040424</v>
      </c>
      <c r="C322" s="31" t="s">
        <v>668</v>
      </c>
      <c r="D322" s="31" t="s">
        <v>606</v>
      </c>
      <c r="E322" s="28" t="s">
        <v>240</v>
      </c>
      <c r="F322" s="32" t="s">
        <v>13</v>
      </c>
    </row>
    <row r="323" spans="1:6" ht="15">
      <c r="A323" s="15">
        <v>35</v>
      </c>
      <c r="B323" s="31">
        <v>350040507</v>
      </c>
      <c r="C323" s="31" t="s">
        <v>669</v>
      </c>
      <c r="D323" s="31" t="s">
        <v>670</v>
      </c>
      <c r="E323" s="28" t="s">
        <v>184</v>
      </c>
      <c r="F323" s="32" t="s">
        <v>13</v>
      </c>
    </row>
    <row r="324" spans="1:6" ht="15">
      <c r="A324" s="15">
        <v>35</v>
      </c>
      <c r="B324" s="31">
        <v>350040986</v>
      </c>
      <c r="C324" s="31" t="s">
        <v>671</v>
      </c>
      <c r="D324" s="31" t="s">
        <v>533</v>
      </c>
      <c r="E324" s="28" t="s">
        <v>232</v>
      </c>
      <c r="F324" s="32" t="s">
        <v>13</v>
      </c>
    </row>
    <row r="325" spans="1:6" ht="15">
      <c r="A325" s="15">
        <v>35</v>
      </c>
      <c r="B325" s="31">
        <v>350041372</v>
      </c>
      <c r="C325" s="31" t="s">
        <v>672</v>
      </c>
      <c r="D325" s="31" t="s">
        <v>597</v>
      </c>
      <c r="E325" s="28" t="s">
        <v>207</v>
      </c>
      <c r="F325" s="32" t="s">
        <v>13</v>
      </c>
    </row>
    <row r="326" spans="1:6" ht="15">
      <c r="A326" s="15">
        <v>35</v>
      </c>
      <c r="B326" s="31">
        <v>350042016</v>
      </c>
      <c r="C326" s="31" t="s">
        <v>673</v>
      </c>
      <c r="D326" s="31" t="s">
        <v>645</v>
      </c>
      <c r="E326" s="28" t="s">
        <v>477</v>
      </c>
      <c r="F326" s="32" t="s">
        <v>13</v>
      </c>
    </row>
    <row r="327" spans="1:6" ht="15">
      <c r="A327" s="15">
        <v>35</v>
      </c>
      <c r="B327" s="31">
        <v>350042222</v>
      </c>
      <c r="C327" s="31" t="s">
        <v>674</v>
      </c>
      <c r="D327" s="31" t="s">
        <v>675</v>
      </c>
      <c r="E327" s="237" t="s">
        <v>192</v>
      </c>
      <c r="F327" s="34" t="s">
        <v>13</v>
      </c>
    </row>
    <row r="328" spans="1:6" ht="15">
      <c r="A328" s="15">
        <v>35</v>
      </c>
      <c r="B328" s="31">
        <v>350042313</v>
      </c>
      <c r="C328" s="31" t="s">
        <v>676</v>
      </c>
      <c r="D328" s="31" t="s">
        <v>677</v>
      </c>
      <c r="E328" s="28" t="s">
        <v>240</v>
      </c>
      <c r="F328" s="32" t="s">
        <v>13</v>
      </c>
    </row>
    <row r="329" spans="1:6" ht="15" customHeight="1">
      <c r="A329" s="15">
        <v>35</v>
      </c>
      <c r="B329" s="31">
        <v>350042362</v>
      </c>
      <c r="C329" s="31" t="s">
        <v>678</v>
      </c>
      <c r="D329" s="31" t="s">
        <v>588</v>
      </c>
      <c r="E329" s="28" t="s">
        <v>184</v>
      </c>
      <c r="F329" s="32" t="s">
        <v>15</v>
      </c>
    </row>
    <row r="330" spans="1:6" ht="15">
      <c r="A330" s="15">
        <v>35</v>
      </c>
      <c r="B330" s="31">
        <v>350042685</v>
      </c>
      <c r="C330" s="31" t="s">
        <v>679</v>
      </c>
      <c r="D330" s="31" t="s">
        <v>680</v>
      </c>
      <c r="E330" s="28" t="s">
        <v>240</v>
      </c>
      <c r="F330" s="32" t="s">
        <v>13</v>
      </c>
    </row>
    <row r="331" spans="1:6" ht="15">
      <c r="A331" s="15">
        <v>35</v>
      </c>
      <c r="B331" s="31">
        <v>350043865</v>
      </c>
      <c r="C331" s="31" t="s">
        <v>681</v>
      </c>
      <c r="D331" s="31" t="s">
        <v>682</v>
      </c>
      <c r="E331" s="237" t="s">
        <v>192</v>
      </c>
      <c r="F331" s="34" t="s">
        <v>13</v>
      </c>
    </row>
    <row r="332" spans="1:6" ht="15">
      <c r="A332" s="15">
        <v>35</v>
      </c>
      <c r="B332" s="31">
        <v>350044061</v>
      </c>
      <c r="C332" s="31" t="s">
        <v>683</v>
      </c>
      <c r="D332" s="31" t="s">
        <v>684</v>
      </c>
      <c r="E332" s="28" t="s">
        <v>220</v>
      </c>
      <c r="F332" s="32" t="s">
        <v>14</v>
      </c>
    </row>
    <row r="333" spans="1:6" ht="15">
      <c r="A333" s="15">
        <v>35</v>
      </c>
      <c r="B333" s="31">
        <v>350044319</v>
      </c>
      <c r="C333" s="31" t="s">
        <v>685</v>
      </c>
      <c r="D333" s="31" t="s">
        <v>542</v>
      </c>
      <c r="E333" s="237" t="s">
        <v>192</v>
      </c>
      <c r="F333" s="34" t="s">
        <v>13</v>
      </c>
    </row>
    <row r="334" spans="1:6" ht="24">
      <c r="A334" s="15">
        <v>35</v>
      </c>
      <c r="B334" s="31">
        <v>350044780</v>
      </c>
      <c r="C334" s="31" t="s">
        <v>686</v>
      </c>
      <c r="D334" s="31" t="s">
        <v>687</v>
      </c>
      <c r="E334" s="28" t="s">
        <v>251</v>
      </c>
      <c r="F334" s="32" t="s">
        <v>13</v>
      </c>
    </row>
    <row r="335" spans="1:6" ht="15">
      <c r="A335" s="15">
        <v>35</v>
      </c>
      <c r="B335" s="31">
        <v>350044798</v>
      </c>
      <c r="C335" s="31" t="s">
        <v>688</v>
      </c>
      <c r="D335" s="31" t="s">
        <v>687</v>
      </c>
      <c r="E335" s="28" t="s">
        <v>238</v>
      </c>
      <c r="F335" s="32" t="s">
        <v>13</v>
      </c>
    </row>
    <row r="336" spans="1:6" ht="15">
      <c r="A336" s="15">
        <v>35</v>
      </c>
      <c r="B336" s="31">
        <v>350045258</v>
      </c>
      <c r="C336" s="31" t="s">
        <v>689</v>
      </c>
      <c r="D336" s="31" t="s">
        <v>533</v>
      </c>
      <c r="E336" s="28" t="s">
        <v>232</v>
      </c>
      <c r="F336" s="32" t="s">
        <v>14</v>
      </c>
    </row>
    <row r="337" spans="1:6" ht="15">
      <c r="A337" s="15">
        <v>35</v>
      </c>
      <c r="B337" s="31">
        <v>350045274</v>
      </c>
      <c r="C337" s="31" t="s">
        <v>690</v>
      </c>
      <c r="D337" s="31" t="s">
        <v>691</v>
      </c>
      <c r="E337" s="28" t="s">
        <v>173</v>
      </c>
      <c r="F337" s="32" t="s">
        <v>13</v>
      </c>
    </row>
    <row r="338" spans="1:6" ht="15">
      <c r="A338" s="15">
        <v>35</v>
      </c>
      <c r="B338" s="31">
        <v>350045365</v>
      </c>
      <c r="C338" s="31" t="s">
        <v>692</v>
      </c>
      <c r="D338" s="31" t="s">
        <v>645</v>
      </c>
      <c r="E338" s="28" t="s">
        <v>296</v>
      </c>
      <c r="F338" s="32" t="s">
        <v>13</v>
      </c>
    </row>
    <row r="339" spans="1:6" ht="25.5" customHeight="1">
      <c r="A339" s="15">
        <v>35</v>
      </c>
      <c r="B339" s="31">
        <v>350045696</v>
      </c>
      <c r="C339" s="31" t="s">
        <v>693</v>
      </c>
      <c r="D339" s="31" t="s">
        <v>545</v>
      </c>
      <c r="E339" s="28" t="s">
        <v>298</v>
      </c>
      <c r="F339" s="32" t="s">
        <v>13</v>
      </c>
    </row>
    <row r="340" spans="1:6" ht="27.75" customHeight="1">
      <c r="A340" s="15">
        <v>35</v>
      </c>
      <c r="B340" s="31">
        <v>350045795</v>
      </c>
      <c r="C340" s="31" t="s">
        <v>694</v>
      </c>
      <c r="D340" s="31" t="s">
        <v>591</v>
      </c>
      <c r="E340" s="28" t="s">
        <v>300</v>
      </c>
      <c r="F340" s="32" t="s">
        <v>13</v>
      </c>
    </row>
    <row r="341" spans="1:6" ht="15">
      <c r="A341" s="15">
        <v>35</v>
      </c>
      <c r="B341" s="31">
        <v>350045811</v>
      </c>
      <c r="C341" s="31" t="s">
        <v>695</v>
      </c>
      <c r="D341" s="31" t="s">
        <v>645</v>
      </c>
      <c r="E341" s="237" t="s">
        <v>192</v>
      </c>
      <c r="F341" s="34" t="s">
        <v>13</v>
      </c>
    </row>
    <row r="342" spans="1:6" ht="15">
      <c r="A342" s="15">
        <v>35</v>
      </c>
      <c r="B342" s="31">
        <v>350045902</v>
      </c>
      <c r="C342" s="31" t="s">
        <v>524</v>
      </c>
      <c r="D342" s="31" t="s">
        <v>533</v>
      </c>
      <c r="E342" s="28" t="s">
        <v>296</v>
      </c>
      <c r="F342" s="32" t="s">
        <v>13</v>
      </c>
    </row>
    <row r="343" spans="1:6" ht="15">
      <c r="A343" s="15">
        <v>35</v>
      </c>
      <c r="B343" s="31">
        <v>350046082</v>
      </c>
      <c r="C343" s="31" t="s">
        <v>696</v>
      </c>
      <c r="D343" s="31" t="s">
        <v>697</v>
      </c>
      <c r="E343" s="28" t="s">
        <v>240</v>
      </c>
      <c r="F343" s="32" t="s">
        <v>13</v>
      </c>
    </row>
    <row r="344" spans="1:6" ht="15">
      <c r="A344" s="15">
        <v>35</v>
      </c>
      <c r="B344" s="31">
        <v>350046249</v>
      </c>
      <c r="C344" s="31" t="s">
        <v>698</v>
      </c>
      <c r="D344" s="31" t="s">
        <v>691</v>
      </c>
      <c r="E344" s="28" t="s">
        <v>232</v>
      </c>
      <c r="F344" s="32" t="s">
        <v>13</v>
      </c>
    </row>
    <row r="345" spans="1:6" ht="15">
      <c r="A345" s="15">
        <v>35</v>
      </c>
      <c r="B345" s="31">
        <v>350046371</v>
      </c>
      <c r="C345" s="31" t="s">
        <v>699</v>
      </c>
      <c r="D345" s="31" t="s">
        <v>700</v>
      </c>
      <c r="E345" s="28" t="s">
        <v>220</v>
      </c>
      <c r="F345" s="32" t="s">
        <v>13</v>
      </c>
    </row>
    <row r="346" spans="1:6" ht="15">
      <c r="A346" s="15">
        <v>35</v>
      </c>
      <c r="B346" s="31">
        <v>350046538</v>
      </c>
      <c r="C346" s="31" t="s">
        <v>701</v>
      </c>
      <c r="D346" s="31" t="s">
        <v>537</v>
      </c>
      <c r="E346" s="237" t="s">
        <v>192</v>
      </c>
      <c r="F346" s="34" t="s">
        <v>13</v>
      </c>
    </row>
    <row r="347" spans="1:6" ht="15">
      <c r="A347" s="15">
        <v>35</v>
      </c>
      <c r="B347" s="31">
        <v>350046710</v>
      </c>
      <c r="C347" s="31" t="s">
        <v>702</v>
      </c>
      <c r="D347" s="31" t="s">
        <v>570</v>
      </c>
      <c r="E347" s="28" t="s">
        <v>232</v>
      </c>
      <c r="F347" s="32" t="s">
        <v>13</v>
      </c>
    </row>
    <row r="348" spans="1:6" ht="29.25" customHeight="1">
      <c r="A348" s="15">
        <v>35</v>
      </c>
      <c r="B348" s="31">
        <v>350046785</v>
      </c>
      <c r="C348" s="31" t="s">
        <v>703</v>
      </c>
      <c r="D348" s="31" t="s">
        <v>691</v>
      </c>
      <c r="E348" s="28" t="s">
        <v>298</v>
      </c>
      <c r="F348" s="32" t="s">
        <v>13</v>
      </c>
    </row>
    <row r="349" spans="1:6" ht="24">
      <c r="A349" s="15">
        <v>35</v>
      </c>
      <c r="B349" s="16">
        <v>350046793</v>
      </c>
      <c r="C349" s="16" t="s">
        <v>704</v>
      </c>
      <c r="D349" s="16" t="s">
        <v>691</v>
      </c>
      <c r="E349" s="28" t="s">
        <v>300</v>
      </c>
      <c r="F349" s="32" t="s">
        <v>13</v>
      </c>
    </row>
    <row r="350" spans="1:6" ht="15">
      <c r="A350" s="15">
        <v>35</v>
      </c>
      <c r="B350" s="31">
        <v>350046850</v>
      </c>
      <c r="C350" s="31" t="s">
        <v>705</v>
      </c>
      <c r="D350" s="31" t="s">
        <v>706</v>
      </c>
      <c r="E350" s="28" t="s">
        <v>240</v>
      </c>
      <c r="F350" s="32" t="s">
        <v>13</v>
      </c>
    </row>
    <row r="351" spans="1:6" ht="15">
      <c r="A351" s="15">
        <v>35</v>
      </c>
      <c r="B351" s="31">
        <v>350046868</v>
      </c>
      <c r="C351" s="31" t="s">
        <v>707</v>
      </c>
      <c r="D351" s="31" t="s">
        <v>529</v>
      </c>
      <c r="E351" s="28" t="s">
        <v>240</v>
      </c>
      <c r="F351" s="32" t="s">
        <v>13</v>
      </c>
    </row>
    <row r="352" spans="1:6" ht="15">
      <c r="A352" s="15">
        <v>35</v>
      </c>
      <c r="B352" s="31">
        <v>350046876</v>
      </c>
      <c r="C352" s="31" t="s">
        <v>708</v>
      </c>
      <c r="D352" s="31" t="s">
        <v>555</v>
      </c>
      <c r="E352" s="28" t="s">
        <v>170</v>
      </c>
      <c r="F352" s="32" t="s">
        <v>14</v>
      </c>
    </row>
    <row r="353" spans="1:6" ht="15">
      <c r="A353" s="15">
        <v>35</v>
      </c>
      <c r="B353" s="31">
        <v>350047098</v>
      </c>
      <c r="C353" s="31" t="s">
        <v>709</v>
      </c>
      <c r="D353" s="31" t="s">
        <v>710</v>
      </c>
      <c r="E353" s="28" t="s">
        <v>308</v>
      </c>
      <c r="F353" s="32" t="s">
        <v>13</v>
      </c>
    </row>
    <row r="354" spans="1:6" ht="15">
      <c r="A354" s="15">
        <v>35</v>
      </c>
      <c r="B354" s="31">
        <v>350047437</v>
      </c>
      <c r="C354" s="31" t="s">
        <v>711</v>
      </c>
      <c r="D354" s="31" t="s">
        <v>529</v>
      </c>
      <c r="E354" s="28" t="s">
        <v>232</v>
      </c>
      <c r="F354" s="32" t="s">
        <v>13</v>
      </c>
    </row>
    <row r="355" spans="1:6" ht="15">
      <c r="A355" s="15">
        <v>35</v>
      </c>
      <c r="B355" s="31">
        <v>350049573</v>
      </c>
      <c r="C355" s="31" t="s">
        <v>712</v>
      </c>
      <c r="D355" s="31" t="s">
        <v>713</v>
      </c>
      <c r="E355" s="28" t="s">
        <v>220</v>
      </c>
      <c r="F355" s="32" t="s">
        <v>13</v>
      </c>
    </row>
    <row r="356" spans="1:6" ht="15">
      <c r="A356" s="15">
        <v>35</v>
      </c>
      <c r="B356" s="31">
        <v>350049656</v>
      </c>
      <c r="C356" s="31" t="s">
        <v>714</v>
      </c>
      <c r="D356" s="31" t="s">
        <v>553</v>
      </c>
      <c r="E356" s="28" t="s">
        <v>173</v>
      </c>
      <c r="F356" s="32" t="s">
        <v>13</v>
      </c>
    </row>
    <row r="357" spans="1:6" ht="15">
      <c r="A357" s="15">
        <v>35</v>
      </c>
      <c r="B357" s="31">
        <v>350050423</v>
      </c>
      <c r="C357" s="31" t="s">
        <v>715</v>
      </c>
      <c r="D357" s="31" t="s">
        <v>645</v>
      </c>
      <c r="E357" s="28" t="s">
        <v>173</v>
      </c>
      <c r="F357" s="32" t="s">
        <v>13</v>
      </c>
    </row>
    <row r="358" spans="1:6" ht="15">
      <c r="A358" s="15">
        <v>35</v>
      </c>
      <c r="B358" s="31">
        <v>350051215</v>
      </c>
      <c r="C358" s="31" t="s">
        <v>716</v>
      </c>
      <c r="D358" s="31" t="s">
        <v>533</v>
      </c>
      <c r="E358" s="28" t="s">
        <v>296</v>
      </c>
      <c r="F358" s="32" t="s">
        <v>13</v>
      </c>
    </row>
    <row r="359" spans="1:6" ht="22.5">
      <c r="A359" s="15">
        <v>35</v>
      </c>
      <c r="B359" s="31">
        <v>350052122</v>
      </c>
      <c r="C359" s="31" t="s">
        <v>322</v>
      </c>
      <c r="D359" s="31" t="s">
        <v>555</v>
      </c>
      <c r="E359" s="31" t="s">
        <v>323</v>
      </c>
      <c r="F359" s="31" t="s">
        <v>13</v>
      </c>
    </row>
    <row r="360" spans="1:6" ht="15">
      <c r="A360" s="15">
        <v>35</v>
      </c>
      <c r="B360" s="31">
        <v>350053005</v>
      </c>
      <c r="C360" s="31" t="s">
        <v>717</v>
      </c>
      <c r="D360" s="31" t="s">
        <v>533</v>
      </c>
      <c r="E360" s="28" t="s">
        <v>296</v>
      </c>
      <c r="F360" s="32" t="s">
        <v>13</v>
      </c>
    </row>
    <row r="361" spans="1:6" ht="15">
      <c r="A361" s="15">
        <v>35</v>
      </c>
      <c r="B361" s="31">
        <v>350053971</v>
      </c>
      <c r="C361" s="31" t="s">
        <v>718</v>
      </c>
      <c r="D361" s="31" t="s">
        <v>533</v>
      </c>
      <c r="E361" s="238" t="s">
        <v>192</v>
      </c>
      <c r="F361" s="32" t="s">
        <v>16</v>
      </c>
    </row>
    <row r="362" spans="1:6" ht="15">
      <c r="A362" s="15">
        <v>35</v>
      </c>
      <c r="B362" s="31">
        <v>350053989</v>
      </c>
      <c r="C362" s="31" t="s">
        <v>719</v>
      </c>
      <c r="D362" s="31" t="s">
        <v>591</v>
      </c>
      <c r="E362" s="28" t="s">
        <v>224</v>
      </c>
      <c r="F362" s="34" t="s">
        <v>13</v>
      </c>
    </row>
    <row r="363" spans="1:6" ht="15">
      <c r="A363" s="15">
        <v>56</v>
      </c>
      <c r="B363" s="31">
        <v>560000093</v>
      </c>
      <c r="C363" s="31" t="s">
        <v>720</v>
      </c>
      <c r="D363" s="31" t="s">
        <v>721</v>
      </c>
      <c r="E363" s="28" t="s">
        <v>232</v>
      </c>
      <c r="F363" s="32" t="s">
        <v>13</v>
      </c>
    </row>
    <row r="364" spans="1:6" ht="15">
      <c r="A364" s="15">
        <v>56</v>
      </c>
      <c r="B364" s="31">
        <v>560002164</v>
      </c>
      <c r="C364" s="31" t="s">
        <v>722</v>
      </c>
      <c r="D364" s="31" t="s">
        <v>723</v>
      </c>
      <c r="E364" s="237" t="s">
        <v>192</v>
      </c>
      <c r="F364" s="34" t="s">
        <v>13</v>
      </c>
    </row>
    <row r="365" spans="1:6" ht="15">
      <c r="A365" s="15">
        <v>56</v>
      </c>
      <c r="B365" s="31">
        <v>560002172</v>
      </c>
      <c r="C365" s="31" t="s">
        <v>724</v>
      </c>
      <c r="D365" s="31" t="s">
        <v>725</v>
      </c>
      <c r="E365" s="28" t="s">
        <v>173</v>
      </c>
      <c r="F365" s="32" t="s">
        <v>13</v>
      </c>
    </row>
    <row r="366" spans="1:6" ht="15">
      <c r="A366" s="15">
        <v>56</v>
      </c>
      <c r="B366" s="31">
        <v>560002180</v>
      </c>
      <c r="C366" s="31" t="s">
        <v>726</v>
      </c>
      <c r="D366" s="31" t="s">
        <v>727</v>
      </c>
      <c r="E366" s="28" t="s">
        <v>184</v>
      </c>
      <c r="F366" s="32" t="s">
        <v>13</v>
      </c>
    </row>
    <row r="367" spans="1:6" ht="19.5" customHeight="1">
      <c r="A367" s="15">
        <v>56</v>
      </c>
      <c r="B367" s="31">
        <v>560002446</v>
      </c>
      <c r="C367" s="31" t="s">
        <v>728</v>
      </c>
      <c r="D367" s="31" t="s">
        <v>729</v>
      </c>
      <c r="E367" s="28" t="s">
        <v>181</v>
      </c>
      <c r="F367" s="32" t="s">
        <v>13</v>
      </c>
    </row>
    <row r="368" spans="1:6" ht="15">
      <c r="A368" s="15">
        <v>56</v>
      </c>
      <c r="B368" s="31">
        <v>560002447</v>
      </c>
      <c r="C368" s="31" t="s">
        <v>730</v>
      </c>
      <c r="D368" s="31" t="s">
        <v>729</v>
      </c>
      <c r="E368" s="31" t="s">
        <v>181</v>
      </c>
      <c r="F368" s="31" t="s">
        <v>13</v>
      </c>
    </row>
    <row r="369" spans="1:6" ht="15">
      <c r="A369" s="15">
        <v>56</v>
      </c>
      <c r="B369" s="31">
        <v>560002461</v>
      </c>
      <c r="C369" s="31" t="s">
        <v>731</v>
      </c>
      <c r="D369" s="31" t="s">
        <v>732</v>
      </c>
      <c r="E369" s="238" t="s">
        <v>192</v>
      </c>
      <c r="F369" s="34" t="s">
        <v>13</v>
      </c>
    </row>
    <row r="370" spans="1:6" ht="15">
      <c r="A370" s="15">
        <v>56</v>
      </c>
      <c r="B370" s="31">
        <v>560002693</v>
      </c>
      <c r="C370" s="31" t="s">
        <v>733</v>
      </c>
      <c r="D370" s="31" t="s">
        <v>721</v>
      </c>
      <c r="E370" s="28" t="s">
        <v>292</v>
      </c>
      <c r="F370" s="32" t="s">
        <v>13</v>
      </c>
    </row>
    <row r="371" spans="1:6" ht="15">
      <c r="A371" s="15">
        <v>56</v>
      </c>
      <c r="B371" s="31">
        <v>560002701</v>
      </c>
      <c r="C371" s="31" t="s">
        <v>734</v>
      </c>
      <c r="D371" s="31" t="s">
        <v>735</v>
      </c>
      <c r="E371" s="28" t="s">
        <v>292</v>
      </c>
      <c r="F371" s="32" t="s">
        <v>13</v>
      </c>
    </row>
    <row r="372" spans="1:6" ht="15">
      <c r="A372" s="15">
        <v>56</v>
      </c>
      <c r="B372" s="31">
        <v>560002719</v>
      </c>
      <c r="C372" s="31" t="s">
        <v>736</v>
      </c>
      <c r="D372" s="31" t="s">
        <v>737</v>
      </c>
      <c r="E372" s="28" t="s">
        <v>292</v>
      </c>
      <c r="F372" s="32" t="s">
        <v>13</v>
      </c>
    </row>
    <row r="373" spans="1:6" ht="15">
      <c r="A373" s="15">
        <v>56</v>
      </c>
      <c r="B373" s="31">
        <v>560002727</v>
      </c>
      <c r="C373" s="31" t="s">
        <v>738</v>
      </c>
      <c r="D373" s="31" t="s">
        <v>739</v>
      </c>
      <c r="E373" s="28" t="s">
        <v>173</v>
      </c>
      <c r="F373" s="32" t="s">
        <v>13</v>
      </c>
    </row>
    <row r="374" spans="1:6" ht="15">
      <c r="A374" s="15">
        <v>56</v>
      </c>
      <c r="B374" s="31">
        <v>560002735</v>
      </c>
      <c r="C374" s="31" t="s">
        <v>740</v>
      </c>
      <c r="D374" s="31" t="s">
        <v>741</v>
      </c>
      <c r="E374" s="28" t="s">
        <v>173</v>
      </c>
      <c r="F374" s="32" t="s">
        <v>13</v>
      </c>
    </row>
    <row r="375" spans="1:6" ht="15">
      <c r="A375" s="15">
        <v>56</v>
      </c>
      <c r="B375" s="31">
        <v>560002743</v>
      </c>
      <c r="C375" s="31" t="s">
        <v>742</v>
      </c>
      <c r="D375" s="31" t="s">
        <v>743</v>
      </c>
      <c r="E375" s="28" t="s">
        <v>173</v>
      </c>
      <c r="F375" s="32" t="s">
        <v>13</v>
      </c>
    </row>
    <row r="376" spans="1:6" ht="15">
      <c r="A376" s="15">
        <v>56</v>
      </c>
      <c r="B376" s="31">
        <v>560002750</v>
      </c>
      <c r="C376" s="31" t="s">
        <v>744</v>
      </c>
      <c r="D376" s="31" t="s">
        <v>745</v>
      </c>
      <c r="E376" s="28" t="s">
        <v>173</v>
      </c>
      <c r="F376" s="32" t="s">
        <v>13</v>
      </c>
    </row>
    <row r="377" spans="1:6" ht="15">
      <c r="A377" s="15">
        <v>56</v>
      </c>
      <c r="B377" s="31">
        <v>560002776</v>
      </c>
      <c r="C377" s="31" t="s">
        <v>746</v>
      </c>
      <c r="D377" s="31" t="s">
        <v>747</v>
      </c>
      <c r="E377" s="238" t="s">
        <v>192</v>
      </c>
      <c r="F377" s="34" t="s">
        <v>13</v>
      </c>
    </row>
    <row r="378" spans="1:6" ht="15">
      <c r="A378" s="15">
        <v>56</v>
      </c>
      <c r="B378" s="31">
        <v>560002784</v>
      </c>
      <c r="C378" s="31" t="s">
        <v>748</v>
      </c>
      <c r="D378" s="31" t="s">
        <v>749</v>
      </c>
      <c r="E378" s="28" t="s">
        <v>173</v>
      </c>
      <c r="F378" s="32" t="s">
        <v>13</v>
      </c>
    </row>
    <row r="379" spans="1:6" ht="15">
      <c r="A379" s="15">
        <v>56</v>
      </c>
      <c r="B379" s="31">
        <v>560002792</v>
      </c>
      <c r="C379" s="31" t="s">
        <v>750</v>
      </c>
      <c r="D379" s="31" t="s">
        <v>737</v>
      </c>
      <c r="E379" s="28" t="s">
        <v>173</v>
      </c>
      <c r="F379" s="32" t="s">
        <v>13</v>
      </c>
    </row>
    <row r="380" spans="1:6" ht="15">
      <c r="A380" s="15">
        <v>56</v>
      </c>
      <c r="B380" s="31">
        <v>560002818</v>
      </c>
      <c r="C380" s="31" t="s">
        <v>751</v>
      </c>
      <c r="D380" s="31" t="s">
        <v>752</v>
      </c>
      <c r="E380" s="28" t="s">
        <v>173</v>
      </c>
      <c r="F380" s="32" t="s">
        <v>13</v>
      </c>
    </row>
    <row r="381" spans="1:6" ht="15">
      <c r="A381" s="15">
        <v>56</v>
      </c>
      <c r="B381" s="31">
        <v>560002834</v>
      </c>
      <c r="C381" s="31" t="s">
        <v>753</v>
      </c>
      <c r="D381" s="31" t="s">
        <v>754</v>
      </c>
      <c r="E381" s="28" t="s">
        <v>220</v>
      </c>
      <c r="F381" s="32" t="s">
        <v>14</v>
      </c>
    </row>
    <row r="382" spans="1:6" ht="15">
      <c r="A382" s="15">
        <v>56</v>
      </c>
      <c r="B382" s="31">
        <v>560002867</v>
      </c>
      <c r="C382" s="31" t="s">
        <v>755</v>
      </c>
      <c r="D382" s="31" t="s">
        <v>735</v>
      </c>
      <c r="E382" s="28" t="s">
        <v>173</v>
      </c>
      <c r="F382" s="32" t="s">
        <v>15</v>
      </c>
    </row>
    <row r="383" spans="1:6" ht="15">
      <c r="A383" s="15">
        <v>56</v>
      </c>
      <c r="B383" s="31">
        <v>560002966</v>
      </c>
      <c r="C383" s="31" t="s">
        <v>756</v>
      </c>
      <c r="D383" s="31" t="s">
        <v>732</v>
      </c>
      <c r="E383" s="28" t="s">
        <v>173</v>
      </c>
      <c r="F383" s="32" t="s">
        <v>13</v>
      </c>
    </row>
    <row r="384" spans="1:6" ht="15">
      <c r="A384" s="15">
        <v>56</v>
      </c>
      <c r="B384" s="31">
        <v>560002982</v>
      </c>
      <c r="C384" s="31" t="s">
        <v>757</v>
      </c>
      <c r="D384" s="31" t="s">
        <v>758</v>
      </c>
      <c r="E384" s="28" t="s">
        <v>173</v>
      </c>
      <c r="F384" s="32" t="s">
        <v>15</v>
      </c>
    </row>
    <row r="385" spans="1:6" ht="15">
      <c r="A385" s="15">
        <v>56</v>
      </c>
      <c r="B385" s="31">
        <v>560003170</v>
      </c>
      <c r="C385" s="31" t="s">
        <v>759</v>
      </c>
      <c r="D385" s="31" t="s">
        <v>721</v>
      </c>
      <c r="E385" s="28" t="s">
        <v>220</v>
      </c>
      <c r="F385" s="32" t="s">
        <v>13</v>
      </c>
    </row>
    <row r="386" spans="1:6" ht="15">
      <c r="A386" s="15">
        <v>56</v>
      </c>
      <c r="B386" s="31">
        <v>560003501</v>
      </c>
      <c r="C386" s="31" t="s">
        <v>760</v>
      </c>
      <c r="D386" s="31" t="s">
        <v>761</v>
      </c>
      <c r="E386" s="28" t="s">
        <v>207</v>
      </c>
      <c r="F386" s="32" t="s">
        <v>14</v>
      </c>
    </row>
    <row r="387" spans="1:6" ht="15">
      <c r="A387" s="15">
        <v>56</v>
      </c>
      <c r="B387" s="31">
        <v>560003576</v>
      </c>
      <c r="C387" s="31" t="s">
        <v>762</v>
      </c>
      <c r="D387" s="31" t="s">
        <v>721</v>
      </c>
      <c r="E387" s="28" t="s">
        <v>232</v>
      </c>
      <c r="F387" s="32" t="s">
        <v>13</v>
      </c>
    </row>
    <row r="388" spans="1:6" ht="15">
      <c r="A388" s="15">
        <v>56</v>
      </c>
      <c r="B388" s="31">
        <v>560003683</v>
      </c>
      <c r="C388" s="31" t="s">
        <v>763</v>
      </c>
      <c r="D388" s="31" t="s">
        <v>764</v>
      </c>
      <c r="E388" s="28" t="s">
        <v>232</v>
      </c>
      <c r="F388" s="32" t="s">
        <v>15</v>
      </c>
    </row>
    <row r="389" spans="1:6" ht="15">
      <c r="A389" s="15">
        <v>56</v>
      </c>
      <c r="B389" s="31">
        <v>560003709</v>
      </c>
      <c r="C389" s="31" t="s">
        <v>765</v>
      </c>
      <c r="D389" s="31" t="s">
        <v>766</v>
      </c>
      <c r="E389" s="28" t="s">
        <v>238</v>
      </c>
      <c r="F389" s="32" t="s">
        <v>13</v>
      </c>
    </row>
    <row r="390" spans="1:6" ht="15">
      <c r="A390" s="15">
        <v>56</v>
      </c>
      <c r="B390" s="31">
        <v>560003717</v>
      </c>
      <c r="C390" s="31" t="s">
        <v>767</v>
      </c>
      <c r="D390" s="31" t="s">
        <v>768</v>
      </c>
      <c r="E390" s="28" t="s">
        <v>232</v>
      </c>
      <c r="F390" s="32" t="s">
        <v>13</v>
      </c>
    </row>
    <row r="391" spans="1:6" ht="15">
      <c r="A391" s="15">
        <v>56</v>
      </c>
      <c r="B391" s="31">
        <v>560003956</v>
      </c>
      <c r="C391" s="31" t="s">
        <v>769</v>
      </c>
      <c r="D391" s="31" t="s">
        <v>721</v>
      </c>
      <c r="E391" s="28" t="s">
        <v>240</v>
      </c>
      <c r="F391" s="32" t="s">
        <v>13</v>
      </c>
    </row>
    <row r="392" spans="1:6" ht="15">
      <c r="A392" s="15">
        <v>56</v>
      </c>
      <c r="B392" s="31">
        <v>560004236</v>
      </c>
      <c r="C392" s="31" t="s">
        <v>770</v>
      </c>
      <c r="D392" s="31" t="s">
        <v>771</v>
      </c>
      <c r="E392" s="28" t="s">
        <v>207</v>
      </c>
      <c r="F392" s="32" t="s">
        <v>13</v>
      </c>
    </row>
    <row r="393" spans="1:6" ht="15">
      <c r="A393" s="15">
        <v>56</v>
      </c>
      <c r="B393" s="31">
        <v>560004590</v>
      </c>
      <c r="C393" s="31" t="s">
        <v>772</v>
      </c>
      <c r="D393" s="31" t="s">
        <v>773</v>
      </c>
      <c r="E393" s="237" t="s">
        <v>192</v>
      </c>
      <c r="F393" s="34" t="s">
        <v>13</v>
      </c>
    </row>
    <row r="394" spans="1:6" ht="15">
      <c r="A394" s="15">
        <v>56</v>
      </c>
      <c r="B394" s="31">
        <v>560004608</v>
      </c>
      <c r="C394" s="31" t="s">
        <v>774</v>
      </c>
      <c r="D394" s="31" t="s">
        <v>775</v>
      </c>
      <c r="E394" s="237" t="s">
        <v>192</v>
      </c>
      <c r="F394" s="35" t="s">
        <v>15</v>
      </c>
    </row>
    <row r="395" spans="1:6" ht="15">
      <c r="A395" s="15">
        <v>56</v>
      </c>
      <c r="B395" s="31">
        <v>560004616</v>
      </c>
      <c r="C395" s="31" t="s">
        <v>776</v>
      </c>
      <c r="D395" s="31" t="s">
        <v>777</v>
      </c>
      <c r="E395" s="237" t="s">
        <v>192</v>
      </c>
      <c r="F395" s="34" t="s">
        <v>13</v>
      </c>
    </row>
    <row r="396" spans="1:6" ht="15">
      <c r="A396" s="15">
        <v>56</v>
      </c>
      <c r="B396" s="31">
        <v>560004624</v>
      </c>
      <c r="C396" s="31" t="s">
        <v>778</v>
      </c>
      <c r="D396" s="31" t="s">
        <v>779</v>
      </c>
      <c r="E396" s="237" t="s">
        <v>192</v>
      </c>
      <c r="F396" s="34" t="s">
        <v>13</v>
      </c>
    </row>
    <row r="397" spans="1:6" ht="15">
      <c r="A397" s="15">
        <v>56</v>
      </c>
      <c r="B397" s="31">
        <v>560004632</v>
      </c>
      <c r="C397" s="31" t="s">
        <v>780</v>
      </c>
      <c r="D397" s="31" t="s">
        <v>764</v>
      </c>
      <c r="E397" s="237" t="s">
        <v>192</v>
      </c>
      <c r="F397" s="34" t="s">
        <v>13</v>
      </c>
    </row>
    <row r="398" spans="1:6" ht="15">
      <c r="A398" s="15">
        <v>56</v>
      </c>
      <c r="B398" s="31">
        <v>560004640</v>
      </c>
      <c r="C398" s="31" t="s">
        <v>781</v>
      </c>
      <c r="D398" s="31" t="s">
        <v>782</v>
      </c>
      <c r="E398" s="237" t="s">
        <v>192</v>
      </c>
      <c r="F398" s="34" t="s">
        <v>13</v>
      </c>
    </row>
    <row r="399" spans="1:6" ht="15">
      <c r="A399" s="15">
        <v>56</v>
      </c>
      <c r="B399" s="31">
        <v>560005233</v>
      </c>
      <c r="C399" s="31" t="s">
        <v>783</v>
      </c>
      <c r="D399" s="31" t="s">
        <v>784</v>
      </c>
      <c r="E399" s="237" t="s">
        <v>192</v>
      </c>
      <c r="F399" s="34" t="s">
        <v>13</v>
      </c>
    </row>
    <row r="400" spans="1:6" ht="15">
      <c r="A400" s="15">
        <v>56</v>
      </c>
      <c r="B400" s="31">
        <v>560005258</v>
      </c>
      <c r="C400" s="31" t="s">
        <v>785</v>
      </c>
      <c r="D400" s="31" t="s">
        <v>786</v>
      </c>
      <c r="E400" s="237" t="s">
        <v>192</v>
      </c>
      <c r="F400" s="34" t="s">
        <v>13</v>
      </c>
    </row>
    <row r="401" spans="1:6" ht="15">
      <c r="A401" s="15">
        <v>56</v>
      </c>
      <c r="B401" s="31">
        <v>560005381</v>
      </c>
      <c r="C401" s="31" t="s">
        <v>787</v>
      </c>
      <c r="D401" s="31" t="s">
        <v>743</v>
      </c>
      <c r="E401" s="28" t="s">
        <v>207</v>
      </c>
      <c r="F401" s="32" t="s">
        <v>13</v>
      </c>
    </row>
    <row r="402" spans="1:6" ht="15">
      <c r="A402" s="15">
        <v>56</v>
      </c>
      <c r="B402" s="31">
        <v>560005399</v>
      </c>
      <c r="C402" s="31" t="s">
        <v>788</v>
      </c>
      <c r="D402" s="31" t="s">
        <v>737</v>
      </c>
      <c r="E402" s="28" t="s">
        <v>232</v>
      </c>
      <c r="F402" s="32" t="s">
        <v>13</v>
      </c>
    </row>
    <row r="403" spans="1:6" ht="15">
      <c r="A403" s="15">
        <v>56</v>
      </c>
      <c r="B403" s="31">
        <v>560005456</v>
      </c>
      <c r="C403" s="31" t="s">
        <v>789</v>
      </c>
      <c r="D403" s="31" t="s">
        <v>768</v>
      </c>
      <c r="E403" s="28" t="s">
        <v>308</v>
      </c>
      <c r="F403" s="32" t="s">
        <v>16</v>
      </c>
    </row>
    <row r="404" spans="1:6" ht="15">
      <c r="A404" s="15">
        <v>56</v>
      </c>
      <c r="B404" s="31">
        <v>560005464</v>
      </c>
      <c r="C404" s="31" t="s">
        <v>790</v>
      </c>
      <c r="D404" s="31" t="s">
        <v>791</v>
      </c>
      <c r="E404" s="28" t="s">
        <v>207</v>
      </c>
      <c r="F404" s="32" t="s">
        <v>14</v>
      </c>
    </row>
    <row r="405" spans="1:6" ht="15">
      <c r="A405" s="15">
        <v>56</v>
      </c>
      <c r="B405" s="31">
        <v>560005498</v>
      </c>
      <c r="C405" s="31" t="s">
        <v>792</v>
      </c>
      <c r="D405" s="31" t="s">
        <v>793</v>
      </c>
      <c r="E405" s="237" t="s">
        <v>192</v>
      </c>
      <c r="F405" s="34" t="s">
        <v>13</v>
      </c>
    </row>
    <row r="406" spans="1:6" ht="15">
      <c r="A406" s="15">
        <v>56</v>
      </c>
      <c r="B406" s="31">
        <v>560005522</v>
      </c>
      <c r="C406" s="31" t="s">
        <v>794</v>
      </c>
      <c r="D406" s="31" t="s">
        <v>723</v>
      </c>
      <c r="E406" s="237" t="s">
        <v>192</v>
      </c>
      <c r="F406" s="34" t="s">
        <v>13</v>
      </c>
    </row>
    <row r="407" spans="1:6" ht="15">
      <c r="A407" s="15">
        <v>56</v>
      </c>
      <c r="B407" s="31">
        <v>560005548</v>
      </c>
      <c r="C407" s="31" t="s">
        <v>795</v>
      </c>
      <c r="D407" s="31" t="s">
        <v>796</v>
      </c>
      <c r="E407" s="237" t="s">
        <v>192</v>
      </c>
      <c r="F407" s="34" t="s">
        <v>13</v>
      </c>
    </row>
    <row r="408" spans="1:6" ht="15">
      <c r="A408" s="15">
        <v>56</v>
      </c>
      <c r="B408" s="31">
        <v>560005563</v>
      </c>
      <c r="C408" s="31" t="s">
        <v>797</v>
      </c>
      <c r="D408" s="31" t="s">
        <v>798</v>
      </c>
      <c r="E408" s="237" t="s">
        <v>192</v>
      </c>
      <c r="F408" s="34" t="s">
        <v>13</v>
      </c>
    </row>
    <row r="409" spans="1:6" ht="15">
      <c r="A409" s="15">
        <v>56</v>
      </c>
      <c r="B409" s="31">
        <v>560005688</v>
      </c>
      <c r="C409" s="31" t="s">
        <v>799</v>
      </c>
      <c r="D409" s="31" t="s">
        <v>758</v>
      </c>
      <c r="E409" s="28" t="s">
        <v>220</v>
      </c>
      <c r="F409" s="32" t="s">
        <v>15</v>
      </c>
    </row>
    <row r="410" spans="1:6" ht="15">
      <c r="A410" s="15">
        <v>56</v>
      </c>
      <c r="B410" s="31">
        <v>560005696</v>
      </c>
      <c r="C410" s="31" t="s">
        <v>800</v>
      </c>
      <c r="D410" s="31" t="s">
        <v>801</v>
      </c>
      <c r="E410" s="28" t="s">
        <v>207</v>
      </c>
      <c r="F410" s="32" t="s">
        <v>13</v>
      </c>
    </row>
    <row r="411" spans="1:6" ht="15">
      <c r="A411" s="15">
        <v>56</v>
      </c>
      <c r="B411" s="31">
        <v>560006389</v>
      </c>
      <c r="C411" s="31" t="s">
        <v>802</v>
      </c>
      <c r="D411" s="31" t="s">
        <v>803</v>
      </c>
      <c r="E411" s="28" t="s">
        <v>240</v>
      </c>
      <c r="F411" s="32" t="s">
        <v>13</v>
      </c>
    </row>
    <row r="412" spans="1:6" ht="15">
      <c r="A412" s="15">
        <v>56</v>
      </c>
      <c r="B412" s="31">
        <v>560006439</v>
      </c>
      <c r="C412" s="31" t="s">
        <v>804</v>
      </c>
      <c r="D412" s="31" t="s">
        <v>805</v>
      </c>
      <c r="E412" s="28" t="s">
        <v>220</v>
      </c>
      <c r="F412" s="32" t="s">
        <v>15</v>
      </c>
    </row>
    <row r="413" spans="1:6" ht="15">
      <c r="A413" s="15">
        <v>56</v>
      </c>
      <c r="B413" s="31">
        <v>560007114</v>
      </c>
      <c r="C413" s="31" t="s">
        <v>806</v>
      </c>
      <c r="D413" s="31" t="s">
        <v>807</v>
      </c>
      <c r="E413" s="237" t="s">
        <v>192</v>
      </c>
      <c r="F413" s="34" t="s">
        <v>13</v>
      </c>
    </row>
    <row r="414" spans="1:6" ht="15">
      <c r="A414" s="15">
        <v>56</v>
      </c>
      <c r="B414" s="31">
        <v>560007221</v>
      </c>
      <c r="C414" s="31" t="s">
        <v>808</v>
      </c>
      <c r="D414" s="31" t="s">
        <v>735</v>
      </c>
      <c r="E414" s="237" t="s">
        <v>192</v>
      </c>
      <c r="F414" s="34" t="s">
        <v>13</v>
      </c>
    </row>
    <row r="415" spans="1:6" ht="15">
      <c r="A415" s="15">
        <v>56</v>
      </c>
      <c r="B415" s="31">
        <v>560007858</v>
      </c>
      <c r="C415" s="31" t="s">
        <v>809</v>
      </c>
      <c r="D415" s="31" t="s">
        <v>798</v>
      </c>
      <c r="E415" s="28" t="s">
        <v>170</v>
      </c>
      <c r="F415" s="32" t="s">
        <v>13</v>
      </c>
    </row>
    <row r="416" spans="1:6" ht="15">
      <c r="A416" s="15">
        <v>56</v>
      </c>
      <c r="B416" s="31">
        <v>560009318</v>
      </c>
      <c r="C416" s="31" t="s">
        <v>810</v>
      </c>
      <c r="D416" s="31" t="s">
        <v>811</v>
      </c>
      <c r="E416" s="28" t="s">
        <v>207</v>
      </c>
      <c r="F416" s="32" t="s">
        <v>13</v>
      </c>
    </row>
    <row r="417" spans="1:6" ht="15">
      <c r="A417" s="15">
        <v>56</v>
      </c>
      <c r="B417" s="31">
        <v>560009987</v>
      </c>
      <c r="C417" s="31" t="s">
        <v>812</v>
      </c>
      <c r="D417" s="31" t="s">
        <v>813</v>
      </c>
      <c r="E417" s="28" t="s">
        <v>240</v>
      </c>
      <c r="F417" s="32" t="s">
        <v>13</v>
      </c>
    </row>
    <row r="418" spans="1:6" ht="15">
      <c r="A418" s="15">
        <v>56</v>
      </c>
      <c r="B418" s="31">
        <v>560011520</v>
      </c>
      <c r="C418" s="31" t="s">
        <v>814</v>
      </c>
      <c r="D418" s="31" t="s">
        <v>815</v>
      </c>
      <c r="E418" s="28" t="s">
        <v>240</v>
      </c>
      <c r="F418" s="32" t="s">
        <v>14</v>
      </c>
    </row>
    <row r="419" spans="1:6" ht="15">
      <c r="A419" s="15">
        <v>56</v>
      </c>
      <c r="B419" s="31">
        <v>560011975</v>
      </c>
      <c r="C419" s="31" t="s">
        <v>816</v>
      </c>
      <c r="D419" s="31" t="s">
        <v>817</v>
      </c>
      <c r="E419" s="237" t="s">
        <v>192</v>
      </c>
      <c r="F419" s="33" t="s">
        <v>13</v>
      </c>
    </row>
    <row r="420" spans="1:6" ht="15">
      <c r="A420" s="15">
        <v>56</v>
      </c>
      <c r="B420" s="31">
        <v>560012205</v>
      </c>
      <c r="C420" s="31" t="s">
        <v>818</v>
      </c>
      <c r="D420" s="31" t="s">
        <v>732</v>
      </c>
      <c r="E420" s="28" t="s">
        <v>232</v>
      </c>
      <c r="F420" s="32" t="s">
        <v>13</v>
      </c>
    </row>
    <row r="421" spans="1:6" ht="15">
      <c r="A421" s="15">
        <v>56</v>
      </c>
      <c r="B421" s="31">
        <v>560012411</v>
      </c>
      <c r="C421" s="31" t="s">
        <v>819</v>
      </c>
      <c r="D421" s="31" t="s">
        <v>820</v>
      </c>
      <c r="E421" s="28" t="s">
        <v>240</v>
      </c>
      <c r="F421" s="32" t="s">
        <v>13</v>
      </c>
    </row>
    <row r="422" spans="1:6" ht="15">
      <c r="A422" s="15">
        <v>56</v>
      </c>
      <c r="B422" s="31">
        <v>560013666</v>
      </c>
      <c r="C422" s="31" t="s">
        <v>821</v>
      </c>
      <c r="D422" s="31" t="s">
        <v>822</v>
      </c>
      <c r="E422" s="28" t="s">
        <v>207</v>
      </c>
      <c r="F422" s="32" t="s">
        <v>14</v>
      </c>
    </row>
    <row r="423" spans="1:6" ht="15">
      <c r="A423" s="15">
        <v>56</v>
      </c>
      <c r="B423" s="31">
        <v>560014698</v>
      </c>
      <c r="C423" s="31" t="s">
        <v>823</v>
      </c>
      <c r="D423" s="31" t="s">
        <v>721</v>
      </c>
      <c r="E423" s="28" t="s">
        <v>303</v>
      </c>
      <c r="F423" s="32" t="s">
        <v>13</v>
      </c>
    </row>
    <row r="424" spans="1:6" ht="15">
      <c r="A424" s="15">
        <v>56</v>
      </c>
      <c r="B424" s="31">
        <v>560018129</v>
      </c>
      <c r="C424" s="31" t="s">
        <v>824</v>
      </c>
      <c r="D424" s="31" t="s">
        <v>747</v>
      </c>
      <c r="E424" s="28" t="s">
        <v>296</v>
      </c>
      <c r="F424" s="32" t="s">
        <v>13</v>
      </c>
    </row>
    <row r="425" spans="1:6" ht="15">
      <c r="A425" s="15">
        <v>56</v>
      </c>
      <c r="B425" s="31">
        <v>560018269</v>
      </c>
      <c r="C425" s="31" t="s">
        <v>825</v>
      </c>
      <c r="D425" s="31" t="s">
        <v>826</v>
      </c>
      <c r="E425" s="28" t="s">
        <v>207</v>
      </c>
      <c r="F425" s="32" t="s">
        <v>14</v>
      </c>
    </row>
    <row r="426" spans="1:6" ht="15">
      <c r="A426" s="15">
        <v>56</v>
      </c>
      <c r="B426" s="31">
        <v>560022162</v>
      </c>
      <c r="C426" s="31" t="s">
        <v>827</v>
      </c>
      <c r="D426" s="31" t="s">
        <v>729</v>
      </c>
      <c r="E426" s="28" t="s">
        <v>232</v>
      </c>
      <c r="F426" s="32" t="s">
        <v>13</v>
      </c>
    </row>
    <row r="427" spans="1:6" ht="15">
      <c r="A427" s="15">
        <v>56</v>
      </c>
      <c r="B427" s="31">
        <v>560022196</v>
      </c>
      <c r="C427" s="31" t="s">
        <v>828</v>
      </c>
      <c r="D427" s="31" t="s">
        <v>829</v>
      </c>
      <c r="E427" s="28" t="s">
        <v>207</v>
      </c>
      <c r="F427" s="32" t="s">
        <v>15</v>
      </c>
    </row>
    <row r="428" spans="1:6" ht="15">
      <c r="A428" s="15">
        <v>56</v>
      </c>
      <c r="B428" s="31">
        <v>560022212</v>
      </c>
      <c r="C428" s="31" t="s">
        <v>830</v>
      </c>
      <c r="D428" s="31" t="s">
        <v>831</v>
      </c>
      <c r="E428" s="28" t="s">
        <v>207</v>
      </c>
      <c r="F428" s="32" t="s">
        <v>13</v>
      </c>
    </row>
    <row r="429" spans="1:6" ht="15">
      <c r="A429" s="15">
        <v>56</v>
      </c>
      <c r="B429" s="31">
        <v>560022287</v>
      </c>
      <c r="C429" s="31" t="s">
        <v>832</v>
      </c>
      <c r="D429" s="31" t="s">
        <v>729</v>
      </c>
      <c r="E429" s="28" t="s">
        <v>232</v>
      </c>
      <c r="F429" s="32" t="s">
        <v>13</v>
      </c>
    </row>
    <row r="430" spans="1:6" ht="15">
      <c r="A430" s="15">
        <v>56</v>
      </c>
      <c r="B430" s="31">
        <v>560022345</v>
      </c>
      <c r="C430" s="31" t="s">
        <v>833</v>
      </c>
      <c r="D430" s="31" t="s">
        <v>737</v>
      </c>
      <c r="E430" s="28" t="s">
        <v>232</v>
      </c>
      <c r="F430" s="32" t="s">
        <v>13</v>
      </c>
    </row>
    <row r="431" spans="1:6" ht="15">
      <c r="A431" s="15">
        <v>56</v>
      </c>
      <c r="B431" s="31">
        <v>560022527</v>
      </c>
      <c r="C431" s="31" t="s">
        <v>834</v>
      </c>
      <c r="D431" s="31" t="s">
        <v>835</v>
      </c>
      <c r="E431" s="28" t="s">
        <v>207</v>
      </c>
      <c r="F431" s="32" t="s">
        <v>15</v>
      </c>
    </row>
    <row r="432" spans="1:6" ht="15">
      <c r="A432" s="15">
        <v>56</v>
      </c>
      <c r="B432" s="31">
        <v>560022543</v>
      </c>
      <c r="C432" s="31" t="s">
        <v>836</v>
      </c>
      <c r="D432" s="31" t="s">
        <v>837</v>
      </c>
      <c r="E432" s="28" t="s">
        <v>207</v>
      </c>
      <c r="F432" s="32" t="s">
        <v>13</v>
      </c>
    </row>
    <row r="433" spans="1:6" ht="15">
      <c r="A433" s="15">
        <v>56</v>
      </c>
      <c r="B433" s="31">
        <v>560022741</v>
      </c>
      <c r="C433" s="31" t="s">
        <v>838</v>
      </c>
      <c r="D433" s="31" t="s">
        <v>721</v>
      </c>
      <c r="E433" s="28" t="s">
        <v>170</v>
      </c>
      <c r="F433" s="32" t="s">
        <v>13</v>
      </c>
    </row>
    <row r="434" spans="1:6" ht="15">
      <c r="A434" s="15">
        <v>56</v>
      </c>
      <c r="B434" s="31">
        <v>560022790</v>
      </c>
      <c r="C434" s="31" t="s">
        <v>839</v>
      </c>
      <c r="D434" s="31" t="s">
        <v>840</v>
      </c>
      <c r="E434" s="28" t="s">
        <v>207</v>
      </c>
      <c r="F434" s="32" t="s">
        <v>14</v>
      </c>
    </row>
    <row r="435" spans="1:6" ht="15">
      <c r="A435" s="15">
        <v>56</v>
      </c>
      <c r="B435" s="31">
        <v>560023392</v>
      </c>
      <c r="C435" s="31" t="s">
        <v>841</v>
      </c>
      <c r="D435" s="31" t="s">
        <v>764</v>
      </c>
      <c r="E435" s="28" t="s">
        <v>240</v>
      </c>
      <c r="F435" s="32" t="s">
        <v>13</v>
      </c>
    </row>
    <row r="436" spans="1:6" ht="15">
      <c r="A436" s="15">
        <v>56</v>
      </c>
      <c r="B436" s="31">
        <v>560023400</v>
      </c>
      <c r="C436" s="31" t="s">
        <v>842</v>
      </c>
      <c r="D436" s="31" t="s">
        <v>843</v>
      </c>
      <c r="E436" s="237" t="s">
        <v>192</v>
      </c>
      <c r="F436" s="33" t="s">
        <v>13</v>
      </c>
    </row>
    <row r="437" spans="1:6" ht="15">
      <c r="A437" s="15">
        <v>56</v>
      </c>
      <c r="B437" s="31">
        <v>560023426</v>
      </c>
      <c r="C437" s="31" t="s">
        <v>844</v>
      </c>
      <c r="D437" s="31" t="s">
        <v>845</v>
      </c>
      <c r="E437" s="28" t="s">
        <v>240</v>
      </c>
      <c r="F437" s="32" t="s">
        <v>14</v>
      </c>
    </row>
    <row r="438" spans="1:6" ht="15">
      <c r="A438" s="15">
        <v>56</v>
      </c>
      <c r="B438" s="31">
        <v>560023723</v>
      </c>
      <c r="C438" s="31" t="s">
        <v>846</v>
      </c>
      <c r="D438" s="31" t="s">
        <v>775</v>
      </c>
      <c r="E438" s="28" t="s">
        <v>207</v>
      </c>
      <c r="F438" s="32" t="s">
        <v>16</v>
      </c>
    </row>
    <row r="439" spans="1:6" ht="15">
      <c r="A439" s="15">
        <v>56</v>
      </c>
      <c r="B439" s="31">
        <v>560023889</v>
      </c>
      <c r="C439" s="31" t="s">
        <v>847</v>
      </c>
      <c r="D439" s="31" t="s">
        <v>766</v>
      </c>
      <c r="E439" s="237" t="s">
        <v>192</v>
      </c>
      <c r="F439" s="33" t="s">
        <v>13</v>
      </c>
    </row>
    <row r="440" spans="1:6" ht="15">
      <c r="A440" s="15">
        <v>56</v>
      </c>
      <c r="B440" s="31">
        <v>560023897</v>
      </c>
      <c r="C440" s="31" t="s">
        <v>848</v>
      </c>
      <c r="D440" s="31" t="s">
        <v>764</v>
      </c>
      <c r="E440" s="28" t="s">
        <v>232</v>
      </c>
      <c r="F440" s="32" t="s">
        <v>13</v>
      </c>
    </row>
    <row r="441" spans="1:6" ht="15">
      <c r="A441" s="15">
        <v>56</v>
      </c>
      <c r="B441" s="31">
        <v>560023970</v>
      </c>
      <c r="C441" s="31" t="s">
        <v>849</v>
      </c>
      <c r="D441" s="31" t="s">
        <v>743</v>
      </c>
      <c r="E441" s="28" t="s">
        <v>477</v>
      </c>
      <c r="F441" s="32" t="s">
        <v>13</v>
      </c>
    </row>
    <row r="442" spans="1:6" ht="15">
      <c r="A442" s="15">
        <v>56</v>
      </c>
      <c r="B442" s="31">
        <v>560024341</v>
      </c>
      <c r="C442" s="31" t="s">
        <v>850</v>
      </c>
      <c r="D442" s="31" t="s">
        <v>851</v>
      </c>
      <c r="E442" s="28" t="s">
        <v>240</v>
      </c>
      <c r="F442" s="32" t="s">
        <v>15</v>
      </c>
    </row>
    <row r="443" spans="1:6" ht="15">
      <c r="A443" s="15">
        <v>56</v>
      </c>
      <c r="B443" s="31">
        <v>560024358</v>
      </c>
      <c r="C443" s="31" t="s">
        <v>852</v>
      </c>
      <c r="D443" s="31" t="s">
        <v>853</v>
      </c>
      <c r="E443" s="28" t="s">
        <v>240</v>
      </c>
      <c r="F443" s="32" t="s">
        <v>13</v>
      </c>
    </row>
    <row r="444" spans="1:6" ht="15">
      <c r="A444" s="15">
        <v>56</v>
      </c>
      <c r="B444" s="31">
        <v>560024382</v>
      </c>
      <c r="C444" s="31" t="s">
        <v>854</v>
      </c>
      <c r="D444" s="31" t="s">
        <v>737</v>
      </c>
      <c r="E444" s="28" t="s">
        <v>170</v>
      </c>
      <c r="F444" s="32" t="s">
        <v>14</v>
      </c>
    </row>
    <row r="445" spans="1:6" ht="15">
      <c r="A445" s="15">
        <v>56</v>
      </c>
      <c r="B445" s="31">
        <v>560024416</v>
      </c>
      <c r="C445" s="31" t="s">
        <v>855</v>
      </c>
      <c r="D445" s="31" t="s">
        <v>764</v>
      </c>
      <c r="E445" s="28" t="s">
        <v>232</v>
      </c>
      <c r="F445" s="32" t="s">
        <v>13</v>
      </c>
    </row>
    <row r="446" spans="1:6" ht="15">
      <c r="A446" s="15">
        <v>56</v>
      </c>
      <c r="B446" s="31">
        <v>560024473</v>
      </c>
      <c r="C446" s="31" t="s">
        <v>856</v>
      </c>
      <c r="D446" s="31" t="s">
        <v>857</v>
      </c>
      <c r="E446" s="28" t="s">
        <v>184</v>
      </c>
      <c r="F446" s="32" t="s">
        <v>13</v>
      </c>
    </row>
    <row r="447" spans="1:6" ht="15">
      <c r="A447" s="15">
        <v>56</v>
      </c>
      <c r="B447" s="31">
        <v>560024580</v>
      </c>
      <c r="C447" s="31" t="s">
        <v>858</v>
      </c>
      <c r="D447" s="31" t="s">
        <v>859</v>
      </c>
      <c r="E447" s="28" t="s">
        <v>184</v>
      </c>
      <c r="F447" s="32" t="s">
        <v>13</v>
      </c>
    </row>
    <row r="448" spans="1:6" ht="15">
      <c r="A448" s="15">
        <v>56</v>
      </c>
      <c r="B448" s="31">
        <v>560024754</v>
      </c>
      <c r="C448" s="31" t="s">
        <v>860</v>
      </c>
      <c r="D448" s="31" t="s">
        <v>721</v>
      </c>
      <c r="E448" s="28" t="s">
        <v>296</v>
      </c>
      <c r="F448" s="32" t="s">
        <v>13</v>
      </c>
    </row>
    <row r="449" spans="1:6" ht="15">
      <c r="A449" s="15">
        <v>56</v>
      </c>
      <c r="B449" s="31">
        <v>560026171</v>
      </c>
      <c r="C449" s="31" t="s">
        <v>861</v>
      </c>
      <c r="D449" s="31" t="s">
        <v>862</v>
      </c>
      <c r="E449" s="28" t="s">
        <v>240</v>
      </c>
      <c r="F449" s="32" t="s">
        <v>15</v>
      </c>
    </row>
    <row r="450" spans="1:6" ht="24" customHeight="1">
      <c r="A450" s="15">
        <v>56</v>
      </c>
      <c r="B450" s="31">
        <v>560026379</v>
      </c>
      <c r="C450" s="31" t="s">
        <v>863</v>
      </c>
      <c r="D450" s="31" t="s">
        <v>758</v>
      </c>
      <c r="E450" s="28" t="s">
        <v>251</v>
      </c>
      <c r="F450" s="32" t="s">
        <v>15</v>
      </c>
    </row>
    <row r="451" spans="1:6" ht="15">
      <c r="A451" s="15">
        <v>56</v>
      </c>
      <c r="B451" s="31">
        <v>560026544</v>
      </c>
      <c r="C451" s="31" t="s">
        <v>864</v>
      </c>
      <c r="D451" s="31" t="s">
        <v>735</v>
      </c>
      <c r="E451" s="28" t="s">
        <v>170</v>
      </c>
      <c r="F451" s="32" t="s">
        <v>13</v>
      </c>
    </row>
    <row r="452" spans="1:6" ht="15">
      <c r="A452" s="15">
        <v>56</v>
      </c>
      <c r="B452" s="31">
        <v>560026791</v>
      </c>
      <c r="C452" s="31" t="s">
        <v>865</v>
      </c>
      <c r="D452" s="31" t="s">
        <v>735</v>
      </c>
      <c r="E452" s="28" t="s">
        <v>296</v>
      </c>
      <c r="F452" s="32" t="s">
        <v>13</v>
      </c>
    </row>
    <row r="453" spans="1:6" ht="15">
      <c r="A453" s="15">
        <v>56</v>
      </c>
      <c r="B453" s="31">
        <v>560026809</v>
      </c>
      <c r="C453" s="31" t="s">
        <v>524</v>
      </c>
      <c r="D453" s="31" t="s">
        <v>764</v>
      </c>
      <c r="E453" s="28" t="s">
        <v>296</v>
      </c>
      <c r="F453" s="32" t="s">
        <v>13</v>
      </c>
    </row>
    <row r="454" spans="1:6" ht="15">
      <c r="A454" s="15">
        <v>56</v>
      </c>
      <c r="B454" s="31">
        <v>560026858</v>
      </c>
      <c r="C454" s="31" t="s">
        <v>866</v>
      </c>
      <c r="D454" s="31" t="s">
        <v>735</v>
      </c>
      <c r="E454" s="28" t="s">
        <v>232</v>
      </c>
      <c r="F454" s="32" t="s">
        <v>13</v>
      </c>
    </row>
    <row r="455" spans="1:6" ht="15">
      <c r="A455" s="15">
        <v>56</v>
      </c>
      <c r="B455" s="31">
        <v>560027039</v>
      </c>
      <c r="C455" s="31" t="s">
        <v>867</v>
      </c>
      <c r="D455" s="31" t="s">
        <v>868</v>
      </c>
      <c r="E455" s="28" t="s">
        <v>232</v>
      </c>
      <c r="F455" s="32" t="s">
        <v>13</v>
      </c>
    </row>
    <row r="456" spans="1:6" ht="22.5">
      <c r="A456" s="15">
        <v>56</v>
      </c>
      <c r="B456" s="31">
        <v>560027252</v>
      </c>
      <c r="C456" s="31" t="s">
        <v>322</v>
      </c>
      <c r="D456" s="31" t="s">
        <v>721</v>
      </c>
      <c r="E456" s="31" t="s">
        <v>323</v>
      </c>
      <c r="F456" s="31" t="s">
        <v>13</v>
      </c>
    </row>
    <row r="458" ht="15"/>
  </sheetData>
  <sheetProtection password="9E7D" sheet="1" formatCells="0" formatColumns="0" formatRows="0" sort="0" autoFilter="0"/>
  <mergeCells count="1">
    <mergeCell ref="A1:E1"/>
  </mergeCells>
  <conditionalFormatting sqref="E23">
    <cfRule type="expression" priority="46" dxfId="12" stopIfTrue="1">
      <formula>ISBLANK(E23)</formula>
    </cfRule>
  </conditionalFormatting>
  <conditionalFormatting sqref="A95:A456">
    <cfRule type="expression" priority="253" dxfId="0">
      <formula>$BD95&lt;0</formula>
    </cfRule>
  </conditionalFormatting>
  <conditionalFormatting sqref="A3:A4">
    <cfRule type="expression" priority="251" dxfId="0">
      <formula>$BD3&lt;0</formula>
    </cfRule>
  </conditionalFormatting>
  <conditionalFormatting sqref="E360">
    <cfRule type="expression" priority="41" dxfId="12" stopIfTrue="1">
      <formula>ISBLANK(E360)</formula>
    </cfRule>
  </conditionalFormatting>
  <conditionalFormatting sqref="E427">
    <cfRule type="expression" priority="40" dxfId="12" stopIfTrue="1">
      <formula>ISBLANK(E427)</formula>
    </cfRule>
  </conditionalFormatting>
  <conditionalFormatting sqref="E227">
    <cfRule type="expression" priority="39" dxfId="12" stopIfTrue="1">
      <formula>ISBLANK(E227)</formula>
    </cfRule>
  </conditionalFormatting>
  <conditionalFormatting sqref="E361">
    <cfRule type="expression" priority="38" dxfId="12" stopIfTrue="1">
      <formula>ISBLANK(E361)</formula>
    </cfRule>
  </conditionalFormatting>
  <conditionalFormatting sqref="E228">
    <cfRule type="expression" priority="36" dxfId="12" stopIfTrue="1">
      <formula>ISBLANK(E228)</formula>
    </cfRule>
  </conditionalFormatting>
  <conditionalFormatting sqref="F23">
    <cfRule type="expression" priority="23" dxfId="12" stopIfTrue="1">
      <formula>ISBLANK(F23)</formula>
    </cfRule>
  </conditionalFormatting>
  <conditionalFormatting sqref="F84">
    <cfRule type="expression" priority="22" dxfId="12" stopIfTrue="1">
      <formula>ISBLANK(F84)</formula>
    </cfRule>
  </conditionalFormatting>
  <conditionalFormatting sqref="F93">
    <cfRule type="expression" priority="21" dxfId="12" stopIfTrue="1">
      <formula>ISBLANK(F93)</formula>
    </cfRule>
  </conditionalFormatting>
  <conditionalFormatting sqref="F94">
    <cfRule type="expression" priority="19" dxfId="12" stopIfTrue="1">
      <formula>ISBLANK(F94)</formula>
    </cfRule>
  </conditionalFormatting>
  <conditionalFormatting sqref="F360">
    <cfRule type="expression" priority="18" dxfId="12" stopIfTrue="1">
      <formula>ISBLANK(F360)</formula>
    </cfRule>
  </conditionalFormatting>
  <conditionalFormatting sqref="F427">
    <cfRule type="expression" priority="17" dxfId="12" stopIfTrue="1">
      <formula>ISBLANK(F427)</formula>
    </cfRule>
  </conditionalFormatting>
  <conditionalFormatting sqref="F227">
    <cfRule type="expression" priority="16" dxfId="12" stopIfTrue="1">
      <formula>ISBLANK(F227)</formula>
    </cfRule>
  </conditionalFormatting>
  <conditionalFormatting sqref="F361">
    <cfRule type="expression" priority="15" dxfId="12" stopIfTrue="1">
      <formula>ISBLANK(F361)</formula>
    </cfRule>
  </conditionalFormatting>
  <conditionalFormatting sqref="F362">
    <cfRule type="expression" priority="14" dxfId="12" stopIfTrue="1">
      <formula>ISBLANK(F362)</formula>
    </cfRule>
  </conditionalFormatting>
  <conditionalFormatting sqref="F228">
    <cfRule type="expression" priority="13" dxfId="12" stopIfTrue="1">
      <formula>ISBLANK(F228)</formula>
    </cfRule>
  </conditionalFormatting>
  <conditionalFormatting sqref="E437:E438 E85:E91 E357:E358 E415:E418 E420:E426 E428:E435 E440:E452 E3:E12 E24:E83 E338:E355 E388:E412">
    <cfRule type="expression" priority="60" dxfId="12" stopIfTrue="1">
      <formula>ISBLANK(E3)</formula>
    </cfRule>
  </conditionalFormatting>
  <conditionalFormatting sqref="E453">
    <cfRule type="expression" priority="59" dxfId="12" stopIfTrue="1">
      <formula>ISBLANK(E453)</formula>
    </cfRule>
  </conditionalFormatting>
  <conditionalFormatting sqref="E439">
    <cfRule type="expression" priority="58" dxfId="12" stopIfTrue="1">
      <formula>ISBLANK(E439)</formula>
    </cfRule>
  </conditionalFormatting>
  <conditionalFormatting sqref="E436">
    <cfRule type="expression" priority="57" dxfId="12" stopIfTrue="1">
      <formula>ISBLANK(E436)</formula>
    </cfRule>
  </conditionalFormatting>
  <conditionalFormatting sqref="E419">
    <cfRule type="expression" priority="56" dxfId="12" stopIfTrue="1">
      <formula>ISBLANK(E419)</formula>
    </cfRule>
  </conditionalFormatting>
  <conditionalFormatting sqref="E413:E414">
    <cfRule type="expression" priority="55" dxfId="12" stopIfTrue="1">
      <formula>ISBLANK(E413)</formula>
    </cfRule>
  </conditionalFormatting>
  <conditionalFormatting sqref="E13">
    <cfRule type="expression" priority="54" dxfId="12" stopIfTrue="1">
      <formula>ISBLANK(E13)</formula>
    </cfRule>
  </conditionalFormatting>
  <conditionalFormatting sqref="E455">
    <cfRule type="expression" priority="53" dxfId="12" stopIfTrue="1">
      <formula>ISBLANK(E455)</formula>
    </cfRule>
  </conditionalFormatting>
  <conditionalFormatting sqref="E454">
    <cfRule type="expression" priority="50" dxfId="12" stopIfTrue="1">
      <formula>ISBLANK(E454)</formula>
    </cfRule>
  </conditionalFormatting>
  <conditionalFormatting sqref="E356">
    <cfRule type="expression" priority="49" dxfId="12" stopIfTrue="1">
      <formula>ISBLANK(E356)</formula>
    </cfRule>
  </conditionalFormatting>
  <conditionalFormatting sqref="E337">
    <cfRule type="expression" priority="48" dxfId="12" stopIfTrue="1">
      <formula>ISBLANK(E337)</formula>
    </cfRule>
  </conditionalFormatting>
  <conditionalFormatting sqref="E387">
    <cfRule type="expression" priority="47" dxfId="12" stopIfTrue="1">
      <formula>ISBLANK(E387)</formula>
    </cfRule>
  </conditionalFormatting>
  <conditionalFormatting sqref="E84">
    <cfRule type="expression" priority="45" dxfId="12" stopIfTrue="1">
      <formula>ISBLANK(E84)</formula>
    </cfRule>
  </conditionalFormatting>
  <conditionalFormatting sqref="E93">
    <cfRule type="expression" priority="44" dxfId="12" stopIfTrue="1">
      <formula>ISBLANK(E93)</formula>
    </cfRule>
  </conditionalFormatting>
  <conditionalFormatting sqref="E94">
    <cfRule type="expression" priority="42" dxfId="12" stopIfTrue="1">
      <formula>ISBLANK(E94)</formula>
    </cfRule>
  </conditionalFormatting>
  <conditionalFormatting sqref="E362">
    <cfRule type="expression" priority="37" dxfId="12" stopIfTrue="1">
      <formula>ISBLANK(E362)</formula>
    </cfRule>
  </conditionalFormatting>
  <conditionalFormatting sqref="F437:F438 F85:F91 F415:F418 F420:F426 F428:F435 F440:F452 F3:F12 F24:F83 F338:F358 F388:F412">
    <cfRule type="expression" priority="35" dxfId="12" stopIfTrue="1">
      <formula>ISBLANK(F3)</formula>
    </cfRule>
  </conditionalFormatting>
  <conditionalFormatting sqref="F453">
    <cfRule type="expression" priority="34" dxfId="12" stopIfTrue="1">
      <formula>ISBLANK(F453)</formula>
    </cfRule>
  </conditionalFormatting>
  <conditionalFormatting sqref="F439">
    <cfRule type="expression" priority="33" dxfId="12" stopIfTrue="1">
      <formula>ISBLANK(F439)</formula>
    </cfRule>
  </conditionalFormatting>
  <conditionalFormatting sqref="F436">
    <cfRule type="expression" priority="32" dxfId="12" stopIfTrue="1">
      <formula>ISBLANK(F436)</formula>
    </cfRule>
  </conditionalFormatting>
  <conditionalFormatting sqref="F419">
    <cfRule type="expression" priority="31" dxfId="12" stopIfTrue="1">
      <formula>ISBLANK(F419)</formula>
    </cfRule>
  </conditionalFormatting>
  <conditionalFormatting sqref="F413:F414">
    <cfRule type="expression" priority="30" dxfId="12" stopIfTrue="1">
      <formula>ISBLANK(F413)</formula>
    </cfRule>
  </conditionalFormatting>
  <conditionalFormatting sqref="F13">
    <cfRule type="expression" priority="29" dxfId="12" stopIfTrue="1">
      <formula>ISBLANK(F13)</formula>
    </cfRule>
  </conditionalFormatting>
  <conditionalFormatting sqref="F455">
    <cfRule type="expression" priority="28" dxfId="12" stopIfTrue="1">
      <formula>ISBLANK(F455)</formula>
    </cfRule>
  </conditionalFormatting>
  <conditionalFormatting sqref="F454">
    <cfRule type="expression" priority="25" dxfId="12" stopIfTrue="1">
      <formula>ISBLANK(F454)</formula>
    </cfRule>
  </conditionalFormatting>
  <conditionalFormatting sqref="F387">
    <cfRule type="expression" priority="24" dxfId="12" stopIfTrue="1">
      <formula>ISBLANK(F387)</formula>
    </cfRule>
  </conditionalFormatting>
  <conditionalFormatting sqref="E14:F22 E229:F241 E363:F367 E225:F225 E369:F386 E95:F223 F243:F337 E243:E336">
    <cfRule type="expression" priority="109" dxfId="12" stopIfTrue="1">
      <formula>ISBLANK(E14)</formula>
    </cfRule>
  </conditionalFormatting>
  <conditionalFormatting sqref="B3:D3">
    <cfRule type="expression" priority="12" dxfId="0">
      <formula>$BD3&lt;0</formula>
    </cfRule>
  </conditionalFormatting>
  <conditionalFormatting sqref="B4:D4">
    <cfRule type="expression" priority="11" dxfId="0">
      <formula>$BD4&lt;0</formula>
    </cfRule>
  </conditionalFormatting>
  <conditionalFormatting sqref="B14:D456">
    <cfRule type="expression" priority="10" dxfId="0">
      <formula>$BD14&lt;0</formula>
    </cfRule>
  </conditionalFormatting>
  <conditionalFormatting sqref="B5:D13">
    <cfRule type="expression" priority="9" dxfId="0">
      <formula>$BD5&lt;0</formula>
    </cfRule>
  </conditionalFormatting>
  <conditionalFormatting sqref="A5:A94">
    <cfRule type="expression" priority="8" dxfId="0">
      <formula>$BD5&lt;0</formula>
    </cfRule>
  </conditionalFormatting>
  <conditionalFormatting sqref="E92:F92">
    <cfRule type="expression" priority="7" dxfId="0">
      <formula>$BD92&lt;0</formula>
    </cfRule>
  </conditionalFormatting>
  <conditionalFormatting sqref="E226:F226">
    <cfRule type="expression" priority="6" dxfId="0">
      <formula>$BD226&lt;0</formula>
    </cfRule>
  </conditionalFormatting>
  <conditionalFormatting sqref="E224:F224">
    <cfRule type="expression" priority="5" dxfId="0">
      <formula>$BD224&lt;0</formula>
    </cfRule>
  </conditionalFormatting>
  <conditionalFormatting sqref="E359:F359">
    <cfRule type="expression" priority="4" dxfId="0">
      <formula>$BD359&lt;0</formula>
    </cfRule>
  </conditionalFormatting>
  <conditionalFormatting sqref="E368:F368">
    <cfRule type="expression" priority="3" dxfId="0">
      <formula>$BD368&lt;0</formula>
    </cfRule>
  </conditionalFormatting>
  <conditionalFormatting sqref="E456:F456">
    <cfRule type="expression" priority="2" dxfId="0">
      <formula>$BD456&lt;0</formula>
    </cfRule>
  </conditionalFormatting>
  <conditionalFormatting sqref="E242:F242">
    <cfRule type="expression" priority="1" dxfId="0">
      <formula>$BD242&lt;0</formula>
    </cfRule>
  </conditionalFormatting>
  <dataValidations count="1">
    <dataValidation type="textLength" operator="equal" showInputMessage="1" showErrorMessage="1" errorTitle="Erreur saisie FINESS" error="Le n° FINESS est constitué de 9 caractéres" sqref="B3:B456">
      <formula1>9</formula1>
    </dataValidation>
  </dataValidations>
  <printOptions/>
  <pageMargins left="0.7" right="0.7" top="0.75" bottom="0.75" header="0.3" footer="0.3"/>
  <pageSetup horizontalDpi="600" verticalDpi="600" orientation="portrait" paperSize="9"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VOUILLOT, Sylvie</dc:creator>
  <cp:keywords/>
  <dc:description/>
  <cp:lastModifiedBy>MO</cp:lastModifiedBy>
  <cp:lastPrinted>2019-07-18T11:44:33Z</cp:lastPrinted>
  <dcterms:created xsi:type="dcterms:W3CDTF">2013-02-18T13:56:00Z</dcterms:created>
  <dcterms:modified xsi:type="dcterms:W3CDTF">2020-08-07T15:08:35Z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