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codeName="ThisWorkbook"/>
  <mc:AlternateContent xmlns:mc="http://schemas.openxmlformats.org/markup-compatibility/2006">
    <mc:Choice Requires="x15">
      <x15ac:absPath xmlns:x15ac="http://schemas.microsoft.com/office/spreadsheetml/2010/11/ac" url="C:\Users\alegr755\Downloads\"/>
    </mc:Choice>
  </mc:AlternateContent>
  <xr:revisionPtr revIDLastSave="1" documentId="13_ncr:1_{7B993906-C2CE-4225-A6E7-7735134289B9}" xr6:coauthVersionLast="47" xr6:coauthVersionMax="47" xr10:uidLastSave="{30F2FE14-F7FD-4A68-B512-4ADB5AE48E64}"/>
  <bookViews>
    <workbookView xWindow="-120" yWindow="-120" windowWidth="29040" windowHeight="15720" firstSheet="3" activeTab="3" xr2:uid="{00000000-000D-0000-FFFF-FFFF00000000}"/>
  </bookViews>
  <sheets>
    <sheet name="0. Guide d'utilisation" sheetId="8" r:id="rId1"/>
    <sheet name="Questionnaire " sheetId="11" r:id="rId2"/>
    <sheet name="Aide à répondre" sheetId="13" r:id="rId3"/>
    <sheet name="Résultats" sheetId="12" r:id="rId4"/>
    <sheet name="Le projet (Facultatif)" sheetId="1" r:id="rId5"/>
    <sheet name="Aide à la réflexion(Facultatif)" sheetId="3" r:id="rId6"/>
    <sheet name="Back Office - ne pas modifier " sheetId="10" state="hidden" r:id="rId7"/>
  </sheets>
  <definedNames>
    <definedName name="_xlnm._FilterDatabase" localSheetId="5" hidden="1">'Aide à la réflexion(Facultatif)'!$A$8:$C$8</definedName>
    <definedName name="colonne">'Back Office - ne pas modifier '!#REF!</definedName>
    <definedName name="ColonneAuxiliaire">'Back Office - ne pas modifier '!#REF!</definedName>
    <definedName name="PlageSaisie">'Aide à la réflexion(Facultatif)'!$B$9:$D$18</definedName>
    <definedName name="_xlnm.Print_Area" localSheetId="3">Résultats!$A$1:$M$31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1" l="1" a="1"/>
  <c r="E29" i="11" s="1"/>
  <c r="E40" i="11" a="1"/>
  <c r="E40" i="11" s="1"/>
  <c r="E46" i="11" a="1"/>
  <c r="E46" i="11" s="1"/>
  <c r="K106" i="10"/>
  <c r="K107" i="10"/>
  <c r="K108" i="10"/>
  <c r="K109" i="10"/>
  <c r="K110" i="10"/>
  <c r="K111" i="10"/>
  <c r="E33" i="11" a="1"/>
  <c r="E33" i="11" s="1"/>
  <c r="E56" i="11" l="1" a="1"/>
  <c r="E56" i="11" s="1"/>
  <c r="E24" i="11" a="1"/>
  <c r="E24" i="11" s="1"/>
  <c r="M75" i="10"/>
  <c r="M76" i="10"/>
  <c r="M77" i="10"/>
  <c r="M78" i="10"/>
  <c r="N79" i="10"/>
  <c r="M88" i="10"/>
  <c r="M89" i="10"/>
  <c r="M90" i="10"/>
  <c r="M91" i="10"/>
  <c r="M92" i="10"/>
  <c r="M93" i="10"/>
  <c r="M95" i="10"/>
  <c r="M96" i="10"/>
  <c r="M97" i="10"/>
  <c r="M99" i="10"/>
  <c r="M100"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A25" i="11" a="1"/>
  <c r="A25" i="11" s="1"/>
  <c r="A26" i="11" a="1"/>
  <c r="A26" i="11" s="1"/>
  <c r="A27" i="11" a="1"/>
  <c r="A27" i="11" s="1"/>
  <c r="A28" i="11" a="1"/>
  <c r="A28" i="11" s="1"/>
  <c r="A29" i="11" a="1"/>
  <c r="A29" i="11" s="1"/>
  <c r="A30" i="11" a="1"/>
  <c r="A30" i="11" s="1"/>
  <c r="A31" i="11" a="1"/>
  <c r="A31" i="11" s="1"/>
  <c r="A32" i="11" a="1"/>
  <c r="A32" i="11" s="1"/>
  <c r="A33" i="11" a="1"/>
  <c r="A33" i="11" s="1"/>
  <c r="A34" i="11" a="1"/>
  <c r="A34" i="11" s="1"/>
  <c r="A35" i="11" a="1"/>
  <c r="A35" i="11" s="1"/>
  <c r="A36" i="11" a="1"/>
  <c r="A36" i="11" s="1"/>
  <c r="A37" i="11" a="1"/>
  <c r="A37" i="11" s="1"/>
  <c r="A38" i="11" a="1"/>
  <c r="A38" i="11" s="1"/>
  <c r="A39" i="11" a="1"/>
  <c r="A39" i="11" s="1"/>
  <c r="A40" i="11" a="1"/>
  <c r="A40" i="11" s="1"/>
  <c r="A41" i="11" a="1"/>
  <c r="A41" i="11" s="1"/>
  <c r="A42" i="11" a="1"/>
  <c r="A42" i="11" s="1"/>
  <c r="A43" i="11" a="1"/>
  <c r="A43" i="11" s="1"/>
  <c r="A44" i="11" a="1"/>
  <c r="A44" i="11" s="1"/>
  <c r="A45" i="11" a="1"/>
  <c r="A45" i="11" s="1"/>
  <c r="A46" i="11" a="1"/>
  <c r="A46" i="11" s="1"/>
  <c r="A47" i="11" a="1"/>
  <c r="A47" i="11" s="1"/>
  <c r="A48" i="11" a="1"/>
  <c r="A48" i="11" s="1"/>
  <c r="A49" i="11" a="1"/>
  <c r="A49" i="11" s="1"/>
  <c r="A50" i="11" a="1"/>
  <c r="A50" i="11" s="1"/>
  <c r="A51" i="11" a="1"/>
  <c r="A51" i="11" s="1"/>
  <c r="A52" i="11" a="1"/>
  <c r="A52" i="11" s="1"/>
  <c r="A53" i="11" a="1"/>
  <c r="A53" i="11" s="1"/>
  <c r="A54" i="11" a="1"/>
  <c r="A54" i="11" s="1"/>
  <c r="A55" i="11" a="1"/>
  <c r="A55" i="11" s="1"/>
  <c r="A56" i="11" a="1"/>
  <c r="A56" i="11" s="1"/>
  <c r="A57" i="11" a="1"/>
  <c r="A57" i="11" s="1"/>
  <c r="A58" i="11" a="1"/>
  <c r="A58" i="11" s="1"/>
  <c r="A59" i="11" a="1"/>
  <c r="A59" i="11" s="1"/>
  <c r="A60" i="11" a="1"/>
  <c r="A60" i="11" s="1"/>
  <c r="A61" i="11" a="1"/>
  <c r="A61" i="11" s="1"/>
  <c r="A62" i="11" a="1"/>
  <c r="A62" i="11" s="1"/>
  <c r="A63" i="11" a="1"/>
  <c r="A63" i="11" s="1"/>
  <c r="A64" i="11" a="1"/>
  <c r="A64" i="11" s="1"/>
  <c r="A65" i="11" a="1"/>
  <c r="A65" i="11" s="1"/>
  <c r="A66" i="11" a="1"/>
  <c r="A66" i="11" s="1"/>
  <c r="A67" i="11" a="1"/>
  <c r="A67" i="11" s="1"/>
  <c r="A68" i="11" a="1"/>
  <c r="A68" i="11" s="1"/>
  <c r="A69" i="11" a="1"/>
  <c r="A69" i="11" s="1"/>
  <c r="A70" i="11" a="1"/>
  <c r="A70" i="11" s="1"/>
  <c r="A71" i="11" a="1"/>
  <c r="A71" i="11" s="1"/>
  <c r="A72" i="11" a="1"/>
  <c r="A72" i="11" s="1"/>
  <c r="A73" i="11" a="1"/>
  <c r="A73" i="11" s="1"/>
  <c r="A74" i="11" a="1"/>
  <c r="A74" i="11" s="1"/>
  <c r="A75" i="11" a="1"/>
  <c r="A75" i="11" s="1"/>
  <c r="A76" i="11" a="1"/>
  <c r="A76" i="11" s="1"/>
  <c r="A77" i="11" a="1"/>
  <c r="A77" i="11" s="1"/>
  <c r="A78" i="11" a="1"/>
  <c r="A78" i="11" s="1"/>
  <c r="A79" i="11" a="1"/>
  <c r="A79" i="11" s="1"/>
  <c r="A80" i="11" a="1"/>
  <c r="A80" i="11" s="1"/>
  <c r="A81" i="11" a="1"/>
  <c r="A81" i="11" s="1"/>
  <c r="A82" i="11" a="1"/>
  <c r="A82" i="11" s="1"/>
  <c r="A83" i="11" a="1"/>
  <c r="A83" i="11" s="1"/>
  <c r="A84" i="11" a="1"/>
  <c r="A84" i="11" s="1"/>
  <c r="A85" i="11" a="1"/>
  <c r="A85" i="11" s="1"/>
  <c r="A86" i="11" a="1"/>
  <c r="A86" i="11" s="1"/>
  <c r="A87" i="11" a="1"/>
  <c r="A87" i="11" s="1"/>
  <c r="A88" i="11" a="1"/>
  <c r="A88" i="11" s="1"/>
  <c r="A89" i="11" a="1"/>
  <c r="A89" i="11" s="1"/>
  <c r="A90" i="11" a="1"/>
  <c r="A90" i="11" s="1"/>
  <c r="A91" i="11" a="1"/>
  <c r="A91" i="11" s="1"/>
  <c r="A92" i="11" a="1"/>
  <c r="A92" i="11" s="1"/>
  <c r="A93" i="11" a="1"/>
  <c r="A93" i="11" s="1"/>
  <c r="A94" i="11" a="1"/>
  <c r="A94" i="11" s="1"/>
  <c r="A95" i="11" a="1"/>
  <c r="A95" i="11" s="1"/>
  <c r="A96" i="11" a="1"/>
  <c r="A96" i="11" s="1"/>
  <c r="A97" i="11" a="1"/>
  <c r="A97" i="11" s="1"/>
  <c r="A98" i="11" a="1"/>
  <c r="A98" i="11" s="1"/>
  <c r="A99" i="11" a="1"/>
  <c r="A99" i="11" s="1"/>
  <c r="A100" i="11" a="1"/>
  <c r="A100" i="11" s="1"/>
  <c r="A101" i="11" a="1"/>
  <c r="A101" i="11" s="1"/>
  <c r="A102" i="11" a="1"/>
  <c r="A102" i="11" s="1"/>
  <c r="A103" i="11" a="1"/>
  <c r="A103" i="11" s="1"/>
  <c r="A104" i="11" a="1"/>
  <c r="A104" i="11" s="1"/>
  <c r="A105" i="11" a="1"/>
  <c r="A105" i="11" s="1"/>
  <c r="A106" i="11" a="1"/>
  <c r="A106" i="11" s="1"/>
  <c r="A107" i="11" a="1"/>
  <c r="A107" i="11" s="1"/>
  <c r="A108" i="11" a="1"/>
  <c r="A108" i="11" s="1"/>
  <c r="A109" i="11" a="1"/>
  <c r="A109" i="11" s="1"/>
  <c r="A110" i="11" a="1"/>
  <c r="A110" i="11" s="1"/>
  <c r="A111" i="11" a="1"/>
  <c r="A111" i="11" s="1"/>
  <c r="A112" i="11" a="1"/>
  <c r="A112" i="11" s="1"/>
  <c r="A113" i="11" a="1"/>
  <c r="A113" i="11" s="1"/>
  <c r="A114" i="11" a="1"/>
  <c r="A114" i="11" s="1"/>
  <c r="A115" i="11" a="1"/>
  <c r="A115" i="11" s="1"/>
  <c r="A116" i="11" a="1"/>
  <c r="A116" i="11" s="1"/>
  <c r="A117" i="11" a="1"/>
  <c r="A117" i="11" s="1"/>
  <c r="A118" i="11" a="1"/>
  <c r="A118" i="11" s="1"/>
  <c r="A119" i="11" a="1"/>
  <c r="A119" i="11" s="1"/>
  <c r="A120" i="11" a="1"/>
  <c r="A120" i="11" s="1"/>
  <c r="A121" i="11" a="1"/>
  <c r="A121" i="11" s="1"/>
  <c r="A122" i="11" a="1"/>
  <c r="A122" i="11" s="1"/>
  <c r="A123" i="11" a="1"/>
  <c r="A123" i="11" s="1"/>
  <c r="A124" i="11" a="1"/>
  <c r="A124" i="11" s="1"/>
  <c r="A125" i="11" a="1"/>
  <c r="A125" i="11" s="1"/>
  <c r="A126" i="11" a="1"/>
  <c r="A126" i="11" s="1"/>
  <c r="A127" i="11" a="1"/>
  <c r="A127" i="11" s="1"/>
  <c r="A128" i="11" a="1"/>
  <c r="A128" i="11" s="1"/>
  <c r="A129" i="11" a="1"/>
  <c r="A129" i="11" s="1"/>
  <c r="A130" i="11" a="1"/>
  <c r="A130" i="11" s="1"/>
  <c r="A131" i="11" a="1"/>
  <c r="A131" i="11" s="1"/>
  <c r="A132" i="11" a="1"/>
  <c r="A132" i="11" s="1"/>
  <c r="A133" i="11" a="1"/>
  <c r="A133" i="11" s="1"/>
  <c r="A134" i="11" a="1"/>
  <c r="A134" i="11" s="1"/>
  <c r="A135" i="11" a="1"/>
  <c r="A135" i="11" s="1"/>
  <c r="A136" i="11" a="1"/>
  <c r="A136" i="11" s="1"/>
  <c r="A137" i="11" a="1"/>
  <c r="A137" i="11" s="1"/>
  <c r="A138" i="11" a="1"/>
  <c r="A138" i="11" s="1"/>
  <c r="A139" i="11" a="1"/>
  <c r="A139" i="11" s="1"/>
  <c r="A140" i="11" a="1"/>
  <c r="A140" i="11" s="1"/>
  <c r="A141" i="11" a="1"/>
  <c r="A141" i="11" s="1"/>
  <c r="A142" i="11" a="1"/>
  <c r="A142" i="11" s="1"/>
  <c r="A143" i="11" a="1"/>
  <c r="A143" i="11" s="1"/>
  <c r="A144" i="11" a="1"/>
  <c r="A144" i="11" s="1"/>
  <c r="A145" i="11" a="1"/>
  <c r="A145" i="11" s="1"/>
  <c r="A146" i="11" a="1"/>
  <c r="A146" i="11" s="1"/>
  <c r="A147" i="11" a="1"/>
  <c r="A147" i="11" s="1"/>
  <c r="A148" i="11" a="1"/>
  <c r="A148" i="11" s="1"/>
  <c r="A149" i="11" a="1"/>
  <c r="A149" i="11" s="1"/>
  <c r="A150" i="11" a="1"/>
  <c r="A150" i="11" s="1"/>
  <c r="A151" i="11" a="1"/>
  <c r="A151" i="11" s="1"/>
  <c r="A152" i="11" a="1"/>
  <c r="A152" i="11" s="1"/>
  <c r="A153" i="11" a="1"/>
  <c r="A153" i="11" s="1"/>
  <c r="A154" i="11" a="1"/>
  <c r="A154" i="11" s="1"/>
  <c r="A155" i="11" a="1"/>
  <c r="A155" i="11" s="1"/>
  <c r="A156" i="11" a="1"/>
  <c r="A156" i="11" s="1"/>
  <c r="A157" i="11" a="1"/>
  <c r="A157" i="11" s="1"/>
  <c r="A158" i="11" a="1"/>
  <c r="A158" i="11" s="1"/>
  <c r="A159" i="11" a="1"/>
  <c r="A159" i="11" s="1"/>
  <c r="A160" i="11" a="1"/>
  <c r="A160" i="11" s="1"/>
  <c r="A24" i="11" a="1"/>
  <c r="A24" i="11" s="1"/>
  <c r="E27" i="11" a="1"/>
  <c r="E27" i="11" s="1"/>
  <c r="E25" i="11" a="1"/>
  <c r="E25" i="11" s="1"/>
  <c r="E26" i="11" a="1"/>
  <c r="E26" i="11" s="1"/>
  <c r="E28" i="11" a="1"/>
  <c r="E28" i="11" s="1"/>
  <c r="E30" i="11" a="1"/>
  <c r="E30" i="11" s="1"/>
  <c r="E31" i="11" a="1"/>
  <c r="E31" i="11" s="1"/>
  <c r="E32" i="11" a="1"/>
  <c r="E32" i="11" s="1"/>
  <c r="E34" i="11" a="1"/>
  <c r="E34" i="11" s="1"/>
  <c r="E35" i="11" a="1"/>
  <c r="E35" i="11" s="1"/>
  <c r="E36" i="11" a="1"/>
  <c r="E36" i="11" s="1"/>
  <c r="E37" i="11" a="1"/>
  <c r="E37" i="11" s="1"/>
  <c r="E38" i="11" a="1"/>
  <c r="E38" i="11" s="1"/>
  <c r="E39" i="11" a="1"/>
  <c r="E39" i="11" s="1"/>
  <c r="E41" i="11" a="1"/>
  <c r="E41" i="11" s="1"/>
  <c r="E42" i="11" a="1"/>
  <c r="E42" i="11" s="1"/>
  <c r="E43" i="11" a="1"/>
  <c r="E43" i="11" s="1"/>
  <c r="E44" i="11" a="1"/>
  <c r="E44" i="11" s="1"/>
  <c r="E45" i="11" a="1"/>
  <c r="E45" i="11" s="1"/>
  <c r="E47" i="11" a="1"/>
  <c r="E47" i="11" s="1"/>
  <c r="E48" i="11" a="1"/>
  <c r="E48" i="11" s="1"/>
  <c r="E49" i="11" a="1"/>
  <c r="E49" i="11" s="1"/>
  <c r="E50" i="11" a="1"/>
  <c r="E50" i="11" s="1"/>
  <c r="E51" i="11" a="1"/>
  <c r="E51" i="11" s="1"/>
  <c r="E52" i="11" a="1"/>
  <c r="E52" i="11" s="1"/>
  <c r="E53" i="11" a="1"/>
  <c r="E53" i="11" s="1"/>
  <c r="E54" i="11" a="1"/>
  <c r="E54" i="11" s="1"/>
  <c r="E55" i="11" a="1"/>
  <c r="E55" i="11" s="1"/>
  <c r="E57" i="11" a="1"/>
  <c r="E57" i="11" s="1"/>
  <c r="E58" i="11" a="1"/>
  <c r="E58" i="11" s="1"/>
  <c r="E59" i="11" a="1"/>
  <c r="E59" i="11" s="1"/>
  <c r="E60" i="11" a="1"/>
  <c r="E60" i="11" s="1"/>
  <c r="E61" i="11" a="1"/>
  <c r="E61" i="11" s="1"/>
  <c r="E62" i="11" a="1"/>
  <c r="E62" i="11" s="1"/>
  <c r="E63" i="11" a="1"/>
  <c r="E63" i="11" s="1"/>
  <c r="E64" i="11" a="1"/>
  <c r="E64" i="11" s="1"/>
  <c r="E65" i="11" a="1"/>
  <c r="E65" i="11" s="1"/>
  <c r="E66" i="11" a="1"/>
  <c r="E66" i="11" s="1"/>
  <c r="E67" i="11" a="1"/>
  <c r="E67" i="11" s="1"/>
  <c r="E68" i="11" a="1"/>
  <c r="E68" i="11" s="1"/>
  <c r="E69" i="11" a="1"/>
  <c r="E69" i="11" s="1"/>
  <c r="E70" i="11" a="1"/>
  <c r="E70" i="11" s="1"/>
  <c r="E71" i="11" a="1"/>
  <c r="E71" i="11" s="1"/>
  <c r="E72" i="11" a="1"/>
  <c r="E72" i="11" s="1"/>
  <c r="E73" i="11" a="1"/>
  <c r="E73" i="11" s="1"/>
  <c r="E74" i="11" a="1"/>
  <c r="E74" i="11" s="1"/>
  <c r="E75" i="11" a="1"/>
  <c r="E75" i="11" s="1"/>
  <c r="E76" i="11" a="1"/>
  <c r="E76" i="11" s="1"/>
  <c r="E77" i="11" a="1"/>
  <c r="E77" i="11" s="1"/>
  <c r="E78" i="11" a="1"/>
  <c r="E78" i="11" s="1"/>
  <c r="E79" i="11" a="1"/>
  <c r="E79" i="11" s="1"/>
  <c r="E80" i="11" a="1"/>
  <c r="E80" i="11" s="1"/>
  <c r="E81" i="11" a="1"/>
  <c r="E81" i="11" s="1"/>
  <c r="E82" i="11" a="1"/>
  <c r="E82" i="11" s="1"/>
  <c r="E83" i="11" a="1"/>
  <c r="E83" i="11" s="1"/>
  <c r="E84" i="11" a="1"/>
  <c r="E84" i="11" s="1"/>
  <c r="E85" i="11" a="1"/>
  <c r="E85" i="11" s="1"/>
  <c r="E86" i="11" a="1"/>
  <c r="E86" i="11" s="1"/>
  <c r="E87" i="11" a="1"/>
  <c r="E87" i="11" s="1"/>
  <c r="E88" i="11" a="1"/>
  <c r="E88" i="11" s="1"/>
  <c r="E89" i="11" a="1"/>
  <c r="E89" i="11" s="1"/>
  <c r="E90" i="11" a="1"/>
  <c r="E90" i="11" s="1"/>
  <c r="E91" i="11" a="1"/>
  <c r="E91" i="11" s="1"/>
  <c r="E92" i="11" a="1"/>
  <c r="E92" i="11" s="1"/>
  <c r="E93" i="11" a="1"/>
  <c r="E93" i="11" s="1"/>
  <c r="E94" i="11" a="1"/>
  <c r="E94" i="11" s="1"/>
  <c r="E95" i="11" a="1"/>
  <c r="E95" i="11" s="1"/>
  <c r="E96" i="11" a="1"/>
  <c r="E96" i="11" s="1"/>
  <c r="E97" i="11" a="1"/>
  <c r="E97" i="11" s="1"/>
  <c r="E98" i="11" a="1"/>
  <c r="E98" i="11" s="1"/>
  <c r="E99" i="11" a="1"/>
  <c r="E99" i="11" s="1"/>
  <c r="E100" i="11" a="1"/>
  <c r="E100" i="11" s="1"/>
  <c r="E101" i="11" a="1"/>
  <c r="E101" i="11" s="1"/>
  <c r="E102" i="11" a="1"/>
  <c r="E102" i="11" s="1"/>
  <c r="E103" i="11" a="1"/>
  <c r="E103" i="11" s="1"/>
  <c r="E104" i="11" a="1"/>
  <c r="E104" i="11" s="1"/>
  <c r="E105" i="11" a="1"/>
  <c r="E105" i="11" s="1"/>
  <c r="E106" i="11" a="1"/>
  <c r="E106" i="11" s="1"/>
  <c r="E107" i="11" a="1"/>
  <c r="E107" i="11" s="1"/>
  <c r="E108" i="11" a="1"/>
  <c r="E108" i="11" s="1"/>
  <c r="E109" i="11" a="1"/>
  <c r="E109" i="11" s="1"/>
  <c r="E110" i="11" a="1"/>
  <c r="E110" i="11" s="1"/>
  <c r="E111" i="11" a="1"/>
  <c r="E111" i="11" s="1"/>
  <c r="E112" i="11" a="1"/>
  <c r="E112" i="11" s="1"/>
  <c r="E113" i="11" a="1"/>
  <c r="E113" i="11" s="1"/>
  <c r="E114" i="11" a="1"/>
  <c r="E114" i="11" s="1"/>
  <c r="E115" i="11" a="1"/>
  <c r="E115" i="11" s="1"/>
  <c r="E116" i="11" a="1"/>
  <c r="E116" i="11" s="1"/>
  <c r="E117" i="11" a="1"/>
  <c r="E117" i="11" s="1"/>
  <c r="E118" i="11" a="1"/>
  <c r="E118" i="11" s="1"/>
  <c r="E119" i="11" a="1"/>
  <c r="E119" i="11" s="1"/>
  <c r="E120" i="11" a="1"/>
  <c r="E120" i="11" s="1"/>
  <c r="E121" i="11" a="1"/>
  <c r="E121" i="11" s="1"/>
  <c r="E122" i="11" a="1"/>
  <c r="E122" i="11" s="1"/>
  <c r="E123" i="11" a="1"/>
  <c r="E123" i="11" s="1"/>
  <c r="E124" i="11" a="1"/>
  <c r="E124" i="11" s="1"/>
  <c r="E125" i="11" a="1"/>
  <c r="E125" i="11" s="1"/>
  <c r="E126" i="11" a="1"/>
  <c r="E126" i="11" s="1"/>
  <c r="E127" i="11" a="1"/>
  <c r="E127" i="11" s="1"/>
  <c r="E128" i="11" a="1"/>
  <c r="E128" i="11" s="1"/>
  <c r="E129" i="11" a="1"/>
  <c r="E129" i="11" s="1"/>
  <c r="E130" i="11" a="1"/>
  <c r="E130" i="11" s="1"/>
  <c r="E131" i="11" a="1"/>
  <c r="E131" i="11" s="1"/>
  <c r="E132" i="11" a="1"/>
  <c r="E132" i="11" s="1"/>
  <c r="E133" i="11" a="1"/>
  <c r="E133" i="11" s="1"/>
  <c r="E134" i="11" a="1"/>
  <c r="E134" i="11" s="1"/>
  <c r="E135" i="11" a="1"/>
  <c r="E135" i="11" s="1"/>
  <c r="E136" i="11" a="1"/>
  <c r="E136" i="11" s="1"/>
  <c r="E137" i="11" a="1"/>
  <c r="E137" i="11" s="1"/>
  <c r="E138" i="11" a="1"/>
  <c r="E138" i="11" s="1"/>
  <c r="E139" i="11" a="1"/>
  <c r="E139" i="11" s="1"/>
  <c r="E140" i="11" a="1"/>
  <c r="E140" i="11" s="1"/>
  <c r="E141" i="11" a="1"/>
  <c r="E141" i="11" s="1"/>
  <c r="E142" i="11" a="1"/>
  <c r="E142" i="11" s="1"/>
  <c r="E143" i="11" a="1"/>
  <c r="E143" i="11" s="1"/>
  <c r="E144" i="11" a="1"/>
  <c r="E144" i="11" s="1"/>
  <c r="E145" i="11" a="1"/>
  <c r="E145" i="11" s="1"/>
  <c r="E146" i="11" a="1"/>
  <c r="E146" i="11" s="1"/>
  <c r="E147" i="11" a="1"/>
  <c r="E147" i="11" s="1"/>
  <c r="E148" i="11" a="1"/>
  <c r="E148" i="11" s="1"/>
  <c r="E149" i="11" a="1"/>
  <c r="E149" i="11" s="1"/>
  <c r="E150" i="11" a="1"/>
  <c r="E150" i="11" s="1"/>
  <c r="E151" i="11" a="1"/>
  <c r="E151" i="11" s="1"/>
  <c r="E152" i="11" a="1"/>
  <c r="E152" i="11" s="1"/>
  <c r="E153" i="11" a="1"/>
  <c r="E153" i="11" s="1"/>
  <c r="E154" i="11" a="1"/>
  <c r="E154" i="11" s="1"/>
  <c r="E155" i="11" a="1"/>
  <c r="E155" i="11" s="1"/>
  <c r="E156" i="11" a="1"/>
  <c r="E156" i="11" s="1"/>
  <c r="E157" i="11" a="1"/>
  <c r="E157" i="11" s="1"/>
  <c r="E158" i="11" a="1"/>
  <c r="E158" i="11" s="1"/>
  <c r="E159" i="11" a="1"/>
  <c r="E159" i="11" s="1"/>
  <c r="E160" i="11" a="1"/>
  <c r="E160" i="11" s="1"/>
  <c r="E161" i="11" a="1"/>
  <c r="E161" i="11" s="1"/>
  <c r="E162" i="11" a="1"/>
  <c r="E162" i="11" s="1"/>
  <c r="E163" i="11" a="1"/>
  <c r="E163" i="11" s="1"/>
  <c r="E164" i="11" a="1"/>
  <c r="E164" i="11" s="1"/>
  <c r="E165" i="11" a="1"/>
  <c r="E165" i="11" s="1"/>
  <c r="E166" i="11" a="1"/>
  <c r="E166" i="11" s="1"/>
  <c r="E167" i="11" a="1"/>
  <c r="E167" i="11" s="1"/>
  <c r="E168" i="11" a="1"/>
  <c r="E168" i="11" s="1"/>
  <c r="E169" i="11" a="1"/>
  <c r="E169" i="11" s="1"/>
  <c r="E170" i="11" a="1"/>
  <c r="E170" i="11" s="1"/>
  <c r="E171" i="11" a="1"/>
  <c r="E171" i="11" s="1"/>
  <c r="E172" i="11" a="1"/>
  <c r="E172" i="11" s="1"/>
  <c r="E173" i="11" a="1"/>
  <c r="E173" i="11" s="1"/>
  <c r="E174" i="11" a="1"/>
  <c r="E174" i="11" s="1"/>
  <c r="E175" i="11" a="1"/>
  <c r="E175" i="11" s="1"/>
  <c r="E176" i="11" a="1"/>
  <c r="E176" i="11" s="1"/>
  <c r="E177" i="11" a="1"/>
  <c r="E177" i="11" s="1"/>
  <c r="E178" i="11" a="1"/>
  <c r="E178" i="11" s="1"/>
  <c r="E179" i="11" a="1"/>
  <c r="E179" i="11" s="1"/>
  <c r="E180" i="11" a="1"/>
  <c r="E180" i="11" s="1"/>
  <c r="E181" i="11" a="1"/>
  <c r="E181" i="11" s="1"/>
  <c r="E182" i="11" a="1"/>
  <c r="E182" i="11" s="1"/>
  <c r="E183" i="11" a="1"/>
  <c r="E183" i="11" s="1"/>
  <c r="E184" i="11" a="1"/>
  <c r="E184" i="11" s="1"/>
  <c r="E185" i="11" a="1"/>
  <c r="E185" i="11" s="1"/>
  <c r="E186" i="11" a="1"/>
  <c r="E186" i="11" s="1"/>
  <c r="E187" i="11" a="1"/>
  <c r="E187" i="11" s="1"/>
  <c r="E188" i="11" a="1"/>
  <c r="E188" i="11" s="1"/>
  <c r="E189" i="11" a="1"/>
  <c r="E189" i="11" s="1"/>
  <c r="E190" i="11" a="1"/>
  <c r="E190" i="11" s="1"/>
  <c r="E191" i="11" a="1"/>
  <c r="E191" i="11" s="1"/>
  <c r="E192" i="11" a="1"/>
  <c r="E192" i="11" s="1"/>
  <c r="E193" i="11" a="1"/>
  <c r="E193" i="11" s="1"/>
  <c r="E194" i="11" a="1"/>
  <c r="E194" i="11" s="1"/>
  <c r="E195" i="11" a="1"/>
  <c r="E195" i="11" s="1"/>
  <c r="E196" i="11" a="1"/>
  <c r="E196" i="11" s="1"/>
  <c r="E197" i="11" a="1"/>
  <c r="E197" i="11" s="1"/>
  <c r="E198" i="11" a="1"/>
  <c r="E198" i="11" s="1"/>
  <c r="E199" i="11" a="1"/>
  <c r="E199" i="11" s="1"/>
  <c r="E200" i="11" a="1"/>
  <c r="E200" i="11" s="1"/>
  <c r="E201" i="11" a="1"/>
  <c r="E201" i="11" s="1"/>
  <c r="E202" i="11" a="1"/>
  <c r="E202" i="11" s="1"/>
  <c r="E203" i="11" a="1"/>
  <c r="E203" i="11" s="1"/>
  <c r="E204" i="11" a="1"/>
  <c r="E204" i="11" s="1"/>
  <c r="E205" i="11" a="1"/>
  <c r="E205" i="11" s="1"/>
  <c r="E206" i="11" a="1"/>
  <c r="E206" i="11" s="1"/>
  <c r="E207" i="11" a="1"/>
  <c r="E207" i="11" s="1"/>
  <c r="E208" i="11" a="1"/>
  <c r="E208" i="11" s="1"/>
  <c r="E209" i="11" a="1"/>
  <c r="E209" i="11" s="1"/>
  <c r="E210" i="11" a="1"/>
  <c r="E210" i="11" s="1"/>
  <c r="E211" i="11" a="1"/>
  <c r="E211" i="11" s="1"/>
  <c r="E212" i="11" a="1"/>
  <c r="E212" i="11" s="1"/>
  <c r="E213" i="11" a="1"/>
  <c r="E213" i="11" s="1"/>
  <c r="E214" i="11" a="1"/>
  <c r="E214" i="11" s="1"/>
  <c r="E215" i="11" a="1"/>
  <c r="E215" i="11" s="1"/>
  <c r="E216" i="11" a="1"/>
  <c r="E216" i="11" s="1"/>
  <c r="E217" i="11" a="1"/>
  <c r="E217" i="11" s="1"/>
  <c r="E218" i="11" a="1"/>
  <c r="E218" i="11" s="1"/>
  <c r="E219" i="11" a="1"/>
  <c r="E219" i="11" s="1"/>
  <c r="E220" i="11" a="1"/>
  <c r="E220" i="11" s="1"/>
  <c r="E221" i="11" a="1"/>
  <c r="E221" i="11" s="1"/>
  <c r="E222" i="11" a="1"/>
  <c r="E222" i="11" s="1"/>
  <c r="E223" i="11" a="1"/>
  <c r="E223" i="11" s="1"/>
  <c r="E224" i="11" a="1"/>
  <c r="E224" i="11" s="1"/>
  <c r="E225" i="11" a="1"/>
  <c r="E225" i="11" s="1"/>
  <c r="E226" i="11" a="1"/>
  <c r="E226" i="11" s="1"/>
  <c r="E227" i="11" a="1"/>
  <c r="E227" i="11" s="1"/>
  <c r="E228" i="11" a="1"/>
  <c r="E228" i="11" s="1"/>
  <c r="E229" i="11" a="1"/>
  <c r="E229" i="11" s="1"/>
  <c r="E230" i="11" a="1"/>
  <c r="E230" i="11" s="1"/>
  <c r="E231" i="11" a="1"/>
  <c r="E231" i="11" s="1"/>
  <c r="E232" i="11" a="1"/>
  <c r="E232" i="11" s="1"/>
  <c r="E233" i="11" a="1"/>
  <c r="E233" i="11" s="1"/>
  <c r="E234" i="11" a="1"/>
  <c r="E234" i="11" s="1"/>
  <c r="E235" i="11" a="1"/>
  <c r="E235" i="11" s="1"/>
  <c r="E236" i="11" a="1"/>
  <c r="E236" i="11" s="1"/>
  <c r="E237" i="11" a="1"/>
  <c r="E237" i="11" s="1"/>
  <c r="E238" i="11" a="1"/>
  <c r="E238" i="11" s="1"/>
  <c r="E239" i="11" a="1"/>
  <c r="E239" i="11" s="1"/>
  <c r="E240" i="11" a="1"/>
  <c r="E240" i="11" s="1"/>
  <c r="E241" i="11" a="1"/>
  <c r="E241" i="11" s="1"/>
  <c r="E242" i="11" a="1"/>
  <c r="E242" i="11" s="1"/>
  <c r="E243" i="11" a="1"/>
  <c r="E243" i="11" s="1"/>
  <c r="E244" i="11" a="1"/>
  <c r="E244" i="11" s="1"/>
  <c r="E245" i="11" a="1"/>
  <c r="E245" i="11" s="1"/>
  <c r="E246" i="11" a="1"/>
  <c r="E246" i="11" s="1"/>
  <c r="E247" i="11" a="1"/>
  <c r="E247" i="11" s="1"/>
  <c r="E248" i="11" a="1"/>
  <c r="E248" i="11" s="1"/>
  <c r="E249" i="11" a="1"/>
  <c r="E249" i="11" s="1"/>
  <c r="E250" i="11" a="1"/>
  <c r="E250" i="11" s="1"/>
  <c r="E251" i="11" a="1"/>
  <c r="E251" i="11" s="1"/>
  <c r="E252" i="11" a="1"/>
  <c r="E252" i="11" s="1"/>
  <c r="E253" i="11" a="1"/>
  <c r="E253" i="11" s="1"/>
  <c r="E254" i="11" a="1"/>
  <c r="E254" i="11" s="1"/>
  <c r="E255" i="11" a="1"/>
  <c r="E255" i="11" s="1"/>
  <c r="E256" i="11" a="1"/>
  <c r="E256" i="11" s="1"/>
  <c r="E257" i="11" a="1"/>
  <c r="E257" i="11" s="1"/>
  <c r="E258" i="11" a="1"/>
  <c r="E258" i="11" s="1"/>
  <c r="E259" i="11" a="1"/>
  <c r="E259" i="11" s="1"/>
  <c r="E260" i="11" a="1"/>
  <c r="E260" i="11" s="1"/>
  <c r="E261" i="11" a="1"/>
  <c r="E261" i="11" s="1"/>
  <c r="E262" i="11" a="1"/>
  <c r="E262" i="11" s="1"/>
  <c r="E263" i="11" a="1"/>
  <c r="E263" i="11" s="1"/>
  <c r="E264" i="11" a="1"/>
  <c r="E264" i="11" s="1"/>
  <c r="E265" i="11" a="1"/>
  <c r="E265" i="11" s="1"/>
  <c r="E266" i="11" a="1"/>
  <c r="E266" i="11" s="1"/>
  <c r="E267" i="11" a="1"/>
  <c r="E267" i="11" s="1"/>
  <c r="E268" i="11" a="1"/>
  <c r="E268" i="11" s="1"/>
  <c r="E269" i="11" a="1"/>
  <c r="E269" i="11" s="1"/>
  <c r="E270" i="11" a="1"/>
  <c r="E270" i="11" s="1"/>
  <c r="E271" i="11" a="1"/>
  <c r="E271" i="11" s="1"/>
  <c r="E272" i="11" a="1"/>
  <c r="E272" i="11" s="1"/>
  <c r="E273" i="11" a="1"/>
  <c r="E273" i="11" s="1"/>
  <c r="E274" i="11" a="1"/>
  <c r="E274" i="11" s="1"/>
  <c r="E275" i="11" a="1"/>
  <c r="E275" i="11" s="1"/>
  <c r="E276" i="11" a="1"/>
  <c r="E276" i="11" s="1"/>
  <c r="E277" i="11" a="1"/>
  <c r="E277" i="11" s="1"/>
  <c r="E278" i="11" a="1"/>
  <c r="E278" i="11" s="1"/>
  <c r="E279" i="11" a="1"/>
  <c r="E279" i="11" s="1"/>
  <c r="E280" i="11" a="1"/>
  <c r="E280" i="11" s="1"/>
  <c r="E281" i="11" a="1"/>
  <c r="E281" i="11" s="1"/>
  <c r="E282" i="11" a="1"/>
  <c r="E282" i="11" s="1"/>
  <c r="E283" i="11" a="1"/>
  <c r="E283" i="11" s="1"/>
  <c r="E284" i="11" a="1"/>
  <c r="E284" i="11" s="1"/>
  <c r="E285" i="11" a="1"/>
  <c r="E285" i="11" s="1"/>
  <c r="E286" i="11" a="1"/>
  <c r="E286" i="11" s="1"/>
  <c r="E287" i="11" a="1"/>
  <c r="E287" i="11" s="1"/>
  <c r="E288" i="11" a="1"/>
  <c r="E288" i="11" s="1"/>
  <c r="E289" i="11" a="1"/>
  <c r="E289" i="11" s="1"/>
  <c r="E290" i="11" a="1"/>
  <c r="E290" i="11" s="1"/>
  <c r="E291" i="11" a="1"/>
  <c r="E291" i="11" s="1"/>
  <c r="E292" i="11" a="1"/>
  <c r="E292" i="11" s="1"/>
  <c r="E293" i="11" a="1"/>
  <c r="E293" i="11" s="1"/>
  <c r="E294" i="11" a="1"/>
  <c r="E294" i="11" s="1"/>
  <c r="E295" i="11" a="1"/>
  <c r="E295" i="11" s="1"/>
  <c r="E296" i="11" a="1"/>
  <c r="E296" i="11" s="1"/>
  <c r="E297" i="11" a="1"/>
  <c r="E297" i="11" s="1"/>
  <c r="E298" i="11" a="1"/>
  <c r="E298" i="11" s="1"/>
  <c r="E299" i="11" a="1"/>
  <c r="E299" i="11" s="1"/>
  <c r="E300" i="11" a="1"/>
  <c r="E300" i="11" s="1"/>
  <c r="E301" i="11" a="1"/>
  <c r="E301" i="11" s="1"/>
  <c r="E302" i="11" a="1"/>
  <c r="E302" i="11" s="1"/>
  <c r="E303" i="11" a="1"/>
  <c r="E303" i="11" s="1"/>
  <c r="E304" i="11" a="1"/>
  <c r="E304" i="11" s="1"/>
  <c r="E305" i="11" a="1"/>
  <c r="E305" i="11" s="1"/>
  <c r="E306" i="11" a="1"/>
  <c r="E306" i="11" s="1"/>
  <c r="E307" i="11" a="1"/>
  <c r="E307" i="11" s="1"/>
  <c r="E308" i="11" a="1"/>
  <c r="E308" i="11" s="1"/>
  <c r="E309" i="11" a="1"/>
  <c r="E309" i="11" s="1"/>
  <c r="E310" i="11" a="1"/>
  <c r="E310" i="11" s="1"/>
  <c r="E311" i="11" a="1"/>
  <c r="E311" i="11" s="1"/>
  <c r="E312" i="11" a="1"/>
  <c r="E312" i="11" s="1"/>
  <c r="E313" i="11" a="1"/>
  <c r="E313" i="11" s="1"/>
  <c r="E314" i="11" a="1"/>
  <c r="E314" i="11" s="1"/>
  <c r="E315" i="11" a="1"/>
  <c r="E315" i="11" s="1"/>
  <c r="E316" i="11" a="1"/>
  <c r="E316" i="11" s="1"/>
  <c r="E317" i="11" a="1"/>
  <c r="E317" i="11" s="1"/>
  <c r="E318" i="11" a="1"/>
  <c r="E318" i="11" s="1"/>
  <c r="E319" i="11" a="1"/>
  <c r="E319" i="11" s="1"/>
  <c r="E320" i="11" a="1"/>
  <c r="E320" i="11" s="1"/>
  <c r="E321" i="11" a="1"/>
  <c r="E321" i="11" s="1"/>
  <c r="E322" i="11" a="1"/>
  <c r="E322" i="11" s="1"/>
  <c r="E323" i="11" a="1"/>
  <c r="E323" i="11" s="1"/>
  <c r="E324" i="11" a="1"/>
  <c r="E324" i="11" s="1"/>
  <c r="E325" i="11" a="1"/>
  <c r="E325" i="11" s="1"/>
  <c r="E326" i="11" a="1"/>
  <c r="E326" i="11" s="1"/>
  <c r="E327" i="11" a="1"/>
  <c r="E327" i="11" s="1"/>
  <c r="E328" i="11" a="1"/>
  <c r="E328" i="11" s="1"/>
  <c r="E329" i="11" a="1"/>
  <c r="E329" i="11" s="1"/>
  <c r="E330" i="11" a="1"/>
  <c r="E330" i="11" s="1"/>
  <c r="E331" i="11" a="1"/>
  <c r="E331" i="11" s="1"/>
  <c r="E332" i="11" a="1"/>
  <c r="E332" i="11" s="1"/>
  <c r="E333" i="11" a="1"/>
  <c r="E333" i="11" s="1"/>
  <c r="E334" i="11" a="1"/>
  <c r="E334" i="11" s="1"/>
  <c r="E335" i="11" a="1"/>
  <c r="E335" i="11" s="1"/>
  <c r="E336" i="11" a="1"/>
  <c r="E336" i="11" s="1"/>
  <c r="E337" i="11" a="1"/>
  <c r="E337" i="11" s="1"/>
  <c r="E338" i="11" a="1"/>
  <c r="E338" i="11" s="1"/>
  <c r="E339" i="11" a="1"/>
  <c r="E339" i="11" s="1"/>
  <c r="E340" i="11" a="1"/>
  <c r="E340" i="11" s="1"/>
  <c r="E341" i="11" a="1"/>
  <c r="E341" i="11" s="1"/>
  <c r="E342" i="11" a="1"/>
  <c r="E342" i="11" s="1"/>
  <c r="E343" i="11" a="1"/>
  <c r="E343" i="11" s="1"/>
  <c r="E344" i="11" a="1"/>
  <c r="E344" i="11" s="1"/>
  <c r="E345" i="11" a="1"/>
  <c r="E345" i="11" s="1"/>
  <c r="E346" i="11" a="1"/>
  <c r="E346" i="11" s="1"/>
  <c r="E347" i="11" a="1"/>
  <c r="E347" i="11" s="1"/>
  <c r="E348" i="11" a="1"/>
  <c r="E348" i="11" s="1"/>
  <c r="E349" i="11" a="1"/>
  <c r="E349" i="11" s="1"/>
  <c r="E350" i="11" a="1"/>
  <c r="E350" i="11" s="1"/>
  <c r="E351" i="11" a="1"/>
  <c r="E351" i="11" s="1"/>
  <c r="E352" i="11" a="1"/>
  <c r="E352" i="11" s="1"/>
  <c r="E353" i="11" a="1"/>
  <c r="E353" i="11" s="1"/>
  <c r="E354" i="11" a="1"/>
  <c r="E354" i="11" s="1"/>
  <c r="E355" i="11" a="1"/>
  <c r="E355" i="11" s="1"/>
  <c r="E356" i="11" a="1"/>
  <c r="E356" i="11" s="1"/>
  <c r="E357" i="11" a="1"/>
  <c r="E357" i="11" s="1"/>
  <c r="E358" i="11" a="1"/>
  <c r="E358" i="11" s="1"/>
  <c r="E359" i="11" a="1"/>
  <c r="E359" i="11" s="1"/>
  <c r="E360" i="11" a="1"/>
  <c r="E360" i="11" s="1"/>
  <c r="E361" i="11" a="1"/>
  <c r="E361" i="11" s="1"/>
  <c r="E362" i="11" a="1"/>
  <c r="E362" i="11" s="1"/>
  <c r="E363" i="11" a="1"/>
  <c r="E363" i="11" s="1"/>
  <c r="E364" i="11" a="1"/>
  <c r="E364" i="11" s="1"/>
  <c r="E365" i="11" a="1"/>
  <c r="E365" i="11" s="1"/>
  <c r="E366" i="11" a="1"/>
  <c r="E366" i="11" s="1"/>
  <c r="E367" i="11" a="1"/>
  <c r="E367" i="11" s="1"/>
  <c r="E368" i="11" a="1"/>
  <c r="E368" i="11" s="1"/>
  <c r="E369" i="11" a="1"/>
  <c r="E369" i="11" s="1"/>
  <c r="E370" i="11" a="1"/>
  <c r="E370" i="11" s="1"/>
  <c r="E371" i="11" a="1"/>
  <c r="E371" i="11" s="1"/>
  <c r="E372" i="11" a="1"/>
  <c r="E372" i="11" s="1"/>
  <c r="E373" i="11" a="1"/>
  <c r="E373" i="11" s="1"/>
  <c r="E374" i="11" a="1"/>
  <c r="E374" i="11" s="1"/>
  <c r="E375" i="11" a="1"/>
  <c r="E375" i="11" s="1"/>
  <c r="E376" i="11" a="1"/>
  <c r="E376" i="11" s="1"/>
  <c r="E377" i="11" a="1"/>
  <c r="E377" i="11" s="1"/>
  <c r="E378" i="11" a="1"/>
  <c r="E378" i="11" s="1"/>
  <c r="E379" i="11" a="1"/>
  <c r="E379" i="11" s="1"/>
  <c r="E380" i="11" a="1"/>
  <c r="E380" i="11" s="1"/>
  <c r="E381" i="11" a="1"/>
  <c r="E381" i="11" s="1"/>
  <c r="E382" i="11" a="1"/>
  <c r="E382" i="11" s="1"/>
  <c r="E383" i="11" a="1"/>
  <c r="E383" i="11" s="1"/>
  <c r="E384" i="11" a="1"/>
  <c r="E384" i="11" s="1"/>
  <c r="E385" i="11" a="1"/>
  <c r="E385" i="11" s="1"/>
  <c r="E386" i="11" a="1"/>
  <c r="E386" i="11" s="1"/>
  <c r="E387" i="11" a="1"/>
  <c r="E387" i="11" s="1"/>
  <c r="E388" i="11" a="1"/>
  <c r="E388" i="11" s="1"/>
  <c r="E389" i="11" a="1"/>
  <c r="E389" i="11" s="1"/>
  <c r="E390" i="11" a="1"/>
  <c r="E390" i="11" s="1"/>
  <c r="E391" i="11" a="1"/>
  <c r="E391" i="11" s="1"/>
  <c r="E392" i="11" a="1"/>
  <c r="E392" i="11" s="1"/>
  <c r="E393" i="11" a="1"/>
  <c r="E393" i="11" s="1"/>
  <c r="E394" i="11" a="1"/>
  <c r="E394" i="11" s="1"/>
  <c r="E395" i="11" a="1"/>
  <c r="E395" i="11" s="1"/>
  <c r="E396" i="11" a="1"/>
  <c r="E396" i="11" s="1"/>
  <c r="E397" i="11" a="1"/>
  <c r="E397" i="11" s="1"/>
  <c r="E398" i="11" a="1"/>
  <c r="E398" i="11" s="1"/>
  <c r="E399" i="11" a="1"/>
  <c r="E399" i="11" s="1"/>
  <c r="E400" i="11" a="1"/>
  <c r="E400" i="11" s="1"/>
  <c r="E401" i="11" a="1"/>
  <c r="E401" i="11" s="1"/>
  <c r="E402" i="11" a="1"/>
  <c r="E402" i="11" s="1"/>
  <c r="E403" i="11" a="1"/>
  <c r="E403" i="11" s="1"/>
  <c r="E404" i="11" a="1"/>
  <c r="E404" i="11" s="1"/>
  <c r="E405" i="11" a="1"/>
  <c r="E405" i="11" s="1"/>
  <c r="E406" i="11" a="1"/>
  <c r="E406" i="11" s="1"/>
  <c r="E407" i="11" a="1"/>
  <c r="E407" i="11" s="1"/>
  <c r="E408" i="11" a="1"/>
  <c r="E408" i="11" s="1"/>
  <c r="E409" i="11" a="1"/>
  <c r="E409" i="11" s="1"/>
  <c r="E410" i="11" a="1"/>
  <c r="E410" i="11" s="1"/>
  <c r="E411" i="11" a="1"/>
  <c r="E411" i="11" s="1"/>
  <c r="E412" i="11" a="1"/>
  <c r="E412" i="11" s="1"/>
  <c r="E413" i="11" a="1"/>
  <c r="E413" i="11" s="1"/>
  <c r="E414" i="11" a="1"/>
  <c r="E414" i="11" s="1"/>
  <c r="E415" i="11" a="1"/>
  <c r="E415" i="11" s="1"/>
  <c r="E416" i="11" a="1"/>
  <c r="E416" i="11" s="1"/>
  <c r="E417" i="11" a="1"/>
  <c r="E417" i="11" s="1"/>
  <c r="E418" i="11" a="1"/>
  <c r="E418" i="11" s="1"/>
  <c r="E419" i="11" a="1"/>
  <c r="E419" i="11" s="1"/>
  <c r="E420" i="11" a="1"/>
  <c r="E420" i="11" s="1"/>
  <c r="E421" i="11" a="1"/>
  <c r="E421" i="11" s="1"/>
  <c r="E422" i="11" a="1"/>
  <c r="E422" i="11" s="1"/>
  <c r="E423" i="11" a="1"/>
  <c r="E423" i="11" s="1"/>
  <c r="E424" i="11" a="1"/>
  <c r="E424" i="11" s="1"/>
  <c r="E425" i="11" a="1"/>
  <c r="E425" i="11" s="1"/>
  <c r="E426" i="11" a="1"/>
  <c r="E426" i="11" s="1"/>
  <c r="E427" i="11" a="1"/>
  <c r="E427" i="11" s="1"/>
  <c r="E428" i="11" a="1"/>
  <c r="E428" i="11" s="1"/>
  <c r="E429" i="11" a="1"/>
  <c r="E429" i="11" s="1"/>
  <c r="E430" i="11" a="1"/>
  <c r="E430" i="11" s="1"/>
  <c r="E431" i="11" a="1"/>
  <c r="E431" i="11" s="1"/>
  <c r="E432" i="11" a="1"/>
  <c r="E432" i="11" s="1"/>
  <c r="E433" i="11" a="1"/>
  <c r="E433" i="11" s="1"/>
  <c r="E434" i="11" a="1"/>
  <c r="E434" i="11" s="1"/>
  <c r="E435" i="11" a="1"/>
  <c r="E435" i="11" s="1"/>
  <c r="E436" i="11" a="1"/>
  <c r="E436" i="11" s="1"/>
  <c r="E437" i="11" a="1"/>
  <c r="E437" i="11" s="1"/>
  <c r="E438" i="11" a="1"/>
  <c r="E438" i="11" s="1"/>
  <c r="E439" i="11" a="1"/>
  <c r="E439" i="11" s="1"/>
  <c r="E440" i="11" a="1"/>
  <c r="E440" i="11" s="1"/>
  <c r="E441" i="11" a="1"/>
  <c r="E441" i="11" s="1"/>
  <c r="E442" i="11" a="1"/>
  <c r="E442" i="11" s="1"/>
  <c r="E443" i="11" a="1"/>
  <c r="E443" i="11" s="1"/>
  <c r="E444" i="11" a="1"/>
  <c r="E444" i="11" s="1"/>
  <c r="E445" i="11" a="1"/>
  <c r="E445" i="11" s="1"/>
  <c r="E446" i="11" a="1"/>
  <c r="E446" i="11" s="1"/>
  <c r="E447" i="11" a="1"/>
  <c r="E447" i="11" s="1"/>
  <c r="E448" i="11" a="1"/>
  <c r="E448" i="11" s="1"/>
  <c r="E449" i="11" a="1"/>
  <c r="E449" i="11" s="1"/>
  <c r="E450" i="11" a="1"/>
  <c r="E450" i="11" s="1"/>
  <c r="E451" i="11" a="1"/>
  <c r="E451" i="11" s="1"/>
  <c r="E452" i="11" a="1"/>
  <c r="E452" i="11" s="1"/>
  <c r="E453" i="11" a="1"/>
  <c r="E453" i="11" s="1"/>
  <c r="E454" i="11" a="1"/>
  <c r="E454" i="11" s="1"/>
  <c r="E455" i="11" a="1"/>
  <c r="E455" i="11" s="1"/>
  <c r="E456" i="11" a="1"/>
  <c r="E456" i="11" s="1"/>
  <c r="E457" i="11" a="1"/>
  <c r="E457" i="11" s="1"/>
  <c r="E458" i="11" a="1"/>
  <c r="E458" i="11" s="1"/>
  <c r="E459" i="11" a="1"/>
  <c r="E459" i="11" s="1"/>
  <c r="E460" i="11" a="1"/>
  <c r="E460" i="11" s="1"/>
  <c r="E461" i="11" a="1"/>
  <c r="E461" i="11" s="1"/>
  <c r="E462" i="11" a="1"/>
  <c r="E462" i="11" s="1"/>
  <c r="E463" i="11" a="1"/>
  <c r="E463" i="11" s="1"/>
  <c r="E464" i="11" a="1"/>
  <c r="E464" i="11" s="1"/>
  <c r="E465" i="11" a="1"/>
  <c r="E465" i="11" s="1"/>
  <c r="E466" i="11" a="1"/>
  <c r="E466" i="11" s="1"/>
  <c r="E467" i="11" a="1"/>
  <c r="E467" i="11" s="1"/>
  <c r="E468" i="11" a="1"/>
  <c r="E468" i="11" s="1"/>
  <c r="E469" i="11" a="1"/>
  <c r="E469" i="11" s="1"/>
  <c r="E470" i="11" a="1"/>
  <c r="E470" i="11" s="1"/>
  <c r="E471" i="11" a="1"/>
  <c r="E471" i="11" s="1"/>
  <c r="E472" i="11" a="1"/>
  <c r="E472" i="11" s="1"/>
  <c r="E473" i="11" a="1"/>
  <c r="E473" i="11" s="1"/>
  <c r="E474" i="11" a="1"/>
  <c r="E474" i="11" s="1"/>
  <c r="E475" i="11" a="1"/>
  <c r="E475" i="11" s="1"/>
  <c r="E476" i="11" a="1"/>
  <c r="E476" i="11" s="1"/>
  <c r="E477" i="11" a="1"/>
  <c r="E477" i="11" s="1"/>
  <c r="E478" i="11" a="1"/>
  <c r="E478" i="11" s="1"/>
  <c r="E479" i="11" a="1"/>
  <c r="E479" i="11" s="1"/>
  <c r="E480" i="11" a="1"/>
  <c r="E480" i="11" s="1"/>
  <c r="E481" i="11" a="1"/>
  <c r="E481" i="11" s="1"/>
  <c r="E482" i="11" a="1"/>
  <c r="E482" i="11" s="1"/>
  <c r="E483" i="11" a="1"/>
  <c r="E483" i="11" s="1"/>
  <c r="E484" i="11" a="1"/>
  <c r="E484" i="11" s="1"/>
  <c r="E485" i="11" a="1"/>
  <c r="E485" i="11" s="1"/>
  <c r="E486" i="11" a="1"/>
  <c r="E486" i="11" s="1"/>
  <c r="E487" i="11" a="1"/>
  <c r="E487" i="11" s="1"/>
  <c r="E488" i="11" a="1"/>
  <c r="E488" i="11" s="1"/>
  <c r="E489" i="11" a="1"/>
  <c r="E489" i="11" s="1"/>
  <c r="E490" i="11" a="1"/>
  <c r="E490" i="11" s="1"/>
  <c r="E491" i="11" a="1"/>
  <c r="E491" i="11" s="1"/>
  <c r="E492" i="11" a="1"/>
  <c r="E492" i="11" s="1"/>
  <c r="E493" i="11" a="1"/>
  <c r="E493" i="11" s="1"/>
  <c r="E494" i="11" a="1"/>
  <c r="E494" i="11" s="1"/>
  <c r="E495" i="11" a="1"/>
  <c r="E495" i="11" s="1"/>
  <c r="E496" i="11" a="1"/>
  <c r="E496" i="11" s="1"/>
  <c r="E497" i="11" a="1"/>
  <c r="E497" i="11" s="1"/>
  <c r="E498" i="11" a="1"/>
  <c r="E498" i="11" s="1"/>
  <c r="E499" i="11" a="1"/>
  <c r="E499" i="11" s="1"/>
  <c r="E500" i="11" a="1"/>
  <c r="E500" i="11" s="1"/>
  <c r="E501" i="11" a="1"/>
  <c r="E501" i="11" s="1"/>
  <c r="E502" i="11" a="1"/>
  <c r="E502" i="11" s="1"/>
  <c r="E503" i="11" a="1"/>
  <c r="E503" i="11" s="1"/>
  <c r="E504" i="11" a="1"/>
  <c r="E504" i="11" s="1"/>
  <c r="E505" i="11" a="1"/>
  <c r="E505" i="11" s="1"/>
  <c r="E506" i="11" a="1"/>
  <c r="E506" i="11" s="1"/>
  <c r="E507" i="11" a="1"/>
  <c r="E507" i="11" s="1"/>
  <c r="E508" i="11" a="1"/>
  <c r="E508" i="11" s="1"/>
  <c r="E509" i="11" a="1"/>
  <c r="E509" i="11" s="1"/>
  <c r="E510" i="11" a="1"/>
  <c r="E510" i="11" s="1"/>
  <c r="E511" i="11" a="1"/>
  <c r="E511" i="11" s="1"/>
  <c r="E512" i="11" a="1"/>
  <c r="E512" i="11" s="1"/>
  <c r="E513" i="11" a="1"/>
  <c r="E513" i="11" s="1"/>
  <c r="E514" i="11" a="1"/>
  <c r="E514" i="11" s="1"/>
  <c r="E515" i="11" a="1"/>
  <c r="E515" i="11" s="1"/>
  <c r="E516" i="11" a="1"/>
  <c r="E516" i="11" s="1"/>
  <c r="E517" i="11" a="1"/>
  <c r="E517" i="11" s="1"/>
  <c r="E518" i="11" a="1"/>
  <c r="E518" i="11" s="1"/>
  <c r="E519" i="11" a="1"/>
  <c r="E519" i="11" s="1"/>
  <c r="E520" i="11" a="1"/>
  <c r="E520" i="11" s="1"/>
  <c r="E521" i="11" a="1"/>
  <c r="E521" i="11" s="1"/>
  <c r="E522" i="11" a="1"/>
  <c r="E522" i="11" s="1"/>
  <c r="E523" i="11" a="1"/>
  <c r="E523" i="11" s="1"/>
  <c r="E524" i="11" a="1"/>
  <c r="E524" i="11" s="1"/>
  <c r="E525" i="11" a="1"/>
  <c r="E525" i="11" s="1"/>
  <c r="E526" i="11" a="1"/>
  <c r="E526" i="11" s="1"/>
  <c r="E527" i="11" a="1"/>
  <c r="E527" i="11" s="1"/>
  <c r="E528" i="11" a="1"/>
  <c r="E528" i="11" s="1"/>
  <c r="E529" i="11" a="1"/>
  <c r="E529" i="11" s="1"/>
  <c r="E530" i="11" a="1"/>
  <c r="E530" i="11" s="1"/>
  <c r="E531" i="11" a="1"/>
  <c r="E531" i="11" s="1"/>
  <c r="E532" i="11" a="1"/>
  <c r="E532" i="11" s="1"/>
  <c r="E533" i="11" a="1"/>
  <c r="E533" i="11" s="1"/>
  <c r="E534" i="11" a="1"/>
  <c r="E534" i="11" s="1"/>
  <c r="E535" i="11" a="1"/>
  <c r="E535" i="11" s="1"/>
  <c r="E536" i="11" a="1"/>
  <c r="E536" i="11" s="1"/>
  <c r="E537" i="11" a="1"/>
  <c r="E537" i="11" s="1"/>
  <c r="E538" i="11" a="1"/>
  <c r="E538" i="11" s="1"/>
  <c r="E539" i="11" a="1"/>
  <c r="E539" i="11" s="1"/>
  <c r="E540" i="11" a="1"/>
  <c r="E540" i="11" s="1"/>
  <c r="E541" i="11" a="1"/>
  <c r="E541" i="11" s="1"/>
  <c r="E542" i="11" a="1"/>
  <c r="E542" i="11" s="1"/>
  <c r="E543" i="11" a="1"/>
  <c r="E543" i="11" s="1"/>
  <c r="E544" i="11" a="1"/>
  <c r="E544" i="11" s="1"/>
  <c r="E545" i="11" a="1"/>
  <c r="E545" i="11" s="1"/>
  <c r="E546" i="11" a="1"/>
  <c r="E546" i="11" s="1"/>
  <c r="E547" i="11" a="1"/>
  <c r="E547" i="11" s="1"/>
  <c r="E548" i="11" a="1"/>
  <c r="E548" i="11" s="1"/>
  <c r="E549" i="11" a="1"/>
  <c r="E549" i="11" s="1"/>
  <c r="E550" i="11" a="1"/>
  <c r="E550" i="11" s="1"/>
  <c r="E551" i="11" a="1"/>
  <c r="E551" i="11" s="1"/>
  <c r="E552" i="11" a="1"/>
  <c r="E552" i="11" s="1"/>
  <c r="E553" i="11" a="1"/>
  <c r="E553" i="11" s="1"/>
  <c r="E554" i="11" a="1"/>
  <c r="E554" i="11" s="1"/>
  <c r="E555" i="11" a="1"/>
  <c r="E555" i="11" s="1"/>
  <c r="E556" i="11" a="1"/>
  <c r="E556" i="11" s="1"/>
  <c r="E557" i="11" a="1"/>
  <c r="E557" i="11" s="1"/>
  <c r="E558" i="11" a="1"/>
  <c r="E558" i="11" s="1"/>
  <c r="E559" i="11" a="1"/>
  <c r="E559" i="11" s="1"/>
  <c r="E560" i="11" a="1"/>
  <c r="E560" i="11" s="1"/>
  <c r="E561" i="11" a="1"/>
  <c r="E561" i="11" s="1"/>
  <c r="E562" i="11" a="1"/>
  <c r="E562" i="11" s="1"/>
  <c r="E563" i="11" a="1"/>
  <c r="E563" i="11" s="1"/>
  <c r="E564" i="11" a="1"/>
  <c r="E564" i="11" s="1"/>
  <c r="E565" i="11" a="1"/>
  <c r="E565" i="11" s="1"/>
  <c r="E566" i="11" a="1"/>
  <c r="E566" i="11" s="1"/>
  <c r="E567" i="11" a="1"/>
  <c r="E567" i="11" s="1"/>
  <c r="E568" i="11" a="1"/>
  <c r="E568" i="11" s="1"/>
  <c r="E569" i="11" a="1"/>
  <c r="E569" i="11" s="1"/>
  <c r="E570" i="11" a="1"/>
  <c r="E570" i="11" s="1"/>
  <c r="E571" i="11" a="1"/>
  <c r="E571" i="11" s="1"/>
  <c r="E572" i="11" a="1"/>
  <c r="E572" i="11" s="1"/>
  <c r="E573" i="11" a="1"/>
  <c r="E573" i="11" s="1"/>
  <c r="E574" i="11" a="1"/>
  <c r="E574" i="11" s="1"/>
  <c r="E575" i="11" a="1"/>
  <c r="E575" i="11" s="1"/>
  <c r="E576" i="11" a="1"/>
  <c r="E576" i="11" s="1"/>
  <c r="E577" i="11" a="1"/>
  <c r="E577" i="11" s="1"/>
  <c r="E578" i="11" a="1"/>
  <c r="E578" i="11" s="1"/>
  <c r="E579" i="11" a="1"/>
  <c r="E579" i="11" s="1"/>
  <c r="E580" i="11" a="1"/>
  <c r="E580" i="11" s="1"/>
  <c r="E581" i="11" a="1"/>
  <c r="E581" i="11" s="1"/>
  <c r="E582" i="11" a="1"/>
  <c r="E582" i="11" s="1"/>
  <c r="E583" i="11" a="1"/>
  <c r="E583" i="11" s="1"/>
  <c r="E584" i="11" a="1"/>
  <c r="E584" i="11" s="1"/>
  <c r="E585" i="11" a="1"/>
  <c r="E585" i="11" s="1"/>
  <c r="E586" i="11" a="1"/>
  <c r="E586" i="11" s="1"/>
  <c r="E587" i="11" a="1"/>
  <c r="E587" i="11" s="1"/>
  <c r="E588" i="11" a="1"/>
  <c r="E588" i="11" s="1"/>
  <c r="E589" i="11" a="1"/>
  <c r="E589" i="11" s="1"/>
  <c r="E590" i="11" a="1"/>
  <c r="E590" i="11" s="1"/>
  <c r="E591" i="11" a="1"/>
  <c r="E591" i="11" s="1"/>
  <c r="E592" i="11" a="1"/>
  <c r="E592" i="11" s="1"/>
  <c r="E593" i="11" a="1"/>
  <c r="E593" i="11" s="1"/>
  <c r="E594" i="11" a="1"/>
  <c r="E594" i="11" s="1"/>
  <c r="E595" i="11" a="1"/>
  <c r="E595" i="11" s="1"/>
  <c r="E596" i="11" a="1"/>
  <c r="E596" i="11" s="1"/>
  <c r="E597" i="11" a="1"/>
  <c r="E597" i="11" s="1"/>
  <c r="E598" i="11" a="1"/>
  <c r="E598" i="11" s="1"/>
  <c r="E599" i="11" a="1"/>
  <c r="E599" i="11" s="1"/>
  <c r="E600" i="11" a="1"/>
  <c r="E600" i="11" s="1"/>
  <c r="E601" i="11" a="1"/>
  <c r="E601" i="11" s="1"/>
  <c r="E602" i="11" a="1"/>
  <c r="E602" i="11" s="1"/>
  <c r="E603" i="11" a="1"/>
  <c r="E603" i="11" s="1"/>
  <c r="E604" i="11" a="1"/>
  <c r="E604" i="11" s="1"/>
  <c r="E605" i="11" a="1"/>
  <c r="E605" i="11" s="1"/>
  <c r="E606" i="11" a="1"/>
  <c r="E606" i="11" s="1"/>
  <c r="E607" i="11" a="1"/>
  <c r="E607" i="11" s="1"/>
  <c r="E608" i="11" a="1"/>
  <c r="E608" i="11" s="1"/>
  <c r="E609" i="11" a="1"/>
  <c r="E609" i="11" s="1"/>
  <c r="E610" i="11" a="1"/>
  <c r="E610" i="11" s="1"/>
  <c r="E611" i="11" a="1"/>
  <c r="E611" i="11" s="1"/>
  <c r="E612" i="11" a="1"/>
  <c r="E612" i="11" s="1"/>
  <c r="E613" i="11" a="1"/>
  <c r="E613" i="11" s="1"/>
  <c r="E614" i="11" a="1"/>
  <c r="E614" i="11" s="1"/>
  <c r="D6" i="11" l="1"/>
  <c r="D54" i="11"/>
  <c r="D69" i="11"/>
  <c r="D22" i="11"/>
  <c r="D38" i="11"/>
  <c r="D62" i="11"/>
  <c r="D7" i="11"/>
  <c r="D15" i="11"/>
  <c r="D23" i="11"/>
  <c r="D31" i="11"/>
  <c r="D39" i="11"/>
  <c r="D47" i="11"/>
  <c r="D55" i="11"/>
  <c r="D63" i="11"/>
  <c r="D14" i="11"/>
  <c r="D30" i="11"/>
  <c r="D46" i="11"/>
  <c r="D8" i="11"/>
  <c r="D16" i="11"/>
  <c r="D24" i="11"/>
  <c r="D32" i="11"/>
  <c r="D40" i="11"/>
  <c r="D48" i="11"/>
  <c r="D56" i="11"/>
  <c r="D64" i="11"/>
  <c r="D9" i="11"/>
  <c r="D17" i="11"/>
  <c r="D25" i="11"/>
  <c r="D33" i="11"/>
  <c r="D41" i="11"/>
  <c r="D49" i="11"/>
  <c r="D57" i="11"/>
  <c r="D65" i="11"/>
  <c r="D10" i="11"/>
  <c r="D18" i="11"/>
  <c r="D26" i="11"/>
  <c r="D34" i="11"/>
  <c r="D42" i="11"/>
  <c r="D50" i="11"/>
  <c r="D58" i="11"/>
  <c r="D66" i="11"/>
  <c r="D11" i="11"/>
  <c r="D19" i="11"/>
  <c r="D27" i="11"/>
  <c r="D35" i="11"/>
  <c r="D43" i="11"/>
  <c r="D51" i="11"/>
  <c r="D59" i="11"/>
  <c r="D67" i="11"/>
  <c r="D12" i="11"/>
  <c r="D20" i="11"/>
  <c r="D28" i="11"/>
  <c r="D36" i="11"/>
  <c r="D44" i="11"/>
  <c r="D52" i="11"/>
  <c r="D60" i="11"/>
  <c r="D68" i="11"/>
  <c r="D5" i="11"/>
  <c r="D13" i="11"/>
  <c r="D21" i="11"/>
  <c r="D29" i="11"/>
  <c r="D37" i="11"/>
  <c r="D45" i="11"/>
  <c r="D53" i="11"/>
  <c r="D61" i="11"/>
  <c r="J9" i="10" l="1" a="1"/>
  <c r="J9" i="10" l="1"/>
  <c r="M10" i="10"/>
  <c r="M18" i="10"/>
  <c r="M26" i="10"/>
  <c r="M34" i="10"/>
  <c r="M42" i="10"/>
  <c r="M50" i="10"/>
  <c r="M58" i="10"/>
  <c r="M66" i="10"/>
  <c r="M74" i="10"/>
  <c r="M11" i="10"/>
  <c r="M19" i="10"/>
  <c r="M27" i="10"/>
  <c r="M35" i="10"/>
  <c r="M43" i="10"/>
  <c r="M51" i="10"/>
  <c r="M59" i="10"/>
  <c r="M67" i="10"/>
  <c r="M12" i="10"/>
  <c r="M20" i="10"/>
  <c r="M28" i="10"/>
  <c r="M36" i="10"/>
  <c r="M44" i="10"/>
  <c r="M52" i="10"/>
  <c r="M60" i="10"/>
  <c r="M68" i="10"/>
  <c r="M13" i="10"/>
  <c r="M21" i="10"/>
  <c r="M29" i="10"/>
  <c r="M37" i="10"/>
  <c r="M45" i="10"/>
  <c r="M53" i="10"/>
  <c r="M61" i="10"/>
  <c r="M69" i="10"/>
  <c r="M14" i="10"/>
  <c r="M22" i="10"/>
  <c r="M30" i="10"/>
  <c r="M38" i="10"/>
  <c r="M46" i="10"/>
  <c r="M54" i="10"/>
  <c r="M62" i="10"/>
  <c r="M70" i="10"/>
  <c r="M15" i="10"/>
  <c r="M23" i="10"/>
  <c r="M31" i="10"/>
  <c r="M39" i="10"/>
  <c r="M47" i="10"/>
  <c r="M55" i="10"/>
  <c r="M63" i="10"/>
  <c r="M71" i="10"/>
  <c r="M16" i="10"/>
  <c r="M24" i="10"/>
  <c r="M32" i="10"/>
  <c r="M40" i="10"/>
  <c r="M48" i="10"/>
  <c r="M56" i="10"/>
  <c r="M64" i="10"/>
  <c r="M72" i="10"/>
  <c r="M17" i="10"/>
  <c r="M25" i="10"/>
  <c r="M33" i="10"/>
  <c r="M41" i="10"/>
  <c r="M49" i="10"/>
  <c r="M57" i="10"/>
  <c r="M65" i="10"/>
  <c r="M73" i="10"/>
  <c r="N34" i="10" l="1"/>
  <c r="N26" i="10"/>
  <c r="N51" i="10"/>
  <c r="N18" i="10"/>
  <c r="N43" i="10"/>
  <c r="N10" i="10"/>
  <c r="N59" i="10"/>
  <c r="N67" i="10"/>
  <c r="K87" i="10" l="1"/>
  <c r="I87" i="10" s="1"/>
  <c r="M87" i="10"/>
  <c r="K86" i="10"/>
  <c r="L86" i="10" s="1"/>
  <c r="N86" i="10" s="1"/>
  <c r="M86" i="10"/>
  <c r="M80" i="10"/>
  <c r="K104" i="10"/>
  <c r="K80" i="10"/>
  <c r="K84" i="10"/>
  <c r="L84" i="10" s="1"/>
  <c r="N84" i="10" s="1"/>
  <c r="M84" i="10"/>
  <c r="K81" i="10"/>
  <c r="L81" i="10" s="1"/>
  <c r="N81" i="10" s="1"/>
  <c r="M81" i="10"/>
  <c r="K105" i="10"/>
  <c r="K85" i="10"/>
  <c r="L85" i="10" s="1"/>
  <c r="N85" i="10" s="1"/>
  <c r="M85" i="10"/>
  <c r="K82" i="10"/>
  <c r="I82" i="10" s="1"/>
  <c r="M82" i="10"/>
  <c r="K83" i="10"/>
  <c r="L83" i="10" s="1"/>
  <c r="N83" i="10" s="1"/>
  <c r="M83" i="10"/>
  <c r="I86" i="10" l="1"/>
  <c r="N113" i="10"/>
  <c r="F26" i="12" s="1"/>
  <c r="N114" i="10"/>
  <c r="H26" i="12" s="1"/>
  <c r="N116" i="10"/>
  <c r="D29" i="12" s="1"/>
  <c r="N117" i="10"/>
  <c r="F29" i="12" s="1"/>
  <c r="N111" i="10"/>
  <c r="B26" i="12" s="1"/>
  <c r="N112" i="10"/>
  <c r="D26" i="12" s="1"/>
  <c r="N118" i="10"/>
  <c r="H29" i="12" s="1"/>
  <c r="N115" i="10"/>
  <c r="B29" i="12" s="1"/>
  <c r="I81" i="10"/>
  <c r="L87" i="10"/>
  <c r="N87" i="10" s="1"/>
  <c r="I83" i="10"/>
  <c r="I85" i="10"/>
  <c r="I84" i="10"/>
  <c r="L82" i="10"/>
  <c r="N82" i="10" s="1"/>
  <c r="L80" i="10"/>
  <c r="P80" i="10" s="1"/>
  <c r="I80" i="10"/>
  <c r="K93" i="10" l="1" a="1"/>
  <c r="K93" i="10" s="1"/>
  <c r="K94" i="10" s="1"/>
  <c r="I93" i="10" a="1"/>
  <c r="I93" i="10" s="1"/>
  <c r="I91" i="10" a="1"/>
  <c r="I91" i="10" s="1"/>
  <c r="L98" i="10" a="1"/>
  <c r="L98" i="10" s="1"/>
  <c r="M98" i="10" s="1"/>
  <c r="L101" i="10"/>
  <c r="M101" i="10" s="1"/>
  <c r="N80" i="10"/>
  <c r="I105" i="10"/>
  <c r="L94" i="10" l="1"/>
  <c r="M94" i="10" s="1"/>
  <c r="K9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tc={A769D26E-EB68-490C-B64B-E674536B686F}</author>
  </authors>
  <commentList>
    <comment ref="C6" authorId="0" shapeId="0" xr:uid="{A769D26E-EB68-490C-B64B-E674536B686F}">
      <text>
        <t>[Threaded comment]
Your version of Excel allows you to read this threaded comment; however, any edits to it will get removed if the file is opened in a newer version of Excel. Learn more: https://go.microsoft.com/fwlink/?linkid=870924
Comment:
    Commentaire</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<sst xmlns="http://schemas.openxmlformats.org/spreadsheetml/2006/main" count="308" uniqueCount="211">
  <si>
    <t>Réalisation d’un ensemble d’outils et de ressources à destination des Caf pour leur permettre d’accompagner la transition écologique des structures financées par la branche Famille</t>
  </si>
  <si>
    <t>OUTIL DE DIAGNOSTIC ÉCOLOGIQUE DES PROJETS</t>
  </si>
  <si>
    <t>Bienvenue dans l'appui méthodologique pour développer la portée écologique des projets !</t>
  </si>
  <si>
    <t>Un appui méthodologique … mais pas que !</t>
  </si>
  <si>
    <r>
      <t xml:space="preserve">
Cet outil est </t>
    </r>
    <r>
      <rPr>
        <b/>
        <sz val="11"/>
        <color theme="1"/>
        <rFont val="Aptos Narrow"/>
        <family val="2"/>
        <scheme val="minor"/>
      </rPr>
      <t>non obligatoire</t>
    </r>
    <r>
      <rPr>
        <sz val="11"/>
        <color theme="1"/>
        <rFont val="Aptos Narrow"/>
        <family val="2"/>
        <scheme val="minor"/>
      </rPr>
      <t xml:space="preserve"> et doit permettre : 
- Aux </t>
    </r>
    <r>
      <rPr>
        <b/>
        <sz val="11"/>
        <color theme="1"/>
        <rFont val="Aptos Narrow"/>
        <family val="2"/>
        <scheme val="minor"/>
      </rPr>
      <t>équipements</t>
    </r>
    <r>
      <rPr>
        <sz val="11"/>
        <color theme="1"/>
        <rFont val="Aptos Narrow"/>
        <family val="2"/>
        <scheme val="minor"/>
      </rPr>
      <t xml:space="preserve"> qui le souhaiteraient, d’identifier des pistes permettant de rendre leur projet plus responsable.
- Aux </t>
    </r>
    <r>
      <rPr>
        <b/>
        <sz val="11"/>
        <color theme="1"/>
        <rFont val="Aptos Narrow"/>
        <family val="2"/>
        <scheme val="minor"/>
      </rPr>
      <t>Caf</t>
    </r>
    <r>
      <rPr>
        <sz val="11"/>
        <color theme="1"/>
        <rFont val="Aptos Narrow"/>
        <family val="2"/>
        <scheme val="minor"/>
      </rPr>
      <t xml:space="preserve"> qui le souhaiteraient, de les guider dans l’évaluation environnementale des projets qui leur sont soumis, pour favoriser une </t>
    </r>
    <r>
      <rPr>
        <b/>
        <sz val="11"/>
        <color theme="1"/>
        <rFont val="Aptos Narrow"/>
        <family val="2"/>
        <scheme val="minor"/>
      </rPr>
      <t>appréciation transparente et homogène des critères environnementaux</t>
    </r>
    <r>
      <rPr>
        <sz val="11"/>
        <color theme="1"/>
        <rFont val="Aptos Narrow"/>
        <family val="2"/>
        <scheme val="minor"/>
      </rPr>
      <t xml:space="preserve"> qu'elles choisiraient de prendre en compte.</t>
    </r>
  </si>
  <si>
    <r>
      <t xml:space="preserve">Cet outil peut être utilisé seul, mais aussi </t>
    </r>
    <r>
      <rPr>
        <b/>
        <sz val="11"/>
        <color theme="1"/>
        <rFont val="Aptos Narrow"/>
        <family val="2"/>
        <scheme val="minor"/>
      </rPr>
      <t>conjointement à d'autres outils que nous avons développés</t>
    </r>
    <r>
      <rPr>
        <sz val="11"/>
        <color theme="1"/>
        <rFont val="Aptos Narrow"/>
        <family val="2"/>
        <scheme val="minor"/>
      </rPr>
      <t xml:space="preserve"> pour continuer de s'engager pragmatiquement en faveur de la transition écologique. </t>
    </r>
  </si>
  <si>
    <t xml:space="preserve"> </t>
  </si>
  <si>
    <r>
      <t xml:space="preserve">Il s'intègre dans le dispositif d'outils suivants : 
</t>
    </r>
    <r>
      <rPr>
        <b/>
        <sz val="11"/>
        <color theme="5"/>
        <rFont val="Aptos Narrow"/>
        <family val="2"/>
        <scheme val="minor"/>
      </rPr>
      <t>Evaluer</t>
    </r>
    <r>
      <rPr>
        <sz val="11"/>
        <color theme="1"/>
        <rFont val="Aptos Narrow"/>
        <family val="2"/>
        <scheme val="minor"/>
      </rPr>
      <t xml:space="preserve"> : me faire une idée objectivée de l'impact environnemental du projet, pour identifier pragmatiquement les sujets sur lesquels l'optimiser en premier lieu. 
</t>
    </r>
    <r>
      <rPr>
        <b/>
        <sz val="11"/>
        <color theme="5"/>
        <rFont val="Aptos Narrow"/>
        <family val="2"/>
        <scheme val="minor"/>
      </rPr>
      <t xml:space="preserve">
Monter en compétences et faire monter en compétences autour de moi </t>
    </r>
    <r>
      <rPr>
        <sz val="11"/>
        <color theme="1"/>
        <rFont val="Aptos Narrow"/>
        <family val="2"/>
        <scheme val="minor"/>
      </rPr>
      <t xml:space="preserve">: les </t>
    </r>
    <r>
      <rPr>
        <b/>
        <sz val="11"/>
        <color theme="1"/>
        <rFont val="Aptos Narrow"/>
        <family val="2"/>
        <scheme val="minor"/>
      </rPr>
      <t>fiches détaillées</t>
    </r>
    <r>
      <rPr>
        <sz val="11"/>
        <color theme="1"/>
        <rFont val="Aptos Narrow"/>
        <family val="2"/>
        <scheme val="minor"/>
      </rPr>
      <t xml:space="preserve"> sur chacune des thématiques liées à la transition écologique me permettent d'approfondir les sujets sur lesquels je suis moins à l'aise aujourd'hui : 
</t>
    </r>
    <r>
      <rPr>
        <b/>
        <sz val="11"/>
        <color theme="5"/>
        <rFont val="Aptos Narrow"/>
        <family val="2"/>
        <scheme val="minor"/>
      </rPr>
      <t>M'engager</t>
    </r>
    <r>
      <rPr>
        <sz val="11"/>
        <color theme="1"/>
        <rFont val="Aptos Narrow"/>
        <family val="2"/>
        <scheme val="minor"/>
      </rPr>
      <t xml:space="preserve"> : en identifiant les façons dont je peux rendre les projets </t>
    </r>
    <r>
      <rPr>
        <b/>
        <sz val="11"/>
        <color theme="1"/>
        <rFont val="Aptos Narrow"/>
        <family val="2"/>
        <scheme val="minor"/>
      </rPr>
      <t>plus responsables au moment de leur conception</t>
    </r>
    <r>
      <rPr>
        <sz val="11"/>
        <color theme="1"/>
        <rFont val="Aptos Narrow"/>
        <family val="2"/>
        <scheme val="minor"/>
      </rPr>
      <t xml:space="preserve"> et en puisant de l'inspiration dans la </t>
    </r>
    <r>
      <rPr>
        <b/>
        <sz val="11"/>
        <color theme="1"/>
        <rFont val="Aptos Narrow"/>
        <family val="2"/>
        <scheme val="minor"/>
      </rPr>
      <t>bibliothèque d'idées</t>
    </r>
    <r>
      <rPr>
        <sz val="11"/>
        <color theme="1"/>
        <rFont val="Aptos Narrow"/>
        <family val="2"/>
        <scheme val="minor"/>
      </rPr>
      <t xml:space="preserve"> sur les actions que je peux mettre en place à mon échelle.</t>
    </r>
  </si>
  <si>
    <r>
      <t xml:space="preserve">Principalement conçu pour les </t>
    </r>
    <r>
      <rPr>
        <b/>
        <sz val="11"/>
        <color theme="1"/>
        <rFont val="Aptos Narrow"/>
        <family val="2"/>
        <scheme val="minor"/>
      </rPr>
      <t>projets d’investissement ou de fonctionnemen</t>
    </r>
    <r>
      <rPr>
        <sz val="11"/>
        <color theme="1"/>
        <rFont val="Aptos Narrow"/>
        <family val="2"/>
        <scheme val="minor"/>
      </rPr>
      <t xml:space="preserve">t les plus significatifs, cet outil vous aide à identifier les </t>
    </r>
    <r>
      <rPr>
        <b/>
        <sz val="11"/>
        <color theme="1"/>
        <rFont val="Aptos Narrow"/>
        <family val="2"/>
        <scheme val="minor"/>
      </rPr>
      <t>points forts et les axes d’amélioration du projet,</t>
    </r>
    <r>
      <rPr>
        <sz val="11"/>
        <color theme="1"/>
        <rFont val="Aptos Narrow"/>
        <family val="2"/>
        <scheme val="minor"/>
      </rPr>
      <t xml:space="preserve"> afin d’y intégrer de nouvelles actions favorisant la transition écologique.</t>
    </r>
  </si>
  <si>
    <t xml:space="preserve">Vous trouverez dans cet outil les onglets suivants : </t>
  </si>
  <si>
    <r>
      <rPr>
        <b/>
        <sz val="11"/>
        <color theme="5"/>
        <rFont val="Aptos Narrow"/>
        <family val="2"/>
        <scheme val="minor"/>
      </rPr>
      <t>Onglet #1 - Questionnaire</t>
    </r>
    <r>
      <rPr>
        <sz val="11"/>
        <color theme="1"/>
        <rFont val="Aptos Narrow"/>
        <family val="2"/>
        <scheme val="minor"/>
      </rPr>
      <t xml:space="preserve">. Vous trouverez dans cet outil l'ensemble des </t>
    </r>
    <r>
      <rPr>
        <b/>
        <sz val="11"/>
        <color theme="1"/>
        <rFont val="Aptos Narrow"/>
        <family val="2"/>
        <scheme val="minor"/>
      </rPr>
      <t>questions à compléter</t>
    </r>
    <r>
      <rPr>
        <sz val="11"/>
        <color theme="1"/>
        <rFont val="Aptos Narrow"/>
        <family val="2"/>
        <scheme val="minor"/>
      </rPr>
      <t xml:space="preserve"> pour mieux comprendre la portée écologique du projet.  Vous pouvez bien sûr le compléter en plusieurs fois; n'oubliez pas dans ce cas d'</t>
    </r>
    <r>
      <rPr>
        <b/>
        <sz val="11"/>
        <color theme="1"/>
        <rFont val="Aptos Narrow"/>
        <family val="2"/>
        <scheme val="minor"/>
      </rPr>
      <t>enregistrer votre fichier</t>
    </r>
    <r>
      <rPr>
        <sz val="11"/>
        <color theme="1"/>
        <rFont val="Aptos Narrow"/>
        <family val="2"/>
        <scheme val="minor"/>
      </rPr>
      <t xml:space="preserve"> </t>
    </r>
    <r>
      <rPr>
        <b/>
        <sz val="11"/>
        <color theme="1"/>
        <rFont val="Aptos Narrow"/>
        <family val="2"/>
        <scheme val="minor"/>
      </rPr>
      <t xml:space="preserve">afin de pouvoir reprendre là où vous l'aviez laissé ! </t>
    </r>
  </si>
  <si>
    <r>
      <rPr>
        <b/>
        <sz val="11"/>
        <color theme="5"/>
        <rFont val="Aptos Narrow"/>
        <family val="2"/>
        <scheme val="minor"/>
      </rPr>
      <t>Onglet #2 - Aide à répondre.</t>
    </r>
    <r>
      <rPr>
        <sz val="11"/>
        <color theme="1"/>
        <rFont val="Aptos Narrow"/>
        <family val="2"/>
        <scheme val="minor"/>
      </rPr>
      <t xml:space="preserve"> Cet onglet fournit une assistance supplémentaire pour vous aider à vous approprier l'outil si besoin. Il contient une </t>
    </r>
    <r>
      <rPr>
        <b/>
        <sz val="11"/>
        <color theme="1"/>
        <rFont val="Aptos Narrow"/>
        <family val="2"/>
        <scheme val="minor"/>
      </rPr>
      <t>FAQ</t>
    </r>
    <r>
      <rPr>
        <sz val="11"/>
        <color theme="1"/>
        <rFont val="Aptos Narrow"/>
        <family val="2"/>
        <scheme val="minor"/>
      </rPr>
      <t xml:space="preserve"> (Foire aux Questions) qui répond aux questions les plus fréquentes posées à propos de l'utilisation de l'outil, ainsi qu'un </t>
    </r>
    <r>
      <rPr>
        <b/>
        <sz val="11"/>
        <color theme="1"/>
        <rFont val="Aptos Narrow"/>
        <family val="2"/>
        <scheme val="minor"/>
      </rPr>
      <t>lexique</t>
    </r>
    <r>
      <rPr>
        <sz val="11"/>
        <color theme="1"/>
        <rFont val="Aptos Narrow"/>
        <family val="2"/>
        <scheme val="minor"/>
      </rPr>
      <t xml:space="preserve"> pour vous aider à mieux comprendre certaines questions si besoin. Les questions associées à un point de lexique sont signalées par </t>
    </r>
    <r>
      <rPr>
        <b/>
        <sz val="11"/>
        <color theme="6"/>
        <rFont val="Aptos Narrow"/>
        <family val="2"/>
        <scheme val="minor"/>
      </rPr>
      <t>une petite ampoule</t>
    </r>
    <r>
      <rPr>
        <sz val="11"/>
        <color theme="1"/>
        <rFont val="Aptos Narrow"/>
        <family val="2"/>
        <scheme val="minor"/>
      </rPr>
      <t>.</t>
    </r>
  </si>
  <si>
    <r>
      <rPr>
        <b/>
        <sz val="11"/>
        <color theme="5"/>
        <rFont val="Aptos Narrow"/>
        <family val="2"/>
        <scheme val="minor"/>
      </rPr>
      <t>Onglet #3 - Résultats</t>
    </r>
    <r>
      <rPr>
        <sz val="11"/>
        <color theme="5"/>
        <rFont val="Aptos Narrow"/>
        <family val="2"/>
        <scheme val="minor"/>
      </rPr>
      <t>.</t>
    </r>
    <r>
      <rPr>
        <sz val="11"/>
        <color theme="1"/>
        <rFont val="Aptos Narrow"/>
        <family val="2"/>
        <scheme val="minor"/>
      </rPr>
      <t xml:space="preserve"> C'est ici que vous retrouverez vos résultats après avoir complété le questionnaire en onglet #3 !</t>
    </r>
    <r>
      <rPr>
        <b/>
        <sz val="11"/>
        <color theme="1"/>
        <rFont val="Aptos Narrow"/>
        <family val="2"/>
        <scheme val="minor"/>
      </rPr>
      <t xml:space="preserve"> Les résultats sont calculés et générés automatiquement</t>
    </r>
    <r>
      <rPr>
        <sz val="11"/>
        <color theme="1"/>
        <rFont val="Aptos Narrow"/>
        <family val="2"/>
        <scheme val="minor"/>
      </rPr>
      <t>;</t>
    </r>
    <r>
      <rPr>
        <b/>
        <sz val="11"/>
        <color theme="1"/>
        <rFont val="Aptos Narrow"/>
        <family val="2"/>
        <scheme val="minor"/>
      </rPr>
      <t xml:space="preserve"> il n'y a rien à faire si ce n'est compléter les questions</t>
    </r>
    <r>
      <rPr>
        <sz val="11"/>
        <color theme="1"/>
        <rFont val="Aptos Narrow"/>
        <family val="2"/>
        <scheme val="minor"/>
      </rPr>
      <t>. Outre les résultats, cet onglet vous fournit des</t>
    </r>
    <r>
      <rPr>
        <b/>
        <sz val="11"/>
        <color theme="1"/>
        <rFont val="Aptos Narrow"/>
        <family val="2"/>
        <scheme val="minor"/>
      </rPr>
      <t xml:space="preserve"> clés de lecture pour interpréter vos résultats et des pistes d'action sur quoi faire ensuite</t>
    </r>
    <r>
      <rPr>
        <sz val="11"/>
        <color theme="1"/>
        <rFont val="Aptos Narrow"/>
        <family val="2"/>
        <scheme val="minor"/>
      </rPr>
      <t xml:space="preserve">. </t>
    </r>
  </si>
  <si>
    <r>
      <rPr>
        <b/>
        <sz val="11"/>
        <color theme="5"/>
        <rFont val="Aptos Narrow"/>
        <family val="2"/>
        <scheme val="minor"/>
      </rPr>
      <t>Onglet #4 - Le projet</t>
    </r>
    <r>
      <rPr>
        <sz val="11"/>
        <color theme="5"/>
        <rFont val="Aptos Narrow"/>
        <family val="2"/>
        <scheme val="minor"/>
      </rPr>
      <t>.</t>
    </r>
    <r>
      <rPr>
        <sz val="11"/>
        <color theme="1"/>
        <rFont val="Aptos Narrow"/>
        <family val="2"/>
        <scheme val="minor"/>
      </rPr>
      <t xml:space="preserve"> Cet </t>
    </r>
    <r>
      <rPr>
        <b/>
        <sz val="11"/>
        <color theme="1"/>
        <rFont val="Aptos Narrow"/>
        <family val="2"/>
        <scheme val="minor"/>
      </rPr>
      <t>onglet facultatif</t>
    </r>
    <r>
      <rPr>
        <sz val="11"/>
        <color theme="1"/>
        <rFont val="Aptos Narrow"/>
        <family val="2"/>
        <scheme val="minor"/>
      </rPr>
      <t xml:space="preserve"> vous aide à formaliser en quelques lignes le projet, ses objectifs et ses impacts.</t>
    </r>
  </si>
  <si>
    <t xml:space="preserve">Bonne utilisation ! </t>
  </si>
  <si>
    <r>
      <rPr>
        <b/>
        <sz val="11"/>
        <color theme="5"/>
        <rFont val="Aptos Narrow"/>
        <family val="2"/>
        <scheme val="minor"/>
      </rPr>
      <t>Onglet #5 - Aide à la réflexion.</t>
    </r>
    <r>
      <rPr>
        <sz val="11"/>
        <color theme="1"/>
        <rFont val="Aptos Narrow"/>
        <family val="2"/>
        <scheme val="minor"/>
      </rPr>
      <t xml:space="preserve"> Cet </t>
    </r>
    <r>
      <rPr>
        <b/>
        <sz val="11"/>
        <color theme="1"/>
        <rFont val="Aptos Narrow"/>
        <family val="2"/>
        <scheme val="minor"/>
      </rPr>
      <t>onglet facultatif</t>
    </r>
    <r>
      <rPr>
        <sz val="11"/>
        <color theme="1"/>
        <rFont val="Aptos Narrow"/>
        <family val="2"/>
        <scheme val="minor"/>
      </rPr>
      <t xml:space="preserve"> est une ressource additionnelle pour mieux identifier les impacts par rapport aux thématiques environnementales sur les différentes parties prenantes. Ce travail pourra vous être utile pour compléter l'onglet suivant (Questionnaire).</t>
    </r>
  </si>
  <si>
    <t xml:space="preserve">QUESTIONNAIRE </t>
  </si>
  <si>
    <t>Thématiques</t>
  </si>
  <si>
    <t>Questions</t>
  </si>
  <si>
    <t>Réponses</t>
  </si>
  <si>
    <t>Bâtiment</t>
  </si>
  <si>
    <t>Le projet améliorera-t-il la performance énergétique et climatique de l'équipement (DPE) ?</t>
  </si>
  <si>
    <t>💡</t>
  </si>
  <si>
    <t xml:space="preserve">Le projet a-t-il été pensé pour mieux résister à d'éventuels aléas climatiques spécifiques (tempêtes, inondations, fortes chaleurs…) ?
</t>
  </si>
  <si>
    <r>
      <t xml:space="preserve">Sélectionnez d'abord les thématiques environnementales applicables au projet et à l'équipement. Pour vous aider dans votre choix, vous pouvez consulter l'onglet "Aide à la réflexion" (facultatif), qui propose un cadre pour identifier les thématiques les plus pertinentes. 
Une fois les cases cochées, les questions qui vous concernent apparaîtront automatiquement, et vous pourrez y répondre par "oui" ou "non" dans la colonne "Réponses". </t>
    </r>
    <r>
      <rPr>
        <b/>
        <sz val="11"/>
        <color theme="5" tint="-0.249977111117893"/>
        <rFont val="Aptos Narrow"/>
        <family val="2"/>
        <scheme val="minor"/>
      </rPr>
      <t>Il est impératif de cocher toutes les thématiques pertinentes pour le projet avant de commencer à répondre</t>
    </r>
    <r>
      <rPr>
        <sz val="11"/>
        <color theme="5" tint="-0.249977111117893"/>
        <rFont val="Aptos Narrow"/>
        <family val="2"/>
        <scheme val="minor"/>
      </rPr>
      <t>.</t>
    </r>
    <r>
      <rPr>
        <sz val="11"/>
        <color theme="1"/>
        <rFont val="Aptos Narrow"/>
        <family val="2"/>
        <scheme val="minor"/>
      </rPr>
      <t xml:space="preserve"> Les réponses proposées sont des réponses fermées : il est nécessaire de choisir une réponse parmi celles proposées dans le menu déroulant pour que l'outil fonctionne. </t>
    </r>
  </si>
  <si>
    <t>Contribue-t-il à une meilleure isolation thermique du bâtiment ?</t>
  </si>
  <si>
    <t>Le projet prévoit-il l'installation d'équipements utilisant des énergies renouvelables (solaire, géothermie) ?</t>
  </si>
  <si>
    <t>✏️</t>
  </si>
  <si>
    <t xml:space="preserve">Comment effacer toutes mes réponses pour recommencer le questionnaire ? </t>
  </si>
  <si>
    <t>Le projet va-t-il contribuer à l'amélioration de la qualité de l'air intérieur ? (meilleure ventilation par exemple)</t>
  </si>
  <si>
    <r>
      <rPr>
        <b/>
        <sz val="11"/>
        <color theme="1"/>
        <rFont val="Aptos Narrow"/>
        <family val="2"/>
        <scheme val="minor"/>
      </rPr>
      <t>Certaines questions ne vous semblent pas claires ?</t>
    </r>
    <r>
      <rPr>
        <sz val="11"/>
        <color theme="1"/>
        <rFont val="Aptos Narrow"/>
        <family val="2"/>
        <scheme val="minor"/>
      </rPr>
      <t xml:space="preserve"> 
Rendez-vous sur l'onglet "Aide à répondre" et dans la catégorie "Définitions et mots-clés" afin de mieux vous approprier le questionnaire ! Les questions ayant un point de lexique associé sont signifiées par la petite ampoule à votre gauche. </t>
    </r>
  </si>
  <si>
    <r>
      <t xml:space="preserve">Si jamais vous souhaitez effacer vos réponses, la façon la plus </t>
    </r>
    <r>
      <rPr>
        <b/>
        <sz val="11"/>
        <color theme="1"/>
        <rFont val="Aptos Narrow"/>
        <family val="2"/>
        <scheme val="minor"/>
      </rPr>
      <t>simple et la plus rapide</t>
    </r>
    <r>
      <rPr>
        <sz val="11"/>
        <color theme="1"/>
        <rFont val="Aptos Narrow"/>
        <family val="2"/>
        <scheme val="minor"/>
      </rPr>
      <t xml:space="preserve"> de le faire est de : 
1. </t>
    </r>
    <r>
      <rPr>
        <b/>
        <sz val="11"/>
        <color theme="1"/>
        <rFont val="Aptos Narrow"/>
        <family val="2"/>
        <scheme val="minor"/>
      </rPr>
      <t xml:space="preserve">Sélectionner la colonne F; 
</t>
    </r>
    <r>
      <rPr>
        <sz val="11"/>
        <color theme="1"/>
        <rFont val="Aptos Narrow"/>
        <family val="2"/>
        <scheme val="minor"/>
      </rPr>
      <t xml:space="preserve">2. </t>
    </r>
    <r>
      <rPr>
        <b/>
        <sz val="11"/>
        <color theme="1"/>
        <rFont val="Aptos Narrow"/>
        <family val="2"/>
        <scheme val="minor"/>
      </rPr>
      <t xml:space="preserve">Appuyer sur le bouton "SUPPR" </t>
    </r>
    <r>
      <rPr>
        <sz val="11"/>
        <color theme="1"/>
        <rFont val="Aptos Narrow"/>
        <family val="2"/>
        <scheme val="minor"/>
      </rPr>
      <t xml:space="preserve">de votre clavier. 
Cette démarche permet </t>
    </r>
    <r>
      <rPr>
        <b/>
        <sz val="11"/>
        <color theme="1"/>
        <rFont val="Aptos Narrow"/>
        <family val="2"/>
        <scheme val="minor"/>
      </rPr>
      <t xml:space="preserve">d'effacer vos résultats d'un seul clic tout en préservant les formules en place. 
</t>
    </r>
    <r>
      <rPr>
        <sz val="11"/>
        <color theme="1"/>
        <rFont val="Aptos Narrow"/>
        <family val="2"/>
        <scheme val="minor"/>
      </rPr>
      <t xml:space="preserve">Si vous souhaitez uniquement supprimer les réponses d'une seule catégorie, sélectionnez les cellules de la colonne F que vous voulez supprimer et appuyez sur "SUPPR" sur votre clavier. </t>
    </r>
  </si>
  <si>
    <r>
      <t xml:space="preserve">Le projet prévoit-il l'emploi de peintures sans composés organiques volatils (COV) ?  </t>
    </r>
    <r>
      <rPr>
        <b/>
        <sz val="8"/>
        <color theme="6"/>
        <rFont val="Aptos Narrow"/>
        <family val="2"/>
        <scheme val="minor"/>
      </rPr>
      <t>💡</t>
    </r>
  </si>
  <si>
    <t>Le projet prend-il en compte l'utilisation de matériaux éco-responsables ? (matières recyclées, renouvelables, n'utilisant pas de ressources vierges, etc.)</t>
  </si>
  <si>
    <t xml:space="preserve">Quelles thématiques sont impactées par le projet ? </t>
  </si>
  <si>
    <t xml:space="preserve">Le projet favorise-t-il l’optimisation de l’apport en lumière naturelle pour limiter le recours à l’éclairage artificiel ? </t>
  </si>
  <si>
    <t>Eau</t>
  </si>
  <si>
    <t xml:space="preserve">Le projet contribuera-t-il à faire baisser la consommation d’eau au sein de l'équipement ? </t>
  </si>
  <si>
    <t xml:space="preserve">Bâtiment
</t>
  </si>
  <si>
    <t>Le projet contribuera-t-il à améliorer le suivi de la consommation d’eau ? (Diagnostic des usages de l'eau, inclusion d'un tableau de bord de consommation, installation de compteurs d'eau intelligents)</t>
  </si>
  <si>
    <t xml:space="preserve">Eau
</t>
  </si>
  <si>
    <t>Une démarche de récupération et de réutilisation des eaux de pluie est-elle prévue dans le cadre de ce projet ?</t>
  </si>
  <si>
    <t xml:space="preserve">Gestion des déchets
</t>
  </si>
  <si>
    <r>
      <t xml:space="preserve">Est-il prévu d’installer des systèmes de réduction du débit d’eau (mousseur pour les robinets ou installation de robinets temporisés, chasse d’eau double-débit…) ?  </t>
    </r>
    <r>
      <rPr>
        <b/>
        <sz val="8"/>
        <color theme="6"/>
        <rFont val="Aptos Narrow"/>
        <family val="2"/>
        <scheme val="minor"/>
      </rPr>
      <t>💡</t>
    </r>
  </si>
  <si>
    <t xml:space="preserve">Achats responsables &amp; économie ciculaire
</t>
  </si>
  <si>
    <t>Le projet intègre-t-il des techniques d’arrosage économes ?</t>
  </si>
  <si>
    <t xml:space="preserve">Energie
</t>
  </si>
  <si>
    <t>Le projet vise-t-il à limiter l’utilisation de bouteilles plastiques pour l’eau potable ?</t>
  </si>
  <si>
    <t xml:space="preserve">Mobilité
</t>
  </si>
  <si>
    <t xml:space="preserve">Un volet pour la formation du personnel à la réduction du gaspillage de l’eau est-il intégré ? </t>
  </si>
  <si>
    <t xml:space="preserve">Alimentation
</t>
  </si>
  <si>
    <t>Les bénéficiaires seront-ils sensibilisés à une gestion plus responsable de l'eau ?</t>
  </si>
  <si>
    <t xml:space="preserve">Contact nature &amp; biodiversité
</t>
  </si>
  <si>
    <t>Contact nature &amp; biodiversité</t>
  </si>
  <si>
    <t>L’impact du projet sur la biodiversité a-t-il été évalué ?</t>
  </si>
  <si>
    <t>Le projet intègre-t-il des espaces verts ou des aménagements favorisant la biodiversité ?</t>
  </si>
  <si>
    <t>Le projet prévoit-il une réduction des surfaces minéralisées (une surface minéralisée est le contraire d'une surface végétalisée. Cela peut être un bâtiment, une cour, un espace de stationnement, un trottoir, etc.)?</t>
  </si>
  <si>
    <t xml:space="preserve">Questions </t>
  </si>
  <si>
    <t xml:space="preserve">Le projet augmente directement le total de la surface végétalisée de l’équipement ? </t>
  </si>
  <si>
    <t xml:space="preserve">Des plantes locales et adaptées au climat seront-elles utilisées dans le projet ? </t>
  </si>
  <si>
    <t>Est-il prévu d’utiliser des produits écoresponsables et sans pesticides pour l’entretien des espaces verts ?</t>
  </si>
  <si>
    <t xml:space="preserve">Le projet servira-t-il à former et sensibiliser les bénéficiaires sur la nature et la biodiversité ? </t>
  </si>
  <si>
    <t xml:space="preserve">Le temps passé par les bénéficiaires et/ou par les collaborateurs à l’extérieur du bâtiment sera-t-il augmenté suite à la réalisation du projet ? </t>
  </si>
  <si>
    <t>Achats responsables &amp; économie circulaire</t>
  </si>
  <si>
    <t>Le projet inclut-il l’achat de produits réutilisables ?</t>
  </si>
  <si>
    <t xml:space="preserve">Dans le développement du projet, des produits issus de matières recyclées ont-ils été privilégiés ? </t>
  </si>
  <si>
    <t>Le projet favorise-t-il l'achat de produits de seconde main ?</t>
  </si>
  <si>
    <t>Les produits d'entretien utilisés dans le cadre du projet sont-ils écoresponsables ?</t>
  </si>
  <si>
    <t>Le projet prévoit-il la réutilisation ou le don d'objets inutilisés ?</t>
  </si>
  <si>
    <t>Une sensibilisation du personnel aux achats responsables est-elle prévue ?</t>
  </si>
  <si>
    <t xml:space="preserve">Le projet inclut-il des fournisseurs locaux pour réduire l'empreinte carbone ? </t>
  </si>
  <si>
    <t>Le potentiel de récupération des matériaux est-il évalué avant l'achat ?</t>
  </si>
  <si>
    <r>
      <t xml:space="preserve">Les achats sont-ils mutualisés pour réduire les coûts et l'impact environnemental ?  </t>
    </r>
    <r>
      <rPr>
        <b/>
        <sz val="8"/>
        <color theme="6"/>
        <rFont val="Aptos Narrow"/>
        <family val="2"/>
        <scheme val="minor"/>
      </rPr>
      <t>💡</t>
    </r>
  </si>
  <si>
    <t>Alimentation</t>
  </si>
  <si>
    <t xml:space="preserve">Le projet augmentera-t-il le nombre de repas végétariens proposés aux bénéficiaires ? </t>
  </si>
  <si>
    <t xml:space="preserve">Le projet vise-t-il à réduire la consommation de viande rouge au sein de l'équipement ? </t>
  </si>
  <si>
    <t xml:space="preserve">Le projet prévoit l’intégration de produits issus de l’agriculture locale dans les menus ? </t>
  </si>
  <si>
    <t>Le projet prévoit l’intégration de produits issus de l’agriculture biologique dans les menus ?</t>
  </si>
  <si>
    <t xml:space="preserve">Le projet prévoit l’intégration de produits de saison dans les menus ? </t>
  </si>
  <si>
    <t>Le projet intègre-t-il des actions spécifiques à la réduction du gaspillage alimentaire ?  (calcul du poids des pertes alimentaires, dons des surplus, …)</t>
  </si>
  <si>
    <t>Un volet pour la formation du personnel à une gestion plus responsable de l’alimentation (approvisionnement durable, ajustement des quantités, …) est-il intégré ?</t>
  </si>
  <si>
    <t>Les bénéficiaires seront-ils plus sensibilisés aux enjeux d’une alimentation saine, durable et solidaire (supports pédagogiques, sessions de sensibilisations,…) ?</t>
  </si>
  <si>
    <t>Mobilité</t>
  </si>
  <si>
    <r>
      <t xml:space="preserve">Le projet prévoit-il l’installation d’infrastructures adaptées à la mobilité douce (parking à vélos, parking à poussettes…) ?  </t>
    </r>
    <r>
      <rPr>
        <b/>
        <sz val="8"/>
        <color theme="6"/>
        <rFont val="Aptos Narrow"/>
        <family val="2"/>
        <scheme val="minor"/>
      </rPr>
      <t>💡</t>
    </r>
  </si>
  <si>
    <t xml:space="preserve">Le projet prévoit-il l’installation d’infrastructures adaptées à l’usage de voitures électriques (prises/bornes de recharge) ? </t>
  </si>
  <si>
    <t xml:space="preserve">Le projet permettra-t-il d’augmenter les possibilités d’accéder à l’équipement par les transports en commun ? </t>
  </si>
  <si>
    <t>Est-il prévu d’intégrer dans le projet un volet de sensibilisation/formation pour les bénéficiaires et les employés sur les bonnes pratiques de mobilité ?</t>
  </si>
  <si>
    <t>Le projet prend-il en compte la réduction des nuisances liées aux transports (bruit, pollution de l’air) ?</t>
  </si>
  <si>
    <t xml:space="preserve">Le projet favorise-t-il la mutualisation des trajets à la fois des bénéficiaires et du personnel (covoiturage, navettes, …) ? </t>
  </si>
  <si>
    <t xml:space="preserve">Est-il prévu de quantifier la réduction des émissions liées aux initiatives de mobilité durable ? </t>
  </si>
  <si>
    <t>Le projet prévoit-il des incitations ou aides financières pour favoriser l’adoption de modes de transport plus durables ?</t>
  </si>
  <si>
    <t>Energie</t>
  </si>
  <si>
    <t xml:space="preserve">Le projet contribuera-t-il à faire baisser la consommation énergétique au sein de l'équipement ? </t>
  </si>
  <si>
    <r>
      <t xml:space="preserve">Suite à la réalisation du projet, les énergies renouvelables occuperont-elles une place plus importante du mix énergétique ? </t>
    </r>
    <r>
      <rPr>
        <b/>
        <sz val="8"/>
        <color theme="6"/>
        <rFont val="Aptos Narrow"/>
        <family val="2"/>
        <scheme val="minor"/>
      </rPr>
      <t>💡</t>
    </r>
  </si>
  <si>
    <t xml:space="preserve">Le projet intègre-t-il des solutions de chauffage à haute performance énergétique ? </t>
  </si>
  <si>
    <t xml:space="preserve">Le projet intègre-t-il des solutions d’éclairage économes en énergie ? </t>
  </si>
  <si>
    <r>
      <t xml:space="preserve">Suite à la réalisation du projet, l’équipement répondra-t-il à de nouvelles normes de haute performance énergétique  (RT 2012, RE 2020, HQE, BREEAM) ?  </t>
    </r>
    <r>
      <rPr>
        <b/>
        <sz val="8"/>
        <color theme="6"/>
        <rFont val="Aptos Narrow"/>
        <family val="2"/>
        <scheme val="minor"/>
      </rPr>
      <t>💡</t>
    </r>
  </si>
  <si>
    <r>
      <t xml:space="preserve">La classe énergétique de l'équipement sera-t-elle améliorée après réalisation du projet ?  </t>
    </r>
    <r>
      <rPr>
        <b/>
        <sz val="8"/>
        <color theme="6"/>
        <rFont val="Aptos Narrow"/>
        <family val="2"/>
        <scheme val="minor"/>
      </rPr>
      <t>💡</t>
    </r>
  </si>
  <si>
    <t xml:space="preserve">Est-il prévu de mettre en place un dispositif pour mieux suivre la consommation énergétique ? </t>
  </si>
  <si>
    <t xml:space="preserve">Le projet intègre-t-il un volet de formation/sensibilisation du personnel et des bénéficiaires à la gestion raisonnée de l’énergie ?  </t>
  </si>
  <si>
    <t>Gestion des déchets</t>
  </si>
  <si>
    <t xml:space="preserve">Le projet contribuera-t-il à réduire le volume de déchets au sein de l'équipement ? </t>
  </si>
  <si>
    <r>
      <t xml:space="preserve">Est-il prévu d’intégrer le tri des déchets sur les 6 flux (papier/carton, plastique, métal, verre, bois et textiles) ?  </t>
    </r>
    <r>
      <rPr>
        <b/>
        <sz val="8"/>
        <color theme="6"/>
        <rFont val="Aptos Narrow"/>
        <family val="2"/>
        <scheme val="minor"/>
      </rPr>
      <t>💡</t>
    </r>
  </si>
  <si>
    <t>Le projet encourage-t-il l’utilisation d’emballages ou de contenants réutilisables pour limiter les déchets plastiques ?</t>
  </si>
  <si>
    <t>Le projet prévoit-il la mise en place de solutions de compostage pour les déchets organiques ?</t>
  </si>
  <si>
    <t>Est-il envisagé de donner une seconde vie à certains déchets (papier, marc de café, etc.) par des solutions de valorisation ?</t>
  </si>
  <si>
    <t xml:space="preserve">Le projet intègre-t-il un volet de formation/sensibilisation du personnel et des bénéficiaires aux bonnes pratiques de gestion des déchets ?  </t>
  </si>
  <si>
    <t xml:space="preserve">Est-il prévu de mettre en place un dispositif pour mieux suivre la gestion des déchets de l'équipement ? </t>
  </si>
  <si>
    <t>Le projet a-t-il été pensé dès sa conception pour limiter la production de déchets en favorisant le réemploi et la réutilisation des matériaux ?</t>
  </si>
  <si>
    <t>AIDE A REPONDRE</t>
  </si>
  <si>
    <t>Définitions et mots-clés</t>
  </si>
  <si>
    <t>Mix énergétique</t>
  </si>
  <si>
    <t>Le mix énergétique désigne la répartition des différentes sources d'énergie utilisées dans le fonctionnement de votre équipement (électricité, gaz, sources renouvelables, etc.)</t>
  </si>
  <si>
    <t xml:space="preserve">Classe énergétique </t>
  </si>
  <si>
    <t>C'est l'indicateur de la performance énergétique d'un appareil (par exemple, une étiquette A++, A+, etc.)</t>
  </si>
  <si>
    <t>RT 2012, RE 2020, HQE, BREEAM</t>
  </si>
  <si>
    <t>Ce sont les normes qui définissent les exigences de construction pour améliorer l’efficacité énergétique et l’impact environnemental des bâtiments.</t>
  </si>
  <si>
    <t>Flux de tri des déchets</t>
  </si>
  <si>
    <t xml:space="preserve">Il s'agit des catégories de séparation et de tri des déchets que nous produisons afin de faciliter leur recyclage. On compte généralement jusqu'à six flux : papier &amp; carton, plastique, métal, verre, bois, et textiles &amp; tissus. </t>
  </si>
  <si>
    <t>Composés Organiques Volatils (COV)</t>
  </si>
  <si>
    <t>Substances chimiques présentes dans certaines peintures et matériaux, pouvant être nocives pour la santé.</t>
  </si>
  <si>
    <t>Mousseur pour robinet</t>
  </si>
  <si>
    <t>Il s'agit d'un dispositif qui réduit le débit de l'eau en mélangeant de l'air et de l'eau. On a la même impression de "quantité" ou de "volume" d'eau à l'usage, mais en réalité ça permet de consommer beaucoup moins pour le même résultat !</t>
  </si>
  <si>
    <t>Mobilité douce</t>
  </si>
  <si>
    <t xml:space="preserve">Ce sont des déplacements peu polluants, comme la marche, les transports en commun, ou le vélo. </t>
  </si>
  <si>
    <t>Mutualisation des achats</t>
  </si>
  <si>
    <t xml:space="preserve">La mutualisation des achats est une pratique qui vise à regrouper les achats entre plusieurs structures pour réduire les coûts et l'impact écologique liés à la livraison et aux transports : on achète de plus gros volumes d'un seul coup. </t>
  </si>
  <si>
    <t>FAQ</t>
  </si>
  <si>
    <t xml:space="preserve">Quels types de projets sont concernés par ce dispositif ? </t>
  </si>
  <si>
    <t xml:space="preserve">Sont concernés par ce dispositif les projets d'investissement et de fonctionnement, ainsi que tout autre projet opérationnel que vous souhaiteriez mettre en place au sein de votre équipement. Par exemple : la rénovation d'une aile de votre équipement (projet d'investissement); l'évolution de l'offre alimentaire de votre équipement (projet de fonctionnement) ou la mise en place d'un dispositif d'expérimentation pour des couches lavables (autre projet opérationnel) </t>
  </si>
  <si>
    <t xml:space="preserve">J'ai un "petit" projet, suis-je concerné.e par cet outil ? </t>
  </si>
  <si>
    <t xml:space="preserve">Oui, vous l'êtes tout à fait ! L'objectif de cet outil est de proposer un cadre de réflexion autour des différents impacts environnementaux de votre projet et, en fonction, d'identifier les façons les plus pertinentes de le rendre plus écoresponsable. Tous les projets quels qu'ils soient peut être travaillés afin d'améliorer leur impact ! </t>
  </si>
  <si>
    <t xml:space="preserve">A quel étape de développement de mon projet puis-je utiliser cet outil ? </t>
  </si>
  <si>
    <t>Cet outil peut être utilisé à tout moment du cycle de vie de votre projet :
&gt; Au moment de sa conception, afin d'intégrer dès le début des paramètres plus éco-responsables et de le rendre nativement à impact (par exemple, j'ai pour projet de rénouveler le matériel informatique de l'équipement : comment choisir du matériel plus responsable ?)
&gt; Au moment de sa mise en œuvre ou en cours de son utilisation, en identifiant d'éventuelles pistes d'optimisation concrètes (je me rends compte que l'installation de mousseurs d'eau, simples et économiques, me permettront à de réduire la consommation d'eau)
&gt; En fin de projet, pour identifier des enseignements et des axes d'amélioration à intégrer dans de réflexions futures et dans des projets à venir (par exemple, identification de nouveaux paramètres et critères à prendre en compte lors du renouvellement ou de l'arrivée à échéance du marché de prestation alimentaire pour les repas fournis aux publics)</t>
  </si>
  <si>
    <t xml:space="preserve">Est-ce que ce questionnaire conditionne mon accès à des financements pour mon projet ? </t>
  </si>
  <si>
    <r>
      <t xml:space="preserve">Non ! </t>
    </r>
    <r>
      <rPr>
        <i/>
        <sz val="11"/>
        <color theme="1"/>
        <rFont val="Aptos Narrow"/>
        <family val="2"/>
        <scheme val="minor"/>
      </rPr>
      <t xml:space="preserve">Il vise à éclairer votre appréciation, et celle de votre conseiller, de la portée environnementale potentielle de votre projet, et à identifier ensemble les éventuels moyens de le rendre plus vertueux. </t>
    </r>
  </si>
  <si>
    <t xml:space="preserve">Puis-je compléter le questionnaire en plusieurs fois ? </t>
  </si>
  <si>
    <t xml:space="preserve">Oui, vous n'êtes pas obligé.es de répondre à toutes les questions d'un coup. Dans ce cas-là, n'oubliez pas de sauvegarder votre fichier avant d'y revenir à une date ultérieure ! Cela ne perturbera pas la génération des résultats. </t>
  </si>
  <si>
    <t xml:space="preserve">Je ne sais pas répondre à la question, que faire ? </t>
  </si>
  <si>
    <t>Pas de problème ! Vous pouvez sauvegarder les réponses à date et revenir plus tard à la question quand vous aurez la réponse. Si non, sélectionnez la réponse la plus faible (Non, 0, 1, etc.)</t>
  </si>
  <si>
    <t xml:space="preserve">Je ne suis pas certain de comprendre la question, que faire ? </t>
  </si>
  <si>
    <t xml:space="preserve">Vous pouvez vous référer à la section ci-dessus "Définition et mots-clés" ! Sinon demandez à votre conseiller CAF. </t>
  </si>
  <si>
    <t xml:space="preserve">Que faire une fois que j'ai pris connaissance de mes résultats ? </t>
  </si>
  <si>
    <r>
      <rPr>
        <i/>
        <sz val="11"/>
        <color theme="1"/>
        <rFont val="Aptos Narrow"/>
        <family val="2"/>
        <scheme val="minor"/>
      </rPr>
      <t xml:space="preserve">Les résultats visent à vous aider à identifier vos axes de progression et les thématiques environnementales prioritaires pour votre équipement. Sur les thématiques où vos scores sont peut être plus faibles, référez-vous </t>
    </r>
    <r>
      <rPr>
        <b/>
        <i/>
        <sz val="11"/>
        <color theme="1"/>
        <rFont val="Aptos Narrow"/>
        <family val="2"/>
        <scheme val="minor"/>
      </rPr>
      <t xml:space="preserve">aux fiches thématiques ou à la bibliothèque d'actions </t>
    </r>
    <r>
      <rPr>
        <i/>
        <sz val="11"/>
        <color theme="1"/>
        <rFont val="Aptos Narrow"/>
        <family val="2"/>
        <scheme val="minor"/>
      </rPr>
      <t xml:space="preserve">afin d'identifier des actions adaptées, pertinentes et impactantes à mettre en place et ainsi progressivement faire évaluer votre score ! </t>
    </r>
  </si>
  <si>
    <t xml:space="preserve">Mes résultats ne s'affichent pas correctement, que faire ? </t>
  </si>
  <si>
    <t xml:space="preserve">Vérifiez que vous avez bien répondu à chacune des questions du diagnostic de maturité et que chacune de vos réponses correspond bien à une des options du menu déroulant. Autrement, essayez de re-télécharger l'outil via le canal par lequel il a été mis à disposition initialement. Si le problème persiste, contactez votre conseiller CAF. </t>
  </si>
  <si>
    <t xml:space="preserve">Comment sont calculés les résultats ? </t>
  </si>
  <si>
    <t xml:space="preserve">Les résultats sont calculés à partir des réponses que vous fournissez; certaines catégories sont pondérées plus fortement que d'autres en raison de leur impact plus significatif sur la transition écologique (bâtiment, énergie, mobilité par exemple). </t>
  </si>
  <si>
    <t>RESULTATS</t>
  </si>
  <si>
    <t xml:space="preserve">1. </t>
  </si>
  <si>
    <t>Score global</t>
  </si>
  <si>
    <t xml:space="preserve">Votre score global donne une vision d'ensemble de la maturité environnementale du projet. Il vous sert de score de base pour mesurer l'impact écologique des actions que vous souhaitez mettre en place avec le projet. </t>
  </si>
  <si>
    <r>
      <t xml:space="preserve">Avez-vous exploré toutes les actions possibles pour mener à bien vos projets et contribuer à la transition écologique ?
Consultez notre </t>
    </r>
    <r>
      <rPr>
        <b/>
        <u/>
        <sz val="16"/>
        <color rgb="FF0070C0"/>
        <rFont val="Aptos Narrow"/>
        <family val="2"/>
        <scheme val="minor"/>
      </rPr>
      <t>bibliothèque d'actions</t>
    </r>
    <r>
      <rPr>
        <b/>
        <sz val="16"/>
        <rFont val="Aptos Narrow"/>
        <family val="2"/>
        <scheme val="minor"/>
      </rPr>
      <t xml:space="preserve"> pour vous accompagner dans votre démarche.</t>
    </r>
  </si>
  <si>
    <r>
      <t xml:space="preserve">En ce qui concerne la transition écologique, toute action entreprise pour atténuer le changement climatique ou s'adapter à ses conséquences est importante; pour autant, force est d'admettre que certaines actions génèrent davantage d'impact que d'autres. C'est pourquoi les catégories sont pondérées selon </t>
    </r>
    <r>
      <rPr>
        <b/>
        <sz val="14"/>
        <rFont val="Aptos Narrow"/>
        <family val="2"/>
        <scheme val="minor"/>
      </rPr>
      <t xml:space="preserve">trois coefficients : </t>
    </r>
    <r>
      <rPr>
        <sz val="14"/>
        <rFont val="Aptos Narrow"/>
        <family val="2"/>
        <scheme val="minor"/>
      </rPr>
      <t xml:space="preserve">
</t>
    </r>
  </si>
  <si>
    <r>
      <t xml:space="preserve">1. </t>
    </r>
    <r>
      <rPr>
        <b/>
        <sz val="14"/>
        <color theme="1"/>
        <rFont val="Aptos Narrow"/>
        <family val="2"/>
        <scheme val="minor"/>
      </rPr>
      <t>Les réponses aux questions de coefficient  3</t>
    </r>
    <r>
      <rPr>
        <sz val="14"/>
        <color theme="1"/>
        <rFont val="Aptos Narrow"/>
        <family val="2"/>
        <scheme val="minor"/>
      </rPr>
      <t>, rattachées aux catégories les plus impactantes en matière de transition écologique : le bâtiment ou la mobilité, par exemple. 
2.</t>
    </r>
    <r>
      <rPr>
        <b/>
        <sz val="14"/>
        <color theme="1"/>
        <rFont val="Aptos Narrow"/>
        <family val="2"/>
        <scheme val="minor"/>
      </rPr>
      <t xml:space="preserve"> Les réponses aux questions de coefficient 2, </t>
    </r>
    <r>
      <rPr>
        <sz val="14"/>
        <color theme="1"/>
        <rFont val="Aptos Narrow"/>
        <family val="2"/>
        <scheme val="minor"/>
      </rPr>
      <t xml:space="preserve">rattachées aux catégories impactantes en matière de transition écologique, comme l'alimentation ou l'eau. 
3. </t>
    </r>
    <r>
      <rPr>
        <b/>
        <sz val="14"/>
        <color theme="1"/>
        <rFont val="Aptos Narrow"/>
        <family val="2"/>
        <scheme val="minor"/>
      </rPr>
      <t>Les réponses aux questions de coefficient 1</t>
    </r>
    <r>
      <rPr>
        <sz val="14"/>
        <color theme="1"/>
        <rFont val="Aptos Narrow"/>
        <family val="2"/>
        <scheme val="minor"/>
      </rPr>
      <t xml:space="preserve">, rattachées aux catégories nécessaires mais moins directement impactantes en matière de transition écologique, comme le contact avec la nature. 
</t>
    </r>
  </si>
  <si>
    <r>
      <rPr>
        <b/>
        <sz val="16"/>
        <color theme="1"/>
        <rFont val="Aptos Narrow"/>
        <family val="2"/>
        <scheme val="minor"/>
      </rPr>
      <t xml:space="preserve">Comment lire vos résultats ? </t>
    </r>
    <r>
      <rPr>
        <sz val="16"/>
        <color theme="1"/>
        <rFont val="Aptos Narrow"/>
        <family val="2"/>
        <scheme val="minor"/>
      </rPr>
      <t xml:space="preserve">
&gt; Un score de maturité globale inférieur à 50 peut être l’occasion de repenser votre projet pour inclure plus d'actions environnementales. 
&gt; Un score de maturité inférieur à 3 pour une thématique indique un potentiel d'amélioration pour le projet de l'équipement. Il peut être pertinent d'engager des actions spécifiques et de renforcer vos connaissances sur les enjeux associés. Pour cela, vous pouvez consulter les ressources mises à votre disposition.
</t>
    </r>
    <r>
      <rPr>
        <b/>
        <sz val="16"/>
        <color theme="1"/>
        <rFont val="Aptos Narrow"/>
        <family val="2"/>
        <scheme val="minor"/>
      </rPr>
      <t>De bons résultats à l’évaluation de maturité globale et par thématique constituent une base solide, mais ils peuvent toujours être consolidés et optimisés par des actions ciblées pour aller encore plus loin dans votre démarche environnementale !</t>
    </r>
    <r>
      <rPr>
        <sz val="16"/>
        <color theme="1"/>
        <rFont val="Aptos Narrow"/>
        <family val="2"/>
        <scheme val="minor"/>
      </rPr>
      <t xml:space="preserve">
</t>
    </r>
  </si>
  <si>
    <t xml:space="preserve">2. </t>
  </si>
  <si>
    <t>Score détaillé</t>
  </si>
  <si>
    <t xml:space="preserve">Votre score de maturité détaillé vient préciser où vous vous situez sur chacune des thématiques de la transition écologique concernées par le projet. Il vous permet ainsi d'identifier les sujets sur lesquels il peut être pragmatique de vous engager en priorité vs. ceux où vous performez déjà. </t>
  </si>
  <si>
    <t>Pour approfondir votre compréhension des thématiques environnementales sur lesquelles vous avez obtenu vos scores de maturité les plus bas, nous mettons à votre disposition les fiches thématiques suivantes :</t>
  </si>
  <si>
    <t>&gt; Energie</t>
  </si>
  <si>
    <t>&gt; Alimentation</t>
  </si>
  <si>
    <t>&gt; Déchets</t>
  </si>
  <si>
    <t xml:space="preserve">&gt; Bâtiment </t>
  </si>
  <si>
    <t>&gt; Eau</t>
  </si>
  <si>
    <t>&gt; Mobilité</t>
  </si>
  <si>
    <t>&gt; Achats responsables &amp; économie circulaire</t>
  </si>
  <si>
    <t>&gt; Contact nature &amp; biodiversité</t>
  </si>
  <si>
    <t xml:space="preserve">Deux autres fiches thématiques sont à votre disposition pour compléter vos connaissances : </t>
  </si>
  <si>
    <t>&gt; Sensibilisation des publics</t>
  </si>
  <si>
    <t>&gt; Entretien &amp; gestion des espaces</t>
  </si>
  <si>
    <t>ANALYSE DU PROJET</t>
  </si>
  <si>
    <r>
      <t xml:space="preserve">Cet </t>
    </r>
    <r>
      <rPr>
        <b/>
        <sz val="14"/>
        <rFont val="Aptos"/>
        <family val="2"/>
      </rPr>
      <t>onglet est facultatif</t>
    </r>
    <r>
      <rPr>
        <sz val="14"/>
        <rFont val="Aptos"/>
        <family val="2"/>
      </rPr>
      <t xml:space="preserve"> et n’a pas l’obligation d’être systématiquement complété. Cependant, il peut constituer un outil précieux pour vous aider </t>
    </r>
    <r>
      <rPr>
        <b/>
        <sz val="14"/>
        <rFont val="Aptos"/>
        <family val="2"/>
      </rPr>
      <t>à structurer et à formaliser de manière plus claire le projet</t>
    </r>
    <r>
      <rPr>
        <sz val="14"/>
        <rFont val="Aptos"/>
        <family val="2"/>
      </rPr>
      <t xml:space="preserve">, en définissant ses objectifs et en évaluant ses impacts. Il offre ainsi un cadre qui </t>
    </r>
    <r>
      <rPr>
        <b/>
        <sz val="14"/>
        <rFont val="Aptos"/>
        <family val="2"/>
      </rPr>
      <t>facilite la présentation de la démarche</t>
    </r>
    <r>
      <rPr>
        <sz val="14"/>
        <rFont val="Aptos"/>
        <family val="2"/>
      </rPr>
      <t>, tout en permettant de mieux en saisir les enjeux.</t>
    </r>
  </si>
  <si>
    <t>Informations projet</t>
  </si>
  <si>
    <t xml:space="preserve">Equipement : </t>
  </si>
  <si>
    <t xml:space="preserve">Nom du porteur du projet : </t>
  </si>
  <si>
    <t xml:space="preserve">Fonction du porteur du projet : </t>
  </si>
  <si>
    <t xml:space="preserve">Durée du projet : </t>
  </si>
  <si>
    <t xml:space="preserve">Décrivez le projet en quelques lignes : </t>
  </si>
  <si>
    <t xml:space="preserve">Quels sont les principaux objectifs du projet ?  </t>
  </si>
  <si>
    <t xml:space="preserve">Qu'est-ce que le projet va changer au sein de l'équipement ? Quels sont les principaux impacts du projet ? (sur les processus, ressources, parties prenantes internes/externes…) </t>
  </si>
  <si>
    <r>
      <t xml:space="preserve">ANALYSE DES IMPACTS DU PROJET
</t>
    </r>
    <r>
      <rPr>
        <b/>
        <sz val="14"/>
        <rFont val="Aptos"/>
        <family val="2"/>
      </rPr>
      <t>TABLEAU A REMPLIR</t>
    </r>
  </si>
  <si>
    <r>
      <t xml:space="preserve">L'objectif de cette analyse est d'identifier les </t>
    </r>
    <r>
      <rPr>
        <b/>
        <sz val="14"/>
        <color rgb="FF000000"/>
        <rFont val="Aptos"/>
        <family val="2"/>
      </rPr>
      <t xml:space="preserve">impacts du projet sur les différentes thématiques environnementales </t>
    </r>
    <r>
      <rPr>
        <sz val="14"/>
        <color rgb="FF000000"/>
        <rFont val="Aptos"/>
        <family val="2"/>
      </rPr>
      <t xml:space="preserve">. Compléter ce tableau est une </t>
    </r>
    <r>
      <rPr>
        <b/>
        <sz val="14"/>
        <color rgb="FF000000"/>
        <rFont val="Aptos"/>
        <family val="2"/>
      </rPr>
      <t>étape facultative</t>
    </r>
    <r>
      <rPr>
        <sz val="14"/>
        <color rgb="FF000000"/>
        <rFont val="Aptos"/>
        <family val="2"/>
      </rPr>
      <t>, visant à vous aider à sélectionner les thématiques pertinentes, qui pourront ensuite être cochées dans l'onglet de questionnaire.</t>
    </r>
  </si>
  <si>
    <t>Thématique de l'impact</t>
  </si>
  <si>
    <r>
      <t xml:space="preserve">Description de l'impact  économique
</t>
    </r>
    <r>
      <rPr>
        <sz val="12"/>
        <color theme="0"/>
        <rFont val="Aptos"/>
        <family val="2"/>
      </rPr>
      <t>(i.e du changement avant/après pour la direction, les bénéficiaires, employés, parents...)</t>
    </r>
  </si>
  <si>
    <r>
      <t xml:space="preserve">Description de l'impact  environnemental
</t>
    </r>
    <r>
      <rPr>
        <sz val="12"/>
        <color theme="0"/>
        <rFont val="Aptos"/>
        <family val="2"/>
      </rPr>
      <t>(i.e du changement avant/après pour la direction, les bénéficiaires, employés, parents...)</t>
    </r>
  </si>
  <si>
    <r>
      <t xml:space="preserve">Description de l'impact  sur la santé 
</t>
    </r>
    <r>
      <rPr>
        <sz val="12"/>
        <color theme="0"/>
        <rFont val="Aptos"/>
        <family val="2"/>
      </rPr>
      <t>(i.e du changement avant/après pour la direction, les bénéficiaires, employés, parents...)</t>
    </r>
  </si>
  <si>
    <t>Colonne1</t>
  </si>
  <si>
    <t xml:space="preserve">Politiques d’achats responsables et économie circulaire </t>
  </si>
  <si>
    <t>Contact avec la nature/Biodiversité</t>
  </si>
  <si>
    <r>
      <t>Formation et sensibilisation (</t>
    </r>
    <r>
      <rPr>
        <b/>
        <i/>
        <sz val="11"/>
        <color theme="1"/>
        <rFont val="Aptos"/>
        <family val="2"/>
      </rPr>
      <t>thématique transverse</t>
    </r>
    <r>
      <rPr>
        <b/>
        <sz val="11"/>
        <color theme="1"/>
        <rFont val="Aptos"/>
        <family val="2"/>
      </rPr>
      <t>)</t>
    </r>
  </si>
  <si>
    <t>Autres (Numérique, …)</t>
  </si>
  <si>
    <t>Nature de l'impact</t>
  </si>
  <si>
    <t xml:space="preserve">Positif </t>
  </si>
  <si>
    <t>Négatif</t>
  </si>
  <si>
    <t>Point de vigilance</t>
  </si>
  <si>
    <t>Oui/Non (1/0)</t>
  </si>
  <si>
    <t>Notes (/8)</t>
  </si>
  <si>
    <t>Réponses possibles</t>
  </si>
  <si>
    <t>Oui</t>
  </si>
  <si>
    <t>Non</t>
  </si>
  <si>
    <t>Coefficient thématique</t>
  </si>
  <si>
    <t>Note</t>
  </si>
  <si>
    <t>Note pour la thématique (sur 5)</t>
  </si>
  <si>
    <t>Inclure</t>
  </si>
  <si>
    <t>Note /5</t>
  </si>
  <si>
    <t>Produit</t>
  </si>
  <si>
    <t>Moyenne générale (sur 5)</t>
  </si>
  <si>
    <t>Moyenne générale (sur 100)</t>
  </si>
  <si>
    <t>Pour graphique</t>
  </si>
  <si>
    <t>Score maximal pour graphique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</si>
</sst>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Aptos Narrow"/>
      <family val="2"/>
      <scheme val="minor"/>
    </font>
    <font>
      <b/>
      <sz val="11"/>
      <color theme="1"/>
      <name val="Aptos Narrow"/>
      <family val="2"/>
      <scheme val="minor"/>
    </font>
    <font>
      <b/>
      <sz val="14"/>
      <color theme="1" tint="0.34998626667073579"/>
      <name val="Aptos Narrow"/>
      <family val="2"/>
      <scheme val="minor"/>
    </font>
    <font>
      <sz val="8"/>
      <name val="Aptos Narrow"/>
      <family val="2"/>
      <scheme val="minor"/>
    </font>
    <font>
      <sz val="11"/>
      <color theme="1"/>
      <name val="Aptos"/>
      <family val="2"/>
    </font>
    <font>
      <b/>
      <sz val="11"/>
      <color theme="1"/>
      <name val="Aptos"/>
      <family val="2"/>
    </font>
    <font>
      <b/>
      <sz val="12"/>
      <color theme="0"/>
      <name val="Aptos"/>
      <family val="2"/>
    </font>
    <font>
      <sz val="12"/>
      <color theme="1"/>
      <name val="Aptos"/>
      <family val="2"/>
    </font>
    <font>
      <sz val="12"/>
      <color theme="0"/>
      <name val="Aptos"/>
      <family val="2"/>
    </font>
    <font>
      <b/>
      <sz val="14"/>
      <color theme="1" tint="0.34998626667073579"/>
      <name val="Aptos"/>
      <family val="2"/>
    </font>
    <font>
      <b/>
      <sz val="14"/>
      <name val="Aptos"/>
      <family val="2"/>
    </font>
    <font>
      <sz val="14"/>
      <color rgb="FF000000"/>
      <name val="Aptos"/>
      <family val="2"/>
    </font>
    <font>
      <b/>
      <sz val="14"/>
      <color rgb="FF000000"/>
      <name val="Aptos"/>
      <family val="2"/>
    </font>
    <font>
      <b/>
      <sz val="14"/>
      <color theme="2" tint="-0.499984740745262"/>
      <name val="Aptos"/>
      <family val="2"/>
    </font>
    <font>
      <b/>
      <sz val="11"/>
      <color theme="0"/>
      <name val="Aptos Narrow"/>
      <family val="2"/>
      <scheme val="minor"/>
    </font>
    <font>
      <b/>
      <i/>
      <sz val="11"/>
      <color theme="1"/>
      <name val="Aptos Narrow"/>
      <family val="2"/>
      <scheme val="minor"/>
    </font>
    <font>
      <b/>
      <u/>
      <sz val="24"/>
      <color theme="1"/>
      <name val="Aptos Narrow"/>
      <family val="2"/>
      <scheme val="minor"/>
    </font>
    <font>
      <sz val="14"/>
      <color theme="1"/>
      <name val="Aptos   "/>
    </font>
    <font>
      <sz val="11"/>
      <color theme="0"/>
      <name val="Aptos Narrow"/>
      <family val="2"/>
      <scheme val="minor"/>
    </font>
    <font>
      <b/>
      <sz val="16"/>
      <name val="Aptos Narrow"/>
      <family val="2"/>
    </font>
    <font>
      <sz val="16"/>
      <color theme="1"/>
      <name val="Aptos Narrow"/>
      <family val="2"/>
      <scheme val="minor"/>
    </font>
    <font>
      <b/>
      <sz val="16"/>
      <color theme="1"/>
      <name val="Aptos Narrow"/>
      <family val="2"/>
      <scheme val="minor"/>
    </font>
    <font>
      <i/>
      <sz val="11"/>
      <color theme="1"/>
      <name val="Aptos Narrow"/>
      <family val="2"/>
      <scheme val="minor"/>
    </font>
    <font>
      <b/>
      <sz val="28"/>
      <color theme="1"/>
      <name val="Aptos Narrow"/>
      <family val="2"/>
      <scheme val="minor"/>
    </font>
    <font>
      <b/>
      <sz val="11"/>
      <color theme="5"/>
      <name val="Aptos Narrow"/>
      <family val="2"/>
      <scheme val="minor"/>
    </font>
    <font>
      <sz val="11"/>
      <color theme="5"/>
      <name val="Aptos Narrow"/>
      <family val="2"/>
      <scheme val="minor"/>
    </font>
    <font>
      <b/>
      <sz val="20"/>
      <color theme="4"/>
      <name val="Script MT Bold"/>
      <family val="4"/>
    </font>
    <font>
      <b/>
      <sz val="11"/>
      <color theme="6"/>
      <name val="Aptos Narrow"/>
      <family val="2"/>
      <scheme val="minor"/>
    </font>
    <font>
      <b/>
      <i/>
      <sz val="14"/>
      <color theme="1"/>
      <name val="Aptos Narrow"/>
      <family val="2"/>
      <scheme val="minor"/>
    </font>
    <font>
      <b/>
      <sz val="14"/>
      <color theme="0"/>
      <name val="Aptos Narrow"/>
      <family val="2"/>
      <scheme val="minor"/>
    </font>
    <font>
      <sz val="14"/>
      <name val="Aptos"/>
      <family val="2"/>
    </font>
    <font>
      <b/>
      <sz val="8"/>
      <color theme="6"/>
      <name val="Aptos Narrow"/>
      <family val="2"/>
      <scheme val="minor"/>
    </font>
    <font>
      <sz val="14"/>
      <name val="Aptos Narrow"/>
      <family val="2"/>
      <scheme val="minor"/>
    </font>
    <font>
      <b/>
      <sz val="14"/>
      <name val="Aptos Narrow"/>
      <family val="2"/>
      <scheme val="minor"/>
    </font>
    <font>
      <sz val="14"/>
      <color theme="1"/>
      <name val="Aptos Narrow"/>
      <family val="2"/>
      <scheme val="minor"/>
    </font>
    <font>
      <b/>
      <sz val="14"/>
      <color theme="1"/>
      <name val="Aptos Narrow"/>
      <family val="2"/>
      <scheme val="minor"/>
    </font>
    <font>
      <i/>
      <sz val="16"/>
      <color theme="1"/>
      <name val="Aptos Narrow"/>
      <family val="2"/>
      <scheme val="minor"/>
    </font>
    <font>
      <b/>
      <sz val="11"/>
      <color theme="5" tint="-0.249977111117893"/>
      <name val="Aptos Narrow"/>
      <family val="2"/>
      <scheme val="minor"/>
    </font>
    <font>
      <sz val="11"/>
      <color theme="5" tint="-0.249977111117893"/>
      <name val="Aptos Narrow"/>
      <family val="2"/>
      <scheme val="minor"/>
    </font>
    <font>
      <b/>
      <i/>
      <sz val="11"/>
      <color theme="1"/>
      <name val="Aptos"/>
      <family val="2"/>
    </font>
    <font>
      <u/>
      <sz val="11"/>
      <color theme="10"/>
      <name val="Aptos Narrow"/>
      <family val="2"/>
      <scheme val="minor"/>
    </font>
    <font>
      <b/>
      <sz val="16"/>
      <name val="Aptos Narrow"/>
      <family val="2"/>
      <scheme val="minor"/>
    </font>
    <font>
      <b/>
      <u/>
      <sz val="16"/>
      <color theme="10"/>
      <name val="Aptos Narrow"/>
      <family val="2"/>
      <scheme val="minor"/>
    </font>
    <font>
      <b/>
      <u/>
      <sz val="16"/>
      <color rgb="FF0070C0"/>
      <name val="Aptos Narrow"/>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7"/>
        <bgColor indexed="64"/>
      </patternFill>
    </fill>
    <fill>
      <patternFill patternType="solid">
        <fgColor theme="4"/>
        <bgColor indexed="64"/>
      </patternFill>
    </fill>
    <fill>
      <patternFill patternType="solid">
        <fgColor theme="5" tint="0.59999389629810485"/>
        <bgColor indexed="64"/>
      </patternFill>
    </fill>
    <fill>
      <patternFill patternType="solid">
        <fgColor theme="1"/>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0.14999847407452621"/>
        <bgColor theme="0" tint="-0.14999847407452621"/>
      </patternFill>
    </fill>
    <fill>
      <patternFill patternType="solid">
        <fgColor theme="9" tint="0.39997558519241921"/>
        <bgColor indexed="64"/>
      </patternFill>
    </fill>
    <fill>
      <patternFill patternType="solid">
        <fgColor theme="6" tint="-0.249977111117893"/>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theme="1"/>
      </top>
      <bottom style="thin">
        <color theme="1"/>
      </bottom>
      <diagonal/>
    </border>
    <border>
      <left/>
      <right/>
      <top/>
      <bottom style="thin">
        <color theme="1"/>
      </bottom>
      <diagonal/>
    </border>
    <border>
      <left/>
      <right/>
      <top/>
      <bottom style="medium">
        <color indexed="64"/>
      </bottom>
      <diagonal/>
    </border>
  </borders>
  <cellStyleXfs count="2">
    <xf numFmtId="0" fontId="0" fillId="0" borderId="0"/>
    <xf numFmtId="0" fontId="40" fillId="0" borderId="0" applyNumberFormat="0" applyFill="0" applyBorder="0" applyAlignment="0" applyProtection="0"/>
  </cellStyleXfs>
  <cellXfs count="138">
    <xf numFmtId="0" fontId="0" fillId="0" borderId="0" xfId="0"/>
    <xf numFmtId="0" fontId="0" fillId="0" borderId="0" xfId="0" applyAlignment="1">
      <alignment wrapText="1"/>
    </xf>
    <xf numFmtId="0" fontId="0" fillId="0" borderId="0" xfId="0" applyAlignment="1">
      <alignment horizontal="left" vertical="center" wrapText="1"/>
    </xf>
    <xf numFmtId="0" fontId="1" fillId="0" borderId="0" xfId="0" applyFont="1"/>
    <xf numFmtId="0" fontId="2" fillId="0" borderId="0" xfId="0" applyFont="1" applyAlignment="1">
      <alignment horizontal="center" vertical="center" wrapText="1"/>
    </xf>
    <xf numFmtId="0" fontId="0" fillId="0" borderId="0" xfId="0" applyAlignment="1">
      <alignment vertical="center"/>
    </xf>
    <xf numFmtId="0" fontId="4" fillId="0" borderId="0" xfId="0" applyFont="1"/>
    <xf numFmtId="0" fontId="4" fillId="0" borderId="0" xfId="0" applyFont="1" applyAlignment="1">
      <alignment wrapText="1"/>
    </xf>
    <xf numFmtId="0" fontId="6" fillId="9" borderId="1" xfId="0" applyFont="1" applyFill="1" applyBorder="1"/>
    <xf numFmtId="0" fontId="7" fillId="0" borderId="0" xfId="0" applyFont="1"/>
    <xf numFmtId="0" fontId="9" fillId="0" borderId="0" xfId="0" applyFont="1" applyAlignment="1">
      <alignment horizontal="center" vertical="center" wrapText="1"/>
    </xf>
    <xf numFmtId="0" fontId="4" fillId="0" borderId="0" xfId="0" applyFont="1" applyAlignment="1">
      <alignment horizontal="left" vertical="top" wrapText="1"/>
    </xf>
    <xf numFmtId="0" fontId="0" fillId="0" borderId="0" xfId="0" applyAlignment="1">
      <alignment horizontal="left"/>
    </xf>
    <xf numFmtId="0" fontId="4" fillId="0" borderId="0" xfId="0" applyFont="1" applyAlignment="1">
      <alignment horizontal="left"/>
    </xf>
    <xf numFmtId="0" fontId="15" fillId="0" borderId="0" xfId="0" applyFont="1"/>
    <xf numFmtId="0" fontId="16" fillId="0" borderId="0" xfId="0" applyFont="1"/>
    <xf numFmtId="0" fontId="1" fillId="0" borderId="0" xfId="0" applyFont="1" applyAlignment="1">
      <alignment horizontal="center" wrapText="1"/>
    </xf>
    <xf numFmtId="0" fontId="0" fillId="0" borderId="0" xfId="0" applyAlignment="1">
      <alignment vertical="top" wrapText="1"/>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17" fillId="0" borderId="0" xfId="0" applyFont="1" applyAlignment="1">
      <alignment wrapText="1"/>
    </xf>
    <xf numFmtId="0" fontId="4" fillId="6" borderId="4" xfId="0" applyFont="1" applyFill="1" applyBorder="1" applyAlignment="1">
      <alignment horizontal="left" vertical="center" wrapText="1"/>
    </xf>
    <xf numFmtId="0" fontId="5" fillId="10" borderId="11" xfId="0" applyFont="1" applyFill="1" applyBorder="1" applyAlignment="1">
      <alignment horizontal="center" vertical="center" wrapText="1"/>
    </xf>
    <xf numFmtId="0" fontId="13" fillId="6" borderId="0" xfId="0" applyFont="1" applyFill="1" applyAlignment="1">
      <alignment horizontal="center" vertical="center" wrapText="1"/>
    </xf>
    <xf numFmtId="0" fontId="0" fillId="0" borderId="1" xfId="0" applyBorder="1"/>
    <xf numFmtId="0" fontId="18" fillId="11" borderId="0" xfId="0" applyFont="1" applyFill="1"/>
    <xf numFmtId="0" fontId="1" fillId="0" borderId="1" xfId="0" applyFont="1" applyBorder="1"/>
    <xf numFmtId="0" fontId="0" fillId="0" borderId="0" xfId="0" applyAlignment="1">
      <alignment vertical="center" wrapText="1"/>
    </xf>
    <xf numFmtId="0" fontId="14" fillId="11" borderId="0" xfId="0" applyFont="1" applyFill="1"/>
    <xf numFmtId="0" fontId="0" fillId="13" borderId="16" xfId="0" applyFill="1" applyBorder="1" applyAlignment="1">
      <alignment wrapText="1"/>
    </xf>
    <xf numFmtId="0" fontId="1" fillId="0" borderId="18" xfId="0" applyFont="1"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1" fillId="0" borderId="19" xfId="0" applyFont="1" applyBorder="1" applyAlignment="1">
      <alignment horizontal="left" vertical="top" wrapText="1"/>
    </xf>
    <xf numFmtId="0" fontId="0" fillId="13" borderId="7" xfId="0" applyFill="1" applyBorder="1"/>
    <xf numFmtId="0" fontId="0" fillId="13" borderId="8" xfId="0" applyFill="1" applyBorder="1"/>
    <xf numFmtId="0" fontId="1" fillId="13" borderId="14" xfId="0" applyFont="1" applyFill="1" applyBorder="1"/>
    <xf numFmtId="0" fontId="1" fillId="0" borderId="1" xfId="0" applyFont="1" applyBorder="1" applyAlignment="1">
      <alignment wrapText="1"/>
    </xf>
    <xf numFmtId="0" fontId="0" fillId="0" borderId="7" xfId="0" applyBorder="1" applyAlignment="1">
      <alignment vertical="center" wrapText="1"/>
    </xf>
    <xf numFmtId="0" fontId="0" fillId="5" borderId="17" xfId="0" applyFill="1" applyBorder="1" applyAlignment="1">
      <alignment vertical="center" wrapText="1"/>
    </xf>
    <xf numFmtId="0" fontId="20" fillId="4" borderId="3" xfId="0" applyFont="1" applyFill="1" applyBorder="1" applyAlignment="1">
      <alignment vertical="top" wrapText="1"/>
    </xf>
    <xf numFmtId="0" fontId="21" fillId="3" borderId="21" xfId="0" applyFont="1" applyFill="1" applyBorder="1" applyAlignment="1">
      <alignment wrapText="1"/>
    </xf>
    <xf numFmtId="0" fontId="20" fillId="3" borderId="22" xfId="0" applyFont="1" applyFill="1" applyBorder="1"/>
    <xf numFmtId="0" fontId="1" fillId="7" borderId="10" xfId="0" applyFont="1" applyFill="1" applyBorder="1" applyAlignment="1">
      <alignment vertical="center" wrapText="1"/>
    </xf>
    <xf numFmtId="0" fontId="0" fillId="7" borderId="12" xfId="0" applyFill="1" applyBorder="1" applyAlignment="1">
      <alignment vertical="center" wrapText="1"/>
    </xf>
    <xf numFmtId="0" fontId="1" fillId="12" borderId="3" xfId="0" applyFont="1" applyFill="1" applyBorder="1" applyAlignment="1">
      <alignment horizontal="center"/>
    </xf>
    <xf numFmtId="0" fontId="1" fillId="14" borderId="0" xfId="0" applyFont="1" applyFill="1" applyAlignment="1">
      <alignment horizontal="center"/>
    </xf>
    <xf numFmtId="0" fontId="0" fillId="0" borderId="18" xfId="0" applyBorder="1" applyAlignment="1">
      <alignment wrapText="1"/>
    </xf>
    <xf numFmtId="0" fontId="0" fillId="0" borderId="19" xfId="0" applyBorder="1" applyAlignment="1">
      <alignment wrapText="1"/>
    </xf>
    <xf numFmtId="0" fontId="0" fillId="0" borderId="20" xfId="0" applyBorder="1" applyAlignment="1">
      <alignment wrapText="1"/>
    </xf>
    <xf numFmtId="0" fontId="0" fillId="0" borderId="18" xfId="0" applyBorder="1" applyAlignment="1">
      <alignment vertical="center" wrapText="1"/>
    </xf>
    <xf numFmtId="0" fontId="26" fillId="0" borderId="0" xfId="0" applyFont="1" applyAlignment="1">
      <alignment vertical="top" textRotation="10"/>
    </xf>
    <xf numFmtId="0" fontId="0" fillId="0" borderId="19" xfId="0" applyBorder="1" applyAlignment="1">
      <alignment vertical="top" wrapText="1"/>
    </xf>
    <xf numFmtId="0" fontId="0" fillId="15" borderId="0" xfId="0" applyFill="1"/>
    <xf numFmtId="0" fontId="0" fillId="0" borderId="27" xfId="0" applyBorder="1"/>
    <xf numFmtId="0" fontId="14" fillId="11" borderId="26" xfId="0" applyFont="1" applyFill="1" applyBorder="1"/>
    <xf numFmtId="0" fontId="0" fillId="0" borderId="0" xfId="0" applyAlignment="1">
      <alignment horizontal="center" vertical="center" wrapText="1"/>
    </xf>
    <xf numFmtId="0" fontId="28" fillId="16" borderId="20" xfId="0" applyFont="1" applyFill="1" applyBorder="1" applyAlignment="1">
      <alignment horizontal="center" vertical="center" wrapText="1"/>
    </xf>
    <xf numFmtId="0" fontId="13" fillId="14" borderId="0" xfId="0" applyFont="1" applyFill="1" applyAlignment="1">
      <alignment horizontal="center" vertical="center" wrapText="1"/>
    </xf>
    <xf numFmtId="0" fontId="0" fillId="14" borderId="0" xfId="0" applyFill="1"/>
    <xf numFmtId="0" fontId="5" fillId="10" borderId="10" xfId="0" applyFont="1" applyFill="1" applyBorder="1" applyAlignment="1">
      <alignment horizontal="center" vertical="center" wrapText="1"/>
    </xf>
    <xf numFmtId="0" fontId="0" fillId="0" borderId="0" xfId="0" applyAlignment="1">
      <alignment horizontal="left" vertical="center"/>
    </xf>
    <xf numFmtId="0" fontId="0" fillId="14" borderId="17" xfId="0" applyFill="1" applyBorder="1" applyAlignment="1">
      <alignment horizontal="left" vertical="center" wrapText="1"/>
    </xf>
    <xf numFmtId="0" fontId="0" fillId="0" borderId="7" xfId="0" applyBorder="1" applyAlignment="1">
      <alignment horizontal="left" vertical="center" wrapText="1"/>
    </xf>
    <xf numFmtId="0" fontId="0" fillId="3" borderId="17" xfId="0" applyFill="1" applyBorder="1" applyAlignment="1">
      <alignment vertical="top" wrapText="1"/>
    </xf>
    <xf numFmtId="0" fontId="1" fillId="0" borderId="0" xfId="0" applyFont="1" applyAlignment="1">
      <alignment vertical="top" wrapText="1"/>
    </xf>
    <xf numFmtId="0" fontId="0" fillId="0" borderId="1" xfId="0" applyBorder="1" applyAlignment="1">
      <alignment vertical="top" wrapText="1"/>
    </xf>
    <xf numFmtId="0" fontId="1" fillId="3" borderId="7" xfId="0" applyFont="1" applyFill="1" applyBorder="1" applyAlignment="1">
      <alignment vertical="top" wrapText="1"/>
    </xf>
    <xf numFmtId="0" fontId="1" fillId="3" borderId="5" xfId="0" applyFont="1" applyFill="1" applyBorder="1" applyAlignment="1">
      <alignment horizontal="left" vertical="top" wrapText="1"/>
    </xf>
    <xf numFmtId="0" fontId="1" fillId="0" borderId="0" xfId="0" applyFont="1" applyAlignment="1">
      <alignment horizontal="left" vertical="top" wrapText="1"/>
    </xf>
    <xf numFmtId="0" fontId="23" fillId="3" borderId="2"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19" fillId="12" borderId="21" xfId="0" applyFont="1" applyFill="1" applyBorder="1" applyAlignment="1">
      <alignment vertical="top" wrapText="1"/>
    </xf>
    <xf numFmtId="0" fontId="32" fillId="12" borderId="22" xfId="0" applyFont="1" applyFill="1" applyBorder="1" applyAlignment="1">
      <alignment horizontal="left" vertical="center" wrapText="1"/>
    </xf>
    <xf numFmtId="0" fontId="34" fillId="12" borderId="23" xfId="0" applyFont="1" applyFill="1" applyBorder="1" applyAlignment="1">
      <alignment wrapText="1"/>
    </xf>
    <xf numFmtId="0" fontId="29" fillId="17" borderId="1" xfId="0" applyFont="1" applyFill="1" applyBorder="1" applyAlignment="1">
      <alignment horizontal="center" vertical="center" wrapText="1"/>
    </xf>
    <xf numFmtId="0" fontId="29" fillId="17" borderId="1" xfId="0" applyFont="1" applyFill="1" applyBorder="1" applyAlignment="1">
      <alignment horizontal="center" vertical="center"/>
    </xf>
    <xf numFmtId="0" fontId="21" fillId="3" borderId="22" xfId="0" applyFont="1" applyFill="1" applyBorder="1"/>
    <xf numFmtId="0" fontId="0" fillId="3" borderId="23" xfId="0" applyFill="1" applyBorder="1"/>
    <xf numFmtId="0" fontId="0" fillId="0" borderId="1" xfId="0" applyBorder="1" applyAlignment="1">
      <alignment wrapText="1"/>
    </xf>
    <xf numFmtId="0" fontId="1" fillId="3" borderId="8" xfId="0" applyFont="1" applyFill="1" applyBorder="1" applyAlignment="1">
      <alignment vertical="center" wrapText="1"/>
    </xf>
    <xf numFmtId="0" fontId="42" fillId="3" borderId="22" xfId="1" applyFont="1" applyFill="1" applyBorder="1"/>
    <xf numFmtId="0" fontId="5" fillId="6" borderId="0" xfId="0" applyFont="1" applyFill="1" applyAlignment="1">
      <alignment horizontal="left" vertical="center" wrapText="1"/>
    </xf>
    <xf numFmtId="0" fontId="6" fillId="8" borderId="28" xfId="0" applyFont="1" applyFill="1" applyBorder="1" applyAlignment="1">
      <alignment horizontal="left" vertical="center" wrapText="1"/>
    </xf>
    <xf numFmtId="0" fontId="41" fillId="12" borderId="3" xfId="1" applyFont="1" applyFill="1" applyBorder="1" applyAlignment="1">
      <alignmen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0" fillId="0" borderId="20" xfId="0" applyBorder="1" applyAlignment="1">
      <alignment horizontal="left" vertical="top"/>
    </xf>
    <xf numFmtId="0" fontId="13" fillId="6" borderId="0" xfId="0" applyFont="1" applyFill="1" applyAlignment="1">
      <alignment horizontal="center" vertical="center" wrapText="1"/>
    </xf>
    <xf numFmtId="0" fontId="0" fillId="7" borderId="24" xfId="0" applyFill="1" applyBorder="1" applyAlignment="1">
      <alignment horizontal="center" vertical="center"/>
    </xf>
    <xf numFmtId="0" fontId="0" fillId="7" borderId="25" xfId="0" applyFill="1" applyBorder="1" applyAlignment="1">
      <alignment horizontal="center" vertical="center"/>
    </xf>
    <xf numFmtId="0" fontId="22" fillId="0" borderId="5"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15" fillId="0" borderId="7" xfId="0" applyFont="1" applyBorder="1" applyAlignment="1">
      <alignment horizontal="left" wrapText="1"/>
    </xf>
    <xf numFmtId="0" fontId="22" fillId="0" borderId="7" xfId="0" applyFont="1" applyBorder="1" applyAlignment="1">
      <alignment horizontal="left" wrapText="1"/>
    </xf>
    <xf numFmtId="0" fontId="22" fillId="0" borderId="8" xfId="0" applyFont="1" applyBorder="1" applyAlignment="1">
      <alignment horizontal="left" wrapText="1"/>
    </xf>
    <xf numFmtId="0" fontId="22" fillId="0" borderId="0" xfId="0" applyFont="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1" fillId="13" borderId="14" xfId="0" applyFont="1" applyFill="1" applyBorder="1" applyAlignment="1">
      <alignment horizontal="left" vertical="top" wrapText="1"/>
    </xf>
    <xf numFmtId="0" fontId="1" fillId="13" borderId="15" xfId="0" applyFont="1" applyFill="1" applyBorder="1" applyAlignment="1">
      <alignment horizontal="left" vertical="top" wrapText="1"/>
    </xf>
    <xf numFmtId="0" fontId="9" fillId="2" borderId="0" xfId="0" applyFont="1" applyFill="1" applyAlignment="1">
      <alignment horizontal="center" vertical="center" wrapText="1"/>
    </xf>
    <xf numFmtId="0" fontId="22" fillId="0" borderId="15" xfId="0" applyFont="1" applyBorder="1" applyAlignment="1">
      <alignment horizontal="left" vertical="top" wrapText="1"/>
    </xf>
    <xf numFmtId="0" fontId="22" fillId="0" borderId="16" xfId="0" applyFont="1"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22" fillId="0" borderId="15" xfId="0" applyFont="1" applyBorder="1" applyAlignment="1">
      <alignment horizontal="left" wrapText="1"/>
    </xf>
    <xf numFmtId="0" fontId="22" fillId="0" borderId="15" xfId="0" applyFont="1" applyBorder="1" applyAlignment="1">
      <alignment horizontal="left"/>
    </xf>
    <xf numFmtId="0" fontId="22" fillId="0" borderId="16" xfId="0" applyFont="1" applyBorder="1" applyAlignment="1">
      <alignment horizontal="left"/>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9" fillId="14" borderId="18" xfId="0" applyFont="1" applyFill="1" applyBorder="1" applyAlignment="1">
      <alignment horizontal="center" vertical="center" wrapText="1"/>
    </xf>
    <xf numFmtId="0" fontId="9" fillId="14" borderId="20" xfId="0" applyFont="1" applyFill="1" applyBorder="1" applyAlignment="1">
      <alignment horizontal="center" vertical="center" wrapText="1"/>
    </xf>
    <xf numFmtId="0" fontId="9" fillId="14" borderId="7" xfId="0" applyFont="1" applyFill="1" applyBorder="1" applyAlignment="1">
      <alignment horizontal="center" vertical="center" wrapText="1"/>
    </xf>
    <xf numFmtId="0" fontId="9" fillId="14" borderId="8" xfId="0" applyFont="1" applyFill="1" applyBorder="1" applyAlignment="1">
      <alignment horizontal="center" vertical="center" wrapText="1"/>
    </xf>
    <xf numFmtId="0" fontId="36" fillId="0" borderId="5" xfId="0" applyFont="1" applyBorder="1" applyAlignment="1">
      <alignment horizontal="left" wrapText="1"/>
    </xf>
    <xf numFmtId="0" fontId="36" fillId="0" borderId="7" xfId="0" applyFont="1" applyBorder="1" applyAlignment="1">
      <alignment horizontal="left" wrapText="1"/>
    </xf>
    <xf numFmtId="0" fontId="36" fillId="0" borderId="8" xfId="0" applyFont="1" applyBorder="1" applyAlignment="1">
      <alignment horizontal="left" wrapText="1"/>
    </xf>
    <xf numFmtId="0" fontId="4" fillId="6" borderId="9" xfId="0" applyFont="1" applyFill="1" applyBorder="1" applyAlignment="1">
      <alignment horizontal="left" vertical="top" wrapText="1"/>
    </xf>
    <xf numFmtId="0" fontId="4" fillId="6" borderId="0" xfId="0" applyFont="1" applyFill="1" applyAlignment="1">
      <alignment horizontal="left" vertical="top" wrapText="1"/>
    </xf>
    <xf numFmtId="0" fontId="6" fillId="9" borderId="9" xfId="0" applyFont="1" applyFill="1" applyBorder="1" applyAlignment="1">
      <alignment horizontal="left" vertical="center"/>
    </xf>
    <xf numFmtId="0" fontId="6" fillId="9" borderId="0" xfId="0" applyFont="1" applyFill="1" applyAlignment="1">
      <alignment horizontal="left" vertical="center"/>
    </xf>
    <xf numFmtId="0" fontId="7" fillId="6" borderId="5" xfId="0" applyFont="1" applyFill="1" applyBorder="1" applyAlignment="1">
      <alignment horizontal="left"/>
    </xf>
    <xf numFmtId="0" fontId="7" fillId="6" borderId="7" xfId="0" applyFont="1" applyFill="1" applyBorder="1" applyAlignment="1">
      <alignment horizontal="left"/>
    </xf>
    <xf numFmtId="0" fontId="7" fillId="6" borderId="8" xfId="0" applyFont="1" applyFill="1" applyBorder="1" applyAlignment="1">
      <alignment horizontal="left"/>
    </xf>
    <xf numFmtId="0" fontId="6" fillId="9" borderId="1" xfId="0" applyFont="1" applyFill="1" applyBorder="1" applyAlignment="1">
      <alignment horizontal="center" vertical="center"/>
    </xf>
    <xf numFmtId="0" fontId="4" fillId="6" borderId="9" xfId="0" quotePrefix="1" applyFont="1" applyFill="1" applyBorder="1" applyAlignment="1">
      <alignment horizontal="left" vertical="top" wrapText="1"/>
    </xf>
    <xf numFmtId="0" fontId="4" fillId="6" borderId="0" xfId="0" quotePrefix="1" applyFont="1" applyFill="1" applyAlignment="1">
      <alignment horizontal="left" vertical="top" wrapText="1"/>
    </xf>
    <xf numFmtId="0" fontId="6" fillId="9" borderId="9" xfId="0" applyFont="1" applyFill="1" applyBorder="1" applyAlignment="1">
      <alignment horizontal="left" vertical="center" wrapText="1"/>
    </xf>
    <xf numFmtId="0" fontId="6" fillId="9" borderId="0" xfId="0" applyFont="1" applyFill="1" applyAlignment="1">
      <alignment horizontal="left" vertical="center" wrapText="1"/>
    </xf>
    <xf numFmtId="0" fontId="30" fillId="3" borderId="5" xfId="0" applyFont="1" applyFill="1" applyBorder="1" applyAlignment="1">
      <alignment horizontal="left" vertical="center" wrapText="1"/>
    </xf>
    <xf numFmtId="0" fontId="30" fillId="3" borderId="7" xfId="0" applyFont="1" applyFill="1" applyBorder="1" applyAlignment="1">
      <alignment horizontal="left" vertical="center" wrapText="1"/>
    </xf>
    <xf numFmtId="0" fontId="30" fillId="3" borderId="8" xfId="0" applyFont="1" applyFill="1" applyBorder="1" applyAlignment="1">
      <alignment horizontal="left" vertical="center" wrapText="1"/>
    </xf>
    <xf numFmtId="0" fontId="11" fillId="3" borderId="5" xfId="0" applyFont="1" applyFill="1" applyBorder="1" applyAlignment="1">
      <alignment horizontal="left" vertical="center" wrapText="1"/>
    </xf>
    <xf numFmtId="0" fontId="11" fillId="3" borderId="7" xfId="0" applyFont="1" applyFill="1" applyBorder="1" applyAlignment="1">
      <alignment horizontal="left" vertical="center" wrapText="1"/>
    </xf>
    <xf numFmtId="0" fontId="11" fillId="3" borderId="8" xfId="0" applyFont="1" applyFill="1" applyBorder="1" applyAlignment="1">
      <alignment horizontal="left" vertical="center" wrapText="1"/>
    </xf>
  </cellXfs>
  <cellStyles count="2">
    <cellStyle name="Lien hypertexte" xfId="1" builtinId="8"/>
    <cellStyle name="Normal" xfId="0" builtinId="0"/>
  </cellStyles>
  <dxfs count="41">
    <dxf>
      <numFmt numFmtId="0" formatCode="General"/>
    </dxf>
    <dxf>
      <font>
        <b/>
        <i val="0"/>
        <strike val="0"/>
        <condense val="0"/>
        <extend val="0"/>
        <outline val="0"/>
        <shadow val="0"/>
        <u val="none"/>
        <vertAlign val="baseline"/>
        <sz val="11"/>
        <color theme="0"/>
        <name val="Aptos Narrow"/>
        <family val="2"/>
        <scheme val="minor"/>
      </font>
      <fill>
        <patternFill patternType="solid">
          <fgColor indexed="64"/>
          <bgColor theme="1"/>
        </patternFill>
      </fill>
    </dxf>
    <dxf>
      <font>
        <b/>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style="medium">
          <color indexed="64"/>
        </left>
        <right/>
        <top/>
        <bottom style="thin">
          <color indexed="64"/>
        </bottom>
      </border>
    </dxf>
    <dxf>
      <font>
        <b/>
        <i val="0"/>
        <strike val="0"/>
        <condense val="0"/>
        <extend val="0"/>
        <outline val="0"/>
        <shadow val="0"/>
        <u val="none"/>
        <vertAlign val="baseline"/>
        <sz val="11"/>
        <color theme="1"/>
        <name val="Aptos"/>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right/>
        <top style="thin">
          <color indexed="64"/>
        </top>
        <bottom/>
      </border>
    </dxf>
    <dxf>
      <border outline="0">
        <bottom style="medium">
          <color indexed="64"/>
        </bottom>
      </border>
    </dxf>
    <dxf>
      <border outline="0">
        <left style="medium">
          <color indexed="64"/>
        </left>
        <top style="medium">
          <color indexed="64"/>
        </top>
      </border>
    </dxf>
    <dxf>
      <font>
        <b/>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dxf>
    <dxf>
      <font>
        <b/>
        <i val="0"/>
        <strike val="0"/>
        <condense val="0"/>
        <extend val="0"/>
        <outline val="0"/>
        <shadow val="0"/>
        <u val="none"/>
        <vertAlign val="baseline"/>
        <sz val="12"/>
        <color theme="0"/>
        <name val="Aptos"/>
        <family val="2"/>
        <scheme val="none"/>
      </font>
      <fill>
        <patternFill patternType="solid">
          <fgColor indexed="64"/>
          <bgColor theme="7"/>
        </patternFill>
      </fill>
      <alignment horizontal="left" vertical="center" textRotation="0" wrapText="1" indent="0" justifyLastLine="0" shrinkToFit="0" readingOrder="0"/>
    </dxf>
    <dxf>
      <fill>
        <patternFill>
          <bgColor theme="2"/>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numFmt numFmtId="0" formatCode="General"/>
      <alignment horizontal="general" textRotation="0" wrapText="1" indent="0" justifyLastLine="0" shrinkToFit="0" readingOrder="0"/>
    </dxf>
    <dxf>
      <font>
        <strike val="0"/>
        <outline val="0"/>
        <shadow val="0"/>
        <u val="none"/>
        <vertAlign val="baseline"/>
        <sz val="11"/>
        <color theme="1"/>
        <name val="Aptos Narrow"/>
        <family val="2"/>
        <scheme val="minor"/>
      </font>
      <alignment horizontal="general" vertical="center" textRotation="0" wrapText="1" indent="0" justifyLastLine="0" shrinkToFit="0" readingOrder="0"/>
    </dxf>
    <dxf>
      <alignment horizontal="left" vertical="center" textRotation="0" wrapText="1" indent="0" justifyLastLine="0" shrinkToFit="0" readingOrder="0"/>
    </dxf>
    <dxf>
      <alignment horizontal="general" textRotation="0" wrapText="1" indent="0" justifyLastLine="0" shrinkToFit="0" readingOrder="0"/>
    </dxf>
    <dxf>
      <alignment horizontal="general" textRotation="0" wrapText="1" indent="0" justifyLastLine="0" shrinkToFit="0" readingOrder="0"/>
    </dxf>
    <dxf>
      <fill>
        <patternFill>
          <bgColor theme="3" tint="0.89996032593768116"/>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2"/>
        </patternFill>
      </fill>
    </dxf>
    <dxf>
      <fill>
        <patternFill>
          <bgColor theme="3" tint="0.499984740745262"/>
        </patternFill>
      </fill>
    </dxf>
    <dxf>
      <fill>
        <patternFill>
          <bgColor rgb="FFFFFF99"/>
        </patternFill>
      </fill>
    </dxf>
    <dxf>
      <fill>
        <patternFill>
          <bgColor rgb="FFFF9999"/>
        </patternFill>
      </fill>
    </dxf>
    <dxf>
      <fill>
        <patternFill>
          <bgColor rgb="FF99CCFF"/>
        </patternFill>
      </fill>
    </dxf>
    <dxf>
      <fill>
        <patternFill>
          <bgColor rgb="FFFFFFCC"/>
        </patternFill>
      </fill>
    </dxf>
    <dxf>
      <fill>
        <patternFill>
          <bgColor rgb="FFCCCCFF"/>
        </patternFill>
      </fill>
    </dxf>
  </dxfs>
  <tableStyles count="0" defaultTableStyle="TableStyleMedium2" defaultPivotStyle="PivotStyleLight16"/>
  <colors>
    <mruColors>
      <color rgb="FFFFFF99"/>
      <color rgb="FFCCCCFF"/>
      <color rgb="FFFFFFCC"/>
      <color rgb="FF99CC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fr-FR" sz="2000" b="1" i="0" u="none" strike="noStrike" kern="1200" spc="0" baseline="0">
                <a:solidFill>
                  <a:sysClr val="windowText" lastClr="000000">
                    <a:lumMod val="65000"/>
                    <a:lumOff val="35000"/>
                  </a:sysClr>
                </a:solidFill>
              </a:rPr>
              <a:t>Le score de maturité global de votre projet (sur 100)</a:t>
            </a:r>
            <a:endParaRPr lang="fr-FR" sz="2000" b="1"/>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3348816442168157"/>
          <c:y val="0.20998875740063361"/>
          <c:w val="0.86651183557831857"/>
          <c:h val="0.70021186401255475"/>
        </c:manualLayout>
      </c:layout>
      <c:barChart>
        <c:barDir val="bar"/>
        <c:grouping val="stacked"/>
        <c:varyColors val="0"/>
        <c:ser>
          <c:idx val="0"/>
          <c:order val="0"/>
          <c:spPr>
            <a:solidFill>
              <a:schemeClr val="accent3"/>
            </a:solidFill>
            <a:ln>
              <a:noFill/>
            </a:ln>
            <a:effectLst/>
          </c:spPr>
          <c:invertIfNegative val="0"/>
          <c:dLbls>
            <c:dLbl>
              <c:idx val="0"/>
              <c:layout>
                <c:manualLayout>
                  <c:x val="0.15295518839984348"/>
                  <c:y val="-0.30248211734504959"/>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76-4DF1-B6A2-55E339052A16}"/>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'Back Office - ne pas modifier '!$K$94</c:f>
              <c:numCache>
                <c:formatCode>General</c:formatCode>
                <c:ptCount val="1"/>
                <c:pt idx="0">
                  <c:v>0</c:v>
                </c:pt>
              </c:numCache>
            </c:numRef>
          </c:val>
          <c:extLst>
            <c:ext xmlns:c16="http://schemas.microsoft.com/office/drawing/2014/chart" uri="{C3380CC4-5D6E-409C-BE32-E72D297353CC}">
              <c16:uniqueId val="{00000001-9376-4DF1-B6A2-55E339052A16}"/>
            </c:ext>
          </c:extLst>
        </c:ser>
        <c:ser>
          <c:idx val="1"/>
          <c:order val="1"/>
          <c:spPr>
            <a:solidFill>
              <a:schemeClr val="accent6"/>
            </a:solidFill>
            <a:ln>
              <a:noFill/>
            </a:ln>
            <a:effectLst/>
          </c:spPr>
          <c:invertIfNegative val="0"/>
          <c:val>
            <c:numRef>
              <c:f>'Back Office - ne pas modifier '!$L$94</c:f>
              <c:numCache>
                <c:formatCode>General</c:formatCode>
                <c:ptCount val="1"/>
                <c:pt idx="0">
                  <c:v>0</c:v>
                </c:pt>
              </c:numCache>
            </c:numRef>
          </c:val>
          <c:extLst>
            <c:ext xmlns:c16="http://schemas.microsoft.com/office/drawing/2014/chart" uri="{C3380CC4-5D6E-409C-BE32-E72D297353CC}">
              <c16:uniqueId val="{00000002-9376-4DF1-B6A2-55E339052A16}"/>
            </c:ext>
          </c:extLst>
        </c:ser>
        <c:dLbls>
          <c:showLegendKey val="0"/>
          <c:showVal val="0"/>
          <c:showCatName val="0"/>
          <c:showSerName val="0"/>
          <c:showPercent val="0"/>
          <c:showBubbleSize val="0"/>
        </c:dLbls>
        <c:gapWidth val="150"/>
        <c:overlap val="100"/>
        <c:axId val="1159937935"/>
        <c:axId val="1159953295"/>
      </c:barChart>
      <c:catAx>
        <c:axId val="1159937935"/>
        <c:scaling>
          <c:orientation val="minMax"/>
        </c:scaling>
        <c:delete val="1"/>
        <c:axPos val="l"/>
        <c:majorTickMark val="none"/>
        <c:minorTickMark val="none"/>
        <c:tickLblPos val="nextTo"/>
        <c:crossAx val="1159953295"/>
        <c:crosses val="autoZero"/>
        <c:auto val="1"/>
        <c:lblAlgn val="ctr"/>
        <c:lblOffset val="100"/>
        <c:noMultiLvlLbl val="0"/>
      </c:catAx>
      <c:valAx>
        <c:axId val="1159953295"/>
        <c:scaling>
          <c:orientation val="minMax"/>
        </c:scaling>
        <c:delete val="1"/>
        <c:axPos val="b"/>
        <c:numFmt formatCode="General" sourceLinked="1"/>
        <c:majorTickMark val="none"/>
        <c:minorTickMark val="none"/>
        <c:tickLblPos val="nextTo"/>
        <c:crossAx val="11599379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Le</a:t>
            </a:r>
            <a:r>
              <a:rPr lang="en-US" sz="2000" b="1" baseline="0"/>
              <a:t> score de maturité de votre projet détaillé</a:t>
            </a:r>
            <a:endParaRPr lang="en-US" sz="2000" b="1"/>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2690098332236017"/>
          <c:y val="0.11767122571074602"/>
          <c:w val="0.54243848906551217"/>
          <c:h val="0.77928160500353638"/>
        </c:manualLayout>
      </c:layout>
      <c:radarChart>
        <c:radarStyle val="marker"/>
        <c:varyColors val="0"/>
        <c:ser>
          <c:idx val="0"/>
          <c:order val="0"/>
          <c:tx>
            <c:strRef>
              <c:f>'Back Office - ne pas modifier '!$K$79</c:f>
              <c:strCache>
                <c:ptCount val="1"/>
                <c:pt idx="0">
                  <c:v>Note pour la thématique (sur 5)</c:v>
                </c:pt>
              </c:strCache>
            </c:strRef>
          </c:tx>
          <c:spPr>
            <a:ln w="28575" cap="rnd">
              <a:solidFill>
                <a:schemeClr val="accent1"/>
              </a:solidFill>
              <a:round/>
            </a:ln>
            <a:effectLst/>
          </c:spPr>
          <c:marker>
            <c:symbol val="none"/>
          </c:marker>
          <c:dLbls>
            <c:dLbl>
              <c:idx val="1"/>
              <c:layout>
                <c:manualLayout>
                  <c:x val="-1.6918615391173782E-2"/>
                  <c:y val="-9.90222178031399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43B-4725-8FC9-84E012DB0922}"/>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 Office - ne pas modifier '!$J$80:$J$87</c:f>
              <c:strCache>
                <c:ptCount val="8"/>
                <c:pt idx="0">
                  <c:v>Bâtiment</c:v>
                </c:pt>
                <c:pt idx="1">
                  <c:v>Eau</c:v>
                </c:pt>
                <c:pt idx="2">
                  <c:v>Contact nature &amp; biodiversité</c:v>
                </c:pt>
                <c:pt idx="3">
                  <c:v>Achats responsables &amp; économie circulaire</c:v>
                </c:pt>
                <c:pt idx="4">
                  <c:v>Alimentation</c:v>
                </c:pt>
                <c:pt idx="5">
                  <c:v>Mobilité</c:v>
                </c:pt>
                <c:pt idx="6">
                  <c:v>Energie</c:v>
                </c:pt>
                <c:pt idx="7">
                  <c:v>Gestion des déchets</c:v>
                </c:pt>
              </c:strCache>
            </c:strRef>
          </c:cat>
          <c:val>
            <c:numRef>
              <c:f>'Back Office - ne pas modifier '!$K$80:$K$87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A79-44EE-A310-DDEA4B95D0DC}"/>
            </c:ext>
          </c:extLst>
        </c:ser>
        <c:dLbls>
          <c:showLegendKey val="0"/>
          <c:showVal val="1"/>
          <c:showCatName val="0"/>
          <c:showSerName val="0"/>
          <c:showPercent val="0"/>
          <c:showBubbleSize val="0"/>
        </c:dLbls>
        <c:axId val="1598933583"/>
        <c:axId val="1598949903"/>
      </c:radarChart>
      <c:catAx>
        <c:axId val="1598933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1" u="none" strike="noStrike" kern="1200" baseline="0">
                <a:solidFill>
                  <a:schemeClr val="tx1">
                    <a:lumMod val="65000"/>
                    <a:lumOff val="35000"/>
                  </a:schemeClr>
                </a:solidFill>
                <a:latin typeface="+mn-lt"/>
                <a:ea typeface="+mn-ea"/>
                <a:cs typeface="+mn-cs"/>
              </a:defRPr>
            </a:pPr>
            <a:endParaRPr lang="fr-FR"/>
          </a:p>
        </c:txPr>
        <c:crossAx val="1598949903"/>
        <c:crosses val="autoZero"/>
        <c:auto val="1"/>
        <c:lblAlgn val="ctr"/>
        <c:lblOffset val="100"/>
        <c:noMultiLvlLbl val="0"/>
      </c:catAx>
      <c:valAx>
        <c:axId val="1598949903"/>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598933583"/>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Le score</a:t>
            </a:r>
            <a:r>
              <a:rPr lang="fr-FR" baseline="0"/>
              <a:t> de maturité global de votre projet (sur 100)</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679283737198937"/>
          <c:y val="0.32730033962590199"/>
          <c:w val="0.40129686271006021"/>
          <c:h val="0.66978274529776116"/>
        </c:manualLayout>
      </c:layout>
      <c:doughnutChart>
        <c:varyColors val="1"/>
        <c:ser>
          <c:idx val="0"/>
          <c:order val="0"/>
          <c:dPt>
            <c:idx val="0"/>
            <c:bubble3D val="0"/>
            <c:spPr>
              <a:solidFill>
                <a:schemeClr val="accent3"/>
              </a:solidFill>
              <a:ln w="19050">
                <a:solidFill>
                  <a:schemeClr val="lt1"/>
                </a:solidFill>
              </a:ln>
              <a:effectLst/>
            </c:spPr>
            <c:extLst>
              <c:ext xmlns:c16="http://schemas.microsoft.com/office/drawing/2014/chart" uri="{C3380CC4-5D6E-409C-BE32-E72D297353CC}">
                <c16:uniqueId val="{00000004-A3D4-4480-9C10-5747F3EA29D9}"/>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5-A3D4-4480-9C10-5747F3EA29D9}"/>
              </c:ext>
            </c:extLst>
          </c:dPt>
          <c:dPt>
            <c:idx val="2"/>
            <c:bubble3D val="0"/>
            <c:spPr>
              <a:noFill/>
              <a:ln w="19050">
                <a:solidFill>
                  <a:schemeClr val="lt1"/>
                </a:solidFill>
              </a:ln>
              <a:effectLst/>
            </c:spPr>
            <c:extLst>
              <c:ext xmlns:c16="http://schemas.microsoft.com/office/drawing/2014/chart" uri="{C3380CC4-5D6E-409C-BE32-E72D297353CC}">
                <c16:uniqueId val="{00000003-A3D4-4480-9C10-5747F3EA29D9}"/>
              </c:ext>
            </c:extLst>
          </c:dPt>
          <c:dLbls>
            <c:dLbl>
              <c:idx val="0"/>
              <c:layout>
                <c:manualLayout>
                  <c:x val="-0.12485997644855534"/>
                  <c:y val="-0.133340814067980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D4-4480-9C10-5747F3EA29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s>
          <c:val>
            <c:numRef>
              <c:f>'Back Office - ne pas modifier '!$K$94:$K$96</c:f>
              <c:numCache>
                <c:formatCode>General</c:formatCode>
                <c:ptCount val="3"/>
                <c:pt idx="0">
                  <c:v>0</c:v>
                </c:pt>
                <c:pt idx="1">
                  <c:v>0</c:v>
                </c:pt>
                <c:pt idx="2">
                  <c:v>100</c:v>
                </c:pt>
              </c:numCache>
            </c:numRef>
          </c:val>
          <c:extLst>
            <c:ext xmlns:c16="http://schemas.microsoft.com/office/drawing/2014/chart" uri="{C3380CC4-5D6E-409C-BE32-E72D297353CC}">
              <c16:uniqueId val="{00000000-A3D4-4480-9C10-5747F3EA29D9}"/>
            </c:ext>
          </c:extLst>
        </c:ser>
        <c:dLbls>
          <c:showLegendKey val="0"/>
          <c:showVal val="0"/>
          <c:showCatName val="0"/>
          <c:showSerName val="0"/>
          <c:showPercent val="0"/>
          <c:showBubbleSize val="0"/>
          <c:showLeaderLines val="1"/>
        </c:dLbls>
        <c:firstSliceAng val="27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b="0" i="0" u="none" strike="noStrike" kern="1200" spc="0" baseline="0">
                <a:solidFill>
                  <a:sysClr val="windowText" lastClr="000000">
                    <a:lumMod val="65000"/>
                    <a:lumOff val="35000"/>
                  </a:sysClr>
                </a:solidFill>
              </a:rPr>
              <a:t>Le score de maturité global de votre projet (sur 100</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3348816442168157"/>
          <c:y val="0.20998875740063361"/>
          <c:w val="0.86651183557831857"/>
          <c:h val="0.70021186401255475"/>
        </c:manualLayout>
      </c:layout>
      <c:barChart>
        <c:barDir val="bar"/>
        <c:grouping val="stacked"/>
        <c:varyColors val="0"/>
        <c:ser>
          <c:idx val="0"/>
          <c:order val="0"/>
          <c:spPr>
            <a:solidFill>
              <a:schemeClr val="accent3"/>
            </a:solidFill>
            <a:ln>
              <a:noFill/>
            </a:ln>
            <a:effectLst/>
          </c:spPr>
          <c:invertIfNegative val="0"/>
          <c:dLbls>
            <c:dLbl>
              <c:idx val="0"/>
              <c:layout>
                <c:manualLayout>
                  <c:x val="0.15295518839984348"/>
                  <c:y val="-0.30248211734504959"/>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E4A-454D-A4D1-DADA6C1EBE5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'Back Office - ne pas modifier '!$K$94</c:f>
              <c:numCache>
                <c:formatCode>General</c:formatCode>
                <c:ptCount val="1"/>
                <c:pt idx="0">
                  <c:v>0</c:v>
                </c:pt>
              </c:numCache>
            </c:numRef>
          </c:val>
          <c:extLst>
            <c:ext xmlns:c16="http://schemas.microsoft.com/office/drawing/2014/chart" uri="{C3380CC4-5D6E-409C-BE32-E72D297353CC}">
              <c16:uniqueId val="{00000000-2E4A-454D-A4D1-DADA6C1EBE5B}"/>
            </c:ext>
          </c:extLst>
        </c:ser>
        <c:ser>
          <c:idx val="1"/>
          <c:order val="1"/>
          <c:spPr>
            <a:solidFill>
              <a:schemeClr val="accent6"/>
            </a:solidFill>
            <a:ln>
              <a:noFill/>
            </a:ln>
            <a:effectLst/>
          </c:spPr>
          <c:invertIfNegative val="0"/>
          <c:val>
            <c:numRef>
              <c:f>'Back Office - ne pas modifier '!$L$94</c:f>
              <c:numCache>
                <c:formatCode>General</c:formatCode>
                <c:ptCount val="1"/>
                <c:pt idx="0">
                  <c:v>0</c:v>
                </c:pt>
              </c:numCache>
            </c:numRef>
          </c:val>
          <c:extLst>
            <c:ext xmlns:c16="http://schemas.microsoft.com/office/drawing/2014/chart" uri="{C3380CC4-5D6E-409C-BE32-E72D297353CC}">
              <c16:uniqueId val="{00000001-2E4A-454D-A4D1-DADA6C1EBE5B}"/>
            </c:ext>
          </c:extLst>
        </c:ser>
        <c:dLbls>
          <c:showLegendKey val="0"/>
          <c:showVal val="0"/>
          <c:showCatName val="0"/>
          <c:showSerName val="0"/>
          <c:showPercent val="0"/>
          <c:showBubbleSize val="0"/>
        </c:dLbls>
        <c:gapWidth val="150"/>
        <c:overlap val="100"/>
        <c:axId val="1159937935"/>
        <c:axId val="1159953295"/>
      </c:barChart>
      <c:catAx>
        <c:axId val="1159937935"/>
        <c:scaling>
          <c:orientation val="minMax"/>
        </c:scaling>
        <c:delete val="1"/>
        <c:axPos val="l"/>
        <c:majorTickMark val="none"/>
        <c:minorTickMark val="none"/>
        <c:tickLblPos val="nextTo"/>
        <c:crossAx val="1159953295"/>
        <c:crosses val="autoZero"/>
        <c:auto val="1"/>
        <c:lblAlgn val="ctr"/>
        <c:lblOffset val="100"/>
        <c:noMultiLvlLbl val="0"/>
      </c:catAx>
      <c:valAx>
        <c:axId val="1159953295"/>
        <c:scaling>
          <c:orientation val="minMax"/>
        </c:scaling>
        <c:delete val="1"/>
        <c:axPos val="b"/>
        <c:numFmt formatCode="General" sourceLinked="1"/>
        <c:majorTickMark val="none"/>
        <c:minorTickMark val="none"/>
        <c:tickLblPos val="nextTo"/>
        <c:crossAx val="11599379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G$17" lockText="1" noThreeD="1"/>
</file>

<file path=xl/ctrlProps/ctrlProp2.xml><?xml version="1.0" encoding="utf-8"?>
<formControlPr xmlns="http://schemas.microsoft.com/office/spreadsheetml/2009/9/main" objectType="CheckBox" fmlaLink="$G$18" lockText="1" noThreeD="1"/>
</file>

<file path=xl/ctrlProps/ctrlProp3.xml><?xml version="1.0" encoding="utf-8"?>
<formControlPr xmlns="http://schemas.microsoft.com/office/spreadsheetml/2009/9/main" objectType="CheckBox" fmlaLink="$G$19" lockText="1" noThreeD="1"/>
</file>

<file path=xl/ctrlProps/ctrlProp4.xml><?xml version="1.0" encoding="utf-8"?>
<formControlPr xmlns="http://schemas.microsoft.com/office/spreadsheetml/2009/9/main" objectType="CheckBox" fmlaLink="$G$13" lockText="1" noThreeD="1"/>
</file>

<file path=xl/ctrlProps/ctrlProp5.xml><?xml version="1.0" encoding="utf-8"?>
<formControlPr xmlns="http://schemas.microsoft.com/office/spreadsheetml/2009/9/main" objectType="CheckBox" fmlaLink="$G$14" lockText="1" noThreeD="1"/>
</file>

<file path=xl/ctrlProps/ctrlProp6.xml><?xml version="1.0" encoding="utf-8"?>
<formControlPr xmlns="http://schemas.microsoft.com/office/spreadsheetml/2009/9/main" objectType="CheckBox" fmlaLink="$G$15" lockText="1" noThreeD="1"/>
</file>

<file path=xl/ctrlProps/ctrlProp7.xml><?xml version="1.0" encoding="utf-8"?>
<formControlPr xmlns="http://schemas.microsoft.com/office/spreadsheetml/2009/9/main" objectType="CheckBox" fmlaLink="$G$16" lockText="1" noThreeD="1"/>
</file>

<file path=xl/ctrlProps/ctrlProp8.xml><?xml version="1.0" encoding="utf-8"?>
<formControlPr xmlns="http://schemas.microsoft.com/office/spreadsheetml/2009/9/main" objectType="CheckBox" fmlaLink="$G$20"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microsoft.com/office/2007/relationships/hdphoto" Target="../media/hdphoto1.wdp"/></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25853</xdr:colOff>
      <xdr:row>0</xdr:row>
      <xdr:rowOff>160565</xdr:rowOff>
    </xdr:from>
    <xdr:to>
      <xdr:col>0</xdr:col>
      <xdr:colOff>704756</xdr:colOff>
      <xdr:row>3</xdr:row>
      <xdr:rowOff>255195</xdr:rowOff>
    </xdr:to>
    <xdr:pic>
      <xdr:nvPicPr>
        <xdr:cNvPr id="3" name="Image 1" descr="Une image contenant texte, Police, affiche, capture d’écran&#10;&#10;Description générée automatiquement">
          <a:extLst>
            <a:ext uri="{FF2B5EF4-FFF2-40B4-BE49-F238E27FC236}">
              <a16:creationId xmlns:a16="http://schemas.microsoft.com/office/drawing/2014/main" id="{AD62EDDE-ABC7-4656-AA4E-7F028421E8F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33"/>
        <a:stretch/>
      </xdr:blipFill>
      <xdr:spPr>
        <a:xfrm>
          <a:off x="25853" y="160565"/>
          <a:ext cx="684345" cy="630742"/>
        </a:xfrm>
        <a:prstGeom prst="rect">
          <a:avLst/>
        </a:prstGeom>
      </xdr:spPr>
    </xdr:pic>
    <xdr:clientData/>
  </xdr:twoCellAnchor>
  <xdr:twoCellAnchor editAs="oneCell">
    <xdr:from>
      <xdr:col>0</xdr:col>
      <xdr:colOff>355600</xdr:colOff>
      <xdr:row>10</xdr:row>
      <xdr:rowOff>127000</xdr:rowOff>
    </xdr:from>
    <xdr:to>
      <xdr:col>1</xdr:col>
      <xdr:colOff>1645121</xdr:colOff>
      <xdr:row>17</xdr:row>
      <xdr:rowOff>8533</xdr:rowOff>
    </xdr:to>
    <xdr:pic>
      <xdr:nvPicPr>
        <xdr:cNvPr id="2" name="Picture 5">
          <a:extLst>
            <a:ext uri="{FF2B5EF4-FFF2-40B4-BE49-F238E27FC236}">
              <a16:creationId xmlns:a16="http://schemas.microsoft.com/office/drawing/2014/main" id="{9B3E7E70-DAB3-46D1-9ACA-21FB762FA32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500" r="48209" b="54330"/>
        <a:stretch/>
      </xdr:blipFill>
      <xdr:spPr>
        <a:xfrm>
          <a:off x="355600" y="6642100"/>
          <a:ext cx="2106415" cy="2129975"/>
        </a:xfrm>
        <a:prstGeom prst="rect">
          <a:avLst/>
        </a:prstGeom>
      </xdr:spPr>
    </xdr:pic>
    <xdr:clientData/>
  </xdr:twoCellAnchor>
  <xdr:twoCellAnchor editAs="oneCell">
    <xdr:from>
      <xdr:col>6</xdr:col>
      <xdr:colOff>0</xdr:colOff>
      <xdr:row>12</xdr:row>
      <xdr:rowOff>0</xdr:rowOff>
    </xdr:from>
    <xdr:to>
      <xdr:col>8</xdr:col>
      <xdr:colOff>258565</xdr:colOff>
      <xdr:row>18</xdr:row>
      <xdr:rowOff>94013</xdr:rowOff>
    </xdr:to>
    <xdr:pic>
      <xdr:nvPicPr>
        <xdr:cNvPr id="4" name="Picture 3">
          <a:extLst>
            <a:ext uri="{FF2B5EF4-FFF2-40B4-BE49-F238E27FC236}">
              <a16:creationId xmlns:a16="http://schemas.microsoft.com/office/drawing/2014/main" id="{1AFFF7B2-0314-486B-B948-2E11AEC1D831}"/>
            </a:ext>
          </a:extLst>
        </xdr:cNvPr>
        <xdr:cNvPicPr>
          <a:picLocks noChangeAspect="1"/>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backgroundRemoval t="58384" b="96140" l="54015" r="86618">
                      <a14:foregroundMark x1="55596" y1="68637" x2="58029" y2="71411"/>
                      <a14:foregroundMark x1="54136" y1="69723" x2="54258" y2="69723"/>
                      <a14:foregroundMark x1="66910" y1="61158" x2="82360" y2="58504"/>
                      <a14:foregroundMark x1="82360" y1="58504" x2="80292" y2="63209"/>
                      <a14:foregroundMark x1="82238" y1="69602" x2="84550" y2="83595"/>
                      <a14:foregroundMark x1="84550" y1="83595" x2="83942" y2="83353"/>
                      <a14:foregroundMark x1="84428" y1="69119" x2="83577" y2="80579"/>
                      <a14:foregroundMark x1="71898" y1="68154" x2="71655" y2="69723"/>
                      <a14:foregroundMark x1="78954" y1="81906" x2="77859" y2="83233"/>
                      <a14:foregroundMark x1="70195" y1="75875" x2="77129" y2="76960"/>
                      <a14:foregroundMark x1="76521" y1="85887" x2="82603" y2="89747"/>
                      <a14:foregroundMark x1="65937" y1="93969" x2="79927" y2="93969"/>
                      <a14:foregroundMark x1="79927" y1="93969" x2="69708" y2="96140"/>
                      <a14:foregroundMark x1="83333" y1="68275" x2="82968" y2="75513"/>
                      <a14:foregroundMark x1="69586" y1="76357" x2="77859" y2="78649"/>
                      <a14:foregroundMark x1="85888" y1="71532" x2="86618" y2="74186"/>
                    </a14:backgroundRemoval>
                  </a14:imgEffect>
                </a14:imgLayer>
              </a14:imgProps>
            </a:ext>
            <a:ext uri="{28A0092B-C50C-407E-A947-70E740481C1C}">
              <a14:useLocalDpi xmlns:a14="http://schemas.microsoft.com/office/drawing/2010/main" val="0"/>
            </a:ext>
          </a:extLst>
        </a:blip>
        <a:srcRect l="52522" t="57507" r="11394" b="846"/>
        <a:stretch/>
      </xdr:blipFill>
      <xdr:spPr>
        <a:xfrm>
          <a:off x="19537866" y="2439329"/>
          <a:ext cx="1882061" cy="21394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495300</xdr:colOff>
          <xdr:row>16</xdr:row>
          <xdr:rowOff>104775</xdr:rowOff>
        </xdr:from>
        <xdr:to>
          <xdr:col>7</xdr:col>
          <xdr:colOff>161925</xdr:colOff>
          <xdr:row>16</xdr:row>
          <xdr:rowOff>314325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17</xdr:row>
          <xdr:rowOff>123825</xdr:rowOff>
        </xdr:from>
        <xdr:to>
          <xdr:col>7</xdr:col>
          <xdr:colOff>161925</xdr:colOff>
          <xdr:row>17</xdr:row>
          <xdr:rowOff>333375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123825</xdr:rowOff>
        </xdr:from>
        <xdr:to>
          <xdr:col>7</xdr:col>
          <xdr:colOff>161925</xdr:colOff>
          <xdr:row>18</xdr:row>
          <xdr:rowOff>333375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12</xdr:row>
          <xdr:rowOff>76200</xdr:rowOff>
        </xdr:from>
        <xdr:to>
          <xdr:col>7</xdr:col>
          <xdr:colOff>76200</xdr:colOff>
          <xdr:row>12</xdr:row>
          <xdr:rowOff>304800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95250</xdr:rowOff>
        </xdr:from>
        <xdr:to>
          <xdr:col>7</xdr:col>
          <xdr:colOff>76200</xdr:colOff>
          <xdr:row>13</xdr:row>
          <xdr:rowOff>314325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85725</xdr:rowOff>
        </xdr:from>
        <xdr:to>
          <xdr:col>7</xdr:col>
          <xdr:colOff>76200</xdr:colOff>
          <xdr:row>14</xdr:row>
          <xdr:rowOff>304800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66675</xdr:rowOff>
        </xdr:from>
        <xdr:to>
          <xdr:col>7</xdr:col>
          <xdr:colOff>76200</xdr:colOff>
          <xdr:row>15</xdr:row>
          <xdr:rowOff>266700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104775</xdr:rowOff>
        </xdr:from>
        <xdr:to>
          <xdr:col>7</xdr:col>
          <xdr:colOff>76200</xdr:colOff>
          <xdr:row>19</xdr:row>
          <xdr:rowOff>314325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308941</xdr:colOff>
      <xdr:row>5</xdr:row>
      <xdr:rowOff>581862</xdr:rowOff>
    </xdr:from>
    <xdr:to>
      <xdr:col>7</xdr:col>
      <xdr:colOff>297422</xdr:colOff>
      <xdr:row>8</xdr:row>
      <xdr:rowOff>361988</xdr:rowOff>
    </xdr:to>
    <xdr:pic>
      <xdr:nvPicPr>
        <xdr:cNvPr id="2" name="Picture 5">
          <a:extLst>
            <a:ext uri="{FF2B5EF4-FFF2-40B4-BE49-F238E27FC236}">
              <a16:creationId xmlns:a16="http://schemas.microsoft.com/office/drawing/2014/main" id="{6C573B3D-9A36-4244-AAD9-06B1211CDB8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9732611" y="1372234"/>
          <a:ext cx="1305704" cy="1927894"/>
        </a:xfrm>
        <a:prstGeom prst="rect">
          <a:avLst/>
        </a:prstGeom>
      </xdr:spPr>
    </xdr:pic>
    <xdr:clientData/>
  </xdr:twoCellAnchor>
  <xdr:twoCellAnchor>
    <xdr:from>
      <xdr:col>7</xdr:col>
      <xdr:colOff>59654</xdr:colOff>
      <xdr:row>5</xdr:row>
      <xdr:rowOff>541912</xdr:rowOff>
    </xdr:from>
    <xdr:to>
      <xdr:col>16</xdr:col>
      <xdr:colOff>2904222</xdr:colOff>
      <xdr:row>5</xdr:row>
      <xdr:rowOff>1034840</xdr:rowOff>
    </xdr:to>
    <xdr:sp macro="" textlink="">
      <xdr:nvSpPr>
        <xdr:cNvPr id="3" name="Speech Bubble: Rectangle with Corners Rounded 6">
          <a:extLst>
            <a:ext uri="{FF2B5EF4-FFF2-40B4-BE49-F238E27FC236}">
              <a16:creationId xmlns:a16="http://schemas.microsoft.com/office/drawing/2014/main" id="{F8498E9D-C579-4897-83EE-B1D2E1E359BD}"/>
            </a:ext>
          </a:extLst>
        </xdr:cNvPr>
        <xdr:cNvSpPr/>
      </xdr:nvSpPr>
      <xdr:spPr>
        <a:xfrm>
          <a:off x="10800611" y="1332284"/>
          <a:ext cx="7262547" cy="492928"/>
        </a:xfrm>
        <a:prstGeom prst="wedgeRoundRectCallout">
          <a:avLst>
            <a:gd name="adj1" fmla="val -52142"/>
            <a:gd name="adj2" fmla="val 36383"/>
            <a:gd name="adj3" fmla="val 16667"/>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600">
              <a:solidFill>
                <a:schemeClr val="accent1"/>
              </a:solidFill>
              <a:latin typeface="Script MT Bold" panose="03040602040607080904" pitchFamily="66" charset="0"/>
            </a:rPr>
            <a:t>Quelques éléments pratiques à garder en tête en complétant ce questionnaire !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104823</xdr:colOff>
      <xdr:row>6</xdr:row>
      <xdr:rowOff>1202423</xdr:rowOff>
    </xdr:from>
    <xdr:to>
      <xdr:col>15</xdr:col>
      <xdr:colOff>161963</xdr:colOff>
      <xdr:row>15</xdr:row>
      <xdr:rowOff>343206</xdr:rowOff>
    </xdr:to>
    <xdr:pic>
      <xdr:nvPicPr>
        <xdr:cNvPr id="3" name="Picture 3">
          <a:extLst>
            <a:ext uri="{FF2B5EF4-FFF2-40B4-BE49-F238E27FC236}">
              <a16:creationId xmlns:a16="http://schemas.microsoft.com/office/drawing/2014/main" id="{78A2D699-CE67-4F67-8603-FE3F15BF85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1252" y="3128358"/>
          <a:ext cx="3779362" cy="3804259"/>
        </a:xfrm>
        <a:prstGeom prst="rect">
          <a:avLst/>
        </a:prstGeom>
      </xdr:spPr>
    </xdr:pic>
    <xdr:clientData/>
  </xdr:twoCellAnchor>
  <xdr:twoCellAnchor>
    <xdr:from>
      <xdr:col>1</xdr:col>
      <xdr:colOff>100266</xdr:colOff>
      <xdr:row>6</xdr:row>
      <xdr:rowOff>238901</xdr:rowOff>
    </xdr:from>
    <xdr:to>
      <xdr:col>12</xdr:col>
      <xdr:colOff>143233</xdr:colOff>
      <xdr:row>15</xdr:row>
      <xdr:rowOff>2492258</xdr:rowOff>
    </xdr:to>
    <xdr:graphicFrame macro="">
      <xdr:nvGraphicFramePr>
        <xdr:cNvPr id="12" name="Graphique 11">
          <a:extLst>
            <a:ext uri="{FF2B5EF4-FFF2-40B4-BE49-F238E27FC236}">
              <a16:creationId xmlns:a16="http://schemas.microsoft.com/office/drawing/2014/main" id="{7921A0CF-28F8-4507-8E51-BBCB508D6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95250</xdr:colOff>
      <xdr:row>1</xdr:row>
      <xdr:rowOff>13606</xdr:rowOff>
    </xdr:from>
    <xdr:to>
      <xdr:col>6</xdr:col>
      <xdr:colOff>256476</xdr:colOff>
      <xdr:row>4</xdr:row>
      <xdr:rowOff>17566</xdr:rowOff>
    </xdr:to>
    <xdr:pic>
      <xdr:nvPicPr>
        <xdr:cNvPr id="2" name="Picture 5">
          <a:extLst>
            <a:ext uri="{FF2B5EF4-FFF2-40B4-BE49-F238E27FC236}">
              <a16:creationId xmlns:a16="http://schemas.microsoft.com/office/drawing/2014/main" id="{5CAB633F-AF58-4689-91C5-961E215A038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0123714" y="190499"/>
          <a:ext cx="1304226" cy="19361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234461</xdr:colOff>
      <xdr:row>0</xdr:row>
      <xdr:rowOff>161192</xdr:rowOff>
    </xdr:from>
    <xdr:to>
      <xdr:col>4</xdr:col>
      <xdr:colOff>1538687</xdr:colOff>
      <xdr:row>4</xdr:row>
      <xdr:rowOff>147043</xdr:rowOff>
    </xdr:to>
    <xdr:pic>
      <xdr:nvPicPr>
        <xdr:cNvPr id="2" name="Picture 5">
          <a:extLst>
            <a:ext uri="{FF2B5EF4-FFF2-40B4-BE49-F238E27FC236}">
              <a16:creationId xmlns:a16="http://schemas.microsoft.com/office/drawing/2014/main" id="{A4FFF2FB-EB4B-42E6-96CB-7CEA7D497B9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5254653" y="161192"/>
          <a:ext cx="1304226" cy="19348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17</xdr:col>
      <xdr:colOff>391356</xdr:colOff>
      <xdr:row>62</xdr:row>
      <xdr:rowOff>144333</xdr:rowOff>
    </xdr:from>
    <xdr:to>
      <xdr:col>25</xdr:col>
      <xdr:colOff>649223</xdr:colOff>
      <xdr:row>92</xdr:row>
      <xdr:rowOff>1251</xdr:rowOff>
    </xdr:to>
    <xdr:graphicFrame macro="">
      <xdr:nvGraphicFramePr>
        <xdr:cNvPr id="2" name="Graphique 1">
          <a:extLst>
            <a:ext uri="{FF2B5EF4-FFF2-40B4-BE49-F238E27FC236}">
              <a16:creationId xmlns:a16="http://schemas.microsoft.com/office/drawing/2014/main" id="{D40B1FB3-5886-D387-B054-AC53695655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479323</xdr:colOff>
      <xdr:row>88</xdr:row>
      <xdr:rowOff>130713</xdr:rowOff>
    </xdr:from>
    <xdr:to>
      <xdr:col>29</xdr:col>
      <xdr:colOff>594632</xdr:colOff>
      <xdr:row>105</xdr:row>
      <xdr:rowOff>28090</xdr:rowOff>
    </xdr:to>
    <xdr:graphicFrame macro="">
      <xdr:nvGraphicFramePr>
        <xdr:cNvPr id="3" name="Graphique 2">
          <a:extLst>
            <a:ext uri="{FF2B5EF4-FFF2-40B4-BE49-F238E27FC236}">
              <a16:creationId xmlns:a16="http://schemas.microsoft.com/office/drawing/2014/main" id="{84C3FAFC-DE1A-26B6-23BF-7AED2DD35A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134393</xdr:colOff>
      <xdr:row>93</xdr:row>
      <xdr:rowOff>141962</xdr:rowOff>
    </xdr:from>
    <xdr:to>
      <xdr:col>19</xdr:col>
      <xdr:colOff>661530</xdr:colOff>
      <xdr:row>108</xdr:row>
      <xdr:rowOff>145094</xdr:rowOff>
    </xdr:to>
    <xdr:graphicFrame macro="">
      <xdr:nvGraphicFramePr>
        <xdr:cNvPr id="7" name="Graphique 6">
          <a:extLst>
            <a:ext uri="{FF2B5EF4-FFF2-40B4-BE49-F238E27FC236}">
              <a16:creationId xmlns:a16="http://schemas.microsoft.com/office/drawing/2014/main" id="{FE083EB4-89C3-FA68-3780-0DBA15EF78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Thomas DELUC" id="{011CED9C-8144-437E-AACD-509ADBAEDCEC}" userId="S::deluc@colombus-consulting.com::970396be-0e6b-426d-a9a4-71c895d18e9d"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5156488-2289-44AD-A187-19C1AB825734}" name="Tableau4" displayName="Tableau4" ref="B4:D69" totalsRowShown="0" headerRowDxfId="29" dataDxfId="28">
  <autoFilter ref="B4:D69" xr:uid="{05156488-2289-44AD-A187-19C1AB825734}"/>
  <tableColumns count="3">
    <tableColumn id="1" xr3:uid="{57834C56-1D76-4FD9-8237-FEE6C3EEEC07}" name="Thématiques" dataDxfId="27"/>
    <tableColumn id="2" xr3:uid="{B571E9EA-1B67-4898-B404-56531989AF1D}" name="Questions" dataDxfId="26"/>
    <tableColumn id="3" xr3:uid="{C98B1878-E534-4397-9A0B-D46065541D8B}" name="Réponses" dataDxfId="25">
      <calculatedColumnFormula>INDEX(F:F,MATCH(C5,E:E,0))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8CA021A-D98E-4C82-92DB-D9604F111CB5}" name="Tableau1" displayName="Tableau1" ref="A8:E18" totalsRowShown="0" headerRowDxfId="10" dataDxfId="9" headerRowBorderDxfId="7" tableBorderDxfId="8">
  <autoFilter ref="A8:E18" xr:uid="{E8CA021A-D98E-4C82-92DB-D9604F111CB5}"/>
  <tableColumns count="5">
    <tableColumn id="1" xr3:uid="{F1ACC2A6-399E-4BB6-BAF5-66329D924422}" name="Thématique de l'impact" dataDxfId="6"/>
    <tableColumn id="2" xr3:uid="{E0B72FC7-B9D4-43FB-9C83-15711A81F418}" name="Description de l'impact  économique_x000a_(i.e du changement avant/après pour la direction, les bénéficiaires, employés, parents...)" dataDxfId="5"/>
    <tableColumn id="3" xr3:uid="{5AC6BE99-E000-4538-840B-40E815A8FC1E}" name="Description de l'impact  environnemental_x000a_(i.e du changement avant/après pour la direction, les bénéficiaires, employés, parents...)" dataDxfId="4"/>
    <tableColumn id="4" xr3:uid="{56FF9872-725E-4898-8A28-75330350351F}" name="Description de l'impact  sur la santé _x000a_(i.e du changement avant/après pour la direction, les bénéficiaires, employés, parents...)" dataDxfId="3"/>
    <tableColumn id="5" xr3:uid="{63C3E598-D763-4840-AA3A-DA27A0E1BF9D}" name="Colonne1" dataDxfId="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97444F-B604-4FC2-A383-3618C6F20825}" name="Tableau3" displayName="Tableau3" ref="F6:F9" totalsRowShown="0">
  <autoFilter ref="F6:F9" xr:uid="{A997444F-B604-4FC2-A383-3618C6F20825}"/>
  <tableColumns count="1">
    <tableColumn id="1" xr3:uid="{70BCE27B-597E-4F83-A85B-582D382C7D9D}" name="Nature de l'impact"/>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3C28351-EB21-469D-B003-0C9D3AB1E422}" name="Tableau5" displayName="Tableau5" ref="J79:M87" totalsRowShown="0" headerRowDxfId="1">
  <autoFilter ref="J79:M87" xr:uid="{F3C28351-EB21-469D-B003-0C9D3AB1E422}"/>
  <tableColumns count="4">
    <tableColumn id="1" xr3:uid="{974155C7-4F47-4FF5-BEA3-E87085F0C940}" name="Thématiques"/>
    <tableColumn id="2" xr3:uid="{A70AA72B-6BFE-4C15-9490-75BD9FE0D0B6}" name="Note pour la thématique (sur 5)"/>
    <tableColumn id="3" xr3:uid="{5D281C47-62E9-432A-90CD-18455AF327A6}" name="Inclure">
      <calculatedColumnFormula>IF(OR(ISBLANK(K80),K80=""),FALSE,TRUE)</calculatedColumnFormula>
    </tableColumn>
    <tableColumn id="4" xr3:uid="{A783D53A-2256-42DF-8970-98A4D5E9A50C}" name="Note /5" dataDxfId="0">
      <calculatedColumnFormula>IF(N10="","",ROUND(N10*5/8,1)&amp;"/5")</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6" dT="2025-03-04T16:08:09.46" personId="{011CED9C-8144-437E-AACD-509ADBAEDCEC}" id="{A769D26E-EB68-490C-B64B-E674536B686F}">
    <text>Commentaire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microsoft.com/office/2017/10/relationships/threadedComment" Target="../threadedComments/threadedComment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table" Target="../tables/table1.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caf.fr/sites/default/files/medias/cnaf/Professionnels/Soutien_aux_partenaires/transition_ecologique/outils/fiches/Rapport_a_la_nature.pdf" TargetMode="External"/><Relationship Id="rId13" Type="http://schemas.openxmlformats.org/officeDocument/2006/relationships/drawing" Target="../drawings/drawing3.xml"/><Relationship Id="rId3" Type="http://schemas.openxmlformats.org/officeDocument/2006/relationships/hyperlink" Target="https://www.caf.fr/sites/default/files/medias/cnaf/Professionnels/Soutien_aux_partenaires/transition_ecologique/outils/fiches/Gestion_dechets.pdf" TargetMode="External"/><Relationship Id="rId7" Type="http://schemas.openxmlformats.org/officeDocument/2006/relationships/hyperlink" Target="https://www.caf.fr/sites/default/files/medias/cnaf/Professionnels/Soutien_aux_partenaires/transition_ecologique/outils/fiches/Economie_circulaire_et_achats_responsables.pdf" TargetMode="External"/><Relationship Id="rId12" Type="http://schemas.openxmlformats.org/officeDocument/2006/relationships/printerSettings" Target="../printerSettings/printerSettings1.bin"/><Relationship Id="rId2" Type="http://schemas.openxmlformats.org/officeDocument/2006/relationships/hyperlink" Target="https://www.caf.fr/sites/default/files/medias/cnaf/Professionnels/Soutien_aux_partenaires/transition_ecologique/outils/fiches/Alimentation_durable.pdf" TargetMode="External"/><Relationship Id="rId1" Type="http://schemas.openxmlformats.org/officeDocument/2006/relationships/hyperlink" Target="https://www.caf.fr/sites/default/files/medias/cnaf/Professionnels/Soutien_aux_partenaires/transition_ecologique/outils/fiches/Consommation_energie.pdf" TargetMode="External"/><Relationship Id="rId6" Type="http://schemas.openxmlformats.org/officeDocument/2006/relationships/hyperlink" Target="https://www.caf.fr/sites/default/files/medias/cnaf/Professionnels/Soutien_aux_partenaires/transition_ecologique/outils/fiches/Mobilite_durable.pdf" TargetMode="External"/><Relationship Id="rId11" Type="http://schemas.openxmlformats.org/officeDocument/2006/relationships/hyperlink" Target="https://www.caf.fr/sites/default/files/medias/cnaf/Professionnels/Soutien_aux_partenaires/transition_ecologique/outils/Bibliotheque_idees_actions.pdf" TargetMode="External"/><Relationship Id="rId5" Type="http://schemas.openxmlformats.org/officeDocument/2006/relationships/hyperlink" Target="https://www.caf.fr/sites/default/files/medias/cnaf/Professionnels/Soutien_aux_partenaires/transition_ecologique/outils/fiches/Consommation_eau.pdf" TargetMode="External"/><Relationship Id="rId10" Type="http://schemas.openxmlformats.org/officeDocument/2006/relationships/hyperlink" Target="https://www.caf.fr/sites/default/files/medias/cnaf/Professionnels/Soutien_aux_partenaires/transition_ecologique/outils/fiches/Entretien_et_gestion_espaces.pdf" TargetMode="External"/><Relationship Id="rId4" Type="http://schemas.openxmlformats.org/officeDocument/2006/relationships/hyperlink" Target="https://www.caf.fr/sites/default/files/medias/cnaf/Professionnels/Soutien_aux_partenaires/transition_ecologique/outils/fiches/Batiment_renovation_et_construction.pdf" TargetMode="External"/><Relationship Id="rId9" Type="http://schemas.openxmlformats.org/officeDocument/2006/relationships/hyperlink" Target="https://www.caf.fr/sites/default/files/medias/cnaf/Professionnels/Soutien_aux_partenaires/transition_ecologique/outils/fiches/Sensibilisation_des_publics.pdf"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2273D-68DC-4446-91C2-C162FE33DA67}">
  <sheetPr codeName="Feuil1">
    <tabColor theme="5"/>
  </sheetPr>
  <dimension ref="B1:H28"/>
  <sheetViews>
    <sheetView showGridLines="0" zoomScale="80" zoomScaleNormal="100" workbookViewId="0">
      <selection activeCell="G21" sqref="G21"/>
    </sheetView>
  </sheetViews>
  <sheetFormatPr defaultColWidth="11.42578125" defaultRowHeight="15"/>
  <cols>
    <col min="2" max="2" width="30.7109375" customWidth="1"/>
    <col min="3" max="3" width="107.85546875" style="1" customWidth="1"/>
    <col min="5" max="5" width="103.140625" customWidth="1"/>
  </cols>
  <sheetData>
    <row r="1" spans="2:8">
      <c r="B1" s="14" t="s">
        <v>0</v>
      </c>
    </row>
    <row r="4" spans="2:8" ht="31.5">
      <c r="B4" s="15" t="s">
        <v>1</v>
      </c>
    </row>
    <row r="10" spans="2:8" ht="15.75" thickBot="1"/>
    <row r="11" spans="2:8" ht="15.75" thickBot="1">
      <c r="C11" s="45" t="s">
        <v>2</v>
      </c>
      <c r="E11" s="45" t="s">
        <v>3</v>
      </c>
    </row>
    <row r="12" spans="2:8">
      <c r="C12" s="46"/>
    </row>
    <row r="13" spans="2:8" ht="90">
      <c r="C13" s="47" t="s">
        <v>4</v>
      </c>
      <c r="E13" s="50" t="s">
        <v>5</v>
      </c>
      <c r="H13" t="s">
        <v>6</v>
      </c>
    </row>
    <row r="14" spans="2:8">
      <c r="C14" s="48"/>
      <c r="E14" s="85" t="s">
        <v>7</v>
      </c>
    </row>
    <row r="15" spans="2:8" ht="45">
      <c r="C15" s="48" t="s">
        <v>8</v>
      </c>
      <c r="E15" s="86"/>
    </row>
    <row r="16" spans="2:8">
      <c r="C16" s="48"/>
      <c r="E16" s="86"/>
    </row>
    <row r="17" spans="3:5">
      <c r="C17" s="48" t="s">
        <v>9</v>
      </c>
      <c r="E17" s="86"/>
    </row>
    <row r="18" spans="3:5">
      <c r="C18" s="48"/>
      <c r="E18" s="86"/>
    </row>
    <row r="19" spans="3:5" ht="45">
      <c r="C19" s="48" t="s">
        <v>10</v>
      </c>
      <c r="E19" s="86"/>
    </row>
    <row r="20" spans="3:5">
      <c r="C20" s="48"/>
      <c r="E20" s="86"/>
    </row>
    <row r="21" spans="3:5" ht="60">
      <c r="C21" s="48" t="s">
        <v>11</v>
      </c>
      <c r="E21" s="86"/>
    </row>
    <row r="22" spans="3:5">
      <c r="C22" s="48"/>
      <c r="E22" s="87"/>
    </row>
    <row r="23" spans="3:5" ht="60">
      <c r="C23" s="52" t="s">
        <v>12</v>
      </c>
    </row>
    <row r="24" spans="3:5">
      <c r="C24" s="48"/>
    </row>
    <row r="25" spans="3:5" ht="54">
      <c r="C25" s="52" t="s">
        <v>13</v>
      </c>
      <c r="E25" s="51" t="s">
        <v>14</v>
      </c>
    </row>
    <row r="26" spans="3:5" ht="45">
      <c r="C26" s="48" t="s">
        <v>15</v>
      </c>
    </row>
    <row r="27" spans="3:5" ht="64.900000000000006" customHeight="1">
      <c r="C27" s="52"/>
    </row>
    <row r="28" spans="3:5">
      <c r="C28" s="49"/>
    </row>
  </sheetData>
  <mergeCells count="1">
    <mergeCell ref="E14:E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B182-FC41-4344-8B92-B85C07E212CF}">
  <sheetPr codeName="Feuil3">
    <tabColor theme="8"/>
  </sheetPr>
  <dimension ref="A1:Q614"/>
  <sheetViews>
    <sheetView showGridLines="0" zoomScale="59" zoomScaleNormal="145" workbookViewId="0">
      <selection activeCell="R12" sqref="R12"/>
    </sheetView>
  </sheetViews>
  <sheetFormatPr defaultColWidth="9.28515625" defaultRowHeight="15"/>
  <cols>
    <col min="1" max="1" width="11.7109375" style="69" bestFit="1" customWidth="1"/>
    <col min="2" max="2" width="34.85546875" style="61" hidden="1" customWidth="1"/>
    <col min="3" max="3" width="167.28515625" style="27" hidden="1" customWidth="1"/>
    <col min="4" max="4" width="12.85546875" hidden="1" customWidth="1"/>
    <col min="5" max="5" width="104.28515625" style="17" customWidth="1"/>
    <col min="6" max="6" width="18.5703125" style="1" customWidth="1"/>
    <col min="7" max="7" width="0" hidden="1" customWidth="1"/>
    <col min="14" max="14" width="1.140625" customWidth="1"/>
    <col min="15" max="15" width="2.42578125" hidden="1" customWidth="1"/>
    <col min="16" max="16" width="6.28515625" customWidth="1"/>
    <col min="17" max="17" width="62.28515625" style="1" customWidth="1"/>
  </cols>
  <sheetData>
    <row r="1" spans="1:17" ht="18.75">
      <c r="A1" s="88" t="s">
        <v>16</v>
      </c>
      <c r="B1" s="88"/>
      <c r="C1" s="88"/>
      <c r="D1" s="88"/>
      <c r="E1" s="88"/>
      <c r="F1" s="23"/>
      <c r="G1" s="23"/>
      <c r="H1" s="23"/>
      <c r="I1" s="23"/>
      <c r="J1" s="23"/>
    </row>
    <row r="2" spans="1:17" hidden="1"/>
    <row r="3" spans="1:17" hidden="1"/>
    <row r="4" spans="1:17">
      <c r="B4" s="2" t="s">
        <v>17</v>
      </c>
      <c r="C4" s="27" t="s">
        <v>18</v>
      </c>
      <c r="D4" s="1" t="s">
        <v>19</v>
      </c>
    </row>
    <row r="5" spans="1:17" ht="15.75" thickBot="1">
      <c r="B5" s="2" t="s">
        <v>20</v>
      </c>
      <c r="C5" s="27" t="s">
        <v>21</v>
      </c>
      <c r="D5" s="1" t="e">
        <f t="shared" ref="D5:D36" si="0">INDEX(F:F,MATCH(C5,E:E,0))</f>
        <v>#N/A</v>
      </c>
    </row>
    <row r="6" spans="1:17" ht="126" customHeight="1" thickBot="1">
      <c r="A6" s="70" t="s">
        <v>22</v>
      </c>
      <c r="B6" s="2" t="s">
        <v>20</v>
      </c>
      <c r="C6" s="27" t="s">
        <v>23</v>
      </c>
      <c r="D6" s="1" t="e">
        <f t="shared" si="0"/>
        <v>#N/A</v>
      </c>
      <c r="E6" s="64" t="s">
        <v>24</v>
      </c>
    </row>
    <row r="7" spans="1:17" ht="15.75" thickBot="1">
      <c r="B7" s="2" t="s">
        <v>20</v>
      </c>
      <c r="C7" s="27" t="s">
        <v>25</v>
      </c>
      <c r="D7" s="1" t="e">
        <f t="shared" si="0"/>
        <v>#N/A</v>
      </c>
    </row>
    <row r="8" spans="1:17" ht="30.75" thickBot="1">
      <c r="B8" s="2" t="s">
        <v>20</v>
      </c>
      <c r="C8" s="27" t="s">
        <v>26</v>
      </c>
      <c r="D8" s="1" t="e">
        <f t="shared" si="0"/>
        <v>#N/A</v>
      </c>
      <c r="P8" s="89" t="s">
        <v>27</v>
      </c>
      <c r="Q8" s="43" t="s">
        <v>28</v>
      </c>
    </row>
    <row r="9" spans="1:17" ht="163.35" customHeight="1" thickBot="1">
      <c r="A9" s="71" t="s">
        <v>22</v>
      </c>
      <c r="B9" s="62" t="s">
        <v>20</v>
      </c>
      <c r="C9" s="27" t="s">
        <v>29</v>
      </c>
      <c r="D9" s="1" t="e">
        <f t="shared" si="0"/>
        <v>#N/A</v>
      </c>
      <c r="E9" s="39" t="s">
        <v>30</v>
      </c>
      <c r="I9" t="s">
        <v>6</v>
      </c>
      <c r="P9" s="90"/>
      <c r="Q9" s="44" t="s">
        <v>31</v>
      </c>
    </row>
    <row r="10" spans="1:17">
      <c r="B10" s="2" t="s">
        <v>20</v>
      </c>
      <c r="C10" s="27" t="s">
        <v>32</v>
      </c>
      <c r="D10" s="1" t="e">
        <f t="shared" si="0"/>
        <v>#N/A</v>
      </c>
      <c r="E10" s="65"/>
    </row>
    <row r="11" spans="1:17">
      <c r="B11" s="2" t="s">
        <v>20</v>
      </c>
      <c r="C11" s="27" t="s">
        <v>33</v>
      </c>
      <c r="D11" s="1" t="e">
        <f t="shared" si="0"/>
        <v>#N/A</v>
      </c>
      <c r="E11" s="65" t="s">
        <v>34</v>
      </c>
    </row>
    <row r="12" spans="1:17">
      <c r="B12" s="2" t="s">
        <v>20</v>
      </c>
      <c r="C12" s="27" t="s">
        <v>35</v>
      </c>
      <c r="D12" s="1" t="e">
        <f t="shared" si="0"/>
        <v>#N/A</v>
      </c>
    </row>
    <row r="13" spans="1:17" ht="30">
      <c r="B13" s="2" t="s">
        <v>36</v>
      </c>
      <c r="C13" s="27" t="s">
        <v>37</v>
      </c>
      <c r="D13" s="1" t="e">
        <f t="shared" si="0"/>
        <v>#N/A</v>
      </c>
      <c r="E13" s="66" t="s">
        <v>38</v>
      </c>
      <c r="F13" s="79"/>
      <c r="G13" t="b">
        <v>0</v>
      </c>
    </row>
    <row r="14" spans="1:17" ht="30">
      <c r="B14" s="2" t="s">
        <v>36</v>
      </c>
      <c r="C14" s="27" t="s">
        <v>39</v>
      </c>
      <c r="D14" s="1" t="e">
        <f t="shared" si="0"/>
        <v>#N/A</v>
      </c>
      <c r="E14" s="66" t="s">
        <v>40</v>
      </c>
      <c r="F14" s="79"/>
      <c r="G14" t="b">
        <v>0</v>
      </c>
    </row>
    <row r="15" spans="1:17" ht="30">
      <c r="B15" s="2" t="s">
        <v>36</v>
      </c>
      <c r="C15" s="27" t="s">
        <v>41</v>
      </c>
      <c r="D15" s="1" t="e">
        <f t="shared" si="0"/>
        <v>#N/A</v>
      </c>
      <c r="E15" s="66" t="s">
        <v>42</v>
      </c>
      <c r="F15" s="79"/>
      <c r="G15" t="b">
        <v>0</v>
      </c>
    </row>
    <row r="16" spans="1:17" ht="30">
      <c r="B16" s="2" t="s">
        <v>36</v>
      </c>
      <c r="C16" s="27" t="s">
        <v>43</v>
      </c>
      <c r="D16" s="1" t="e">
        <f t="shared" si="0"/>
        <v>#N/A</v>
      </c>
      <c r="E16" s="66" t="s">
        <v>44</v>
      </c>
      <c r="F16" s="79"/>
      <c r="G16" t="b">
        <v>0</v>
      </c>
    </row>
    <row r="17" spans="1:7" ht="30">
      <c r="B17" s="2" t="s">
        <v>36</v>
      </c>
      <c r="C17" s="27" t="s">
        <v>45</v>
      </c>
      <c r="D17" s="1" t="e">
        <f t="shared" si="0"/>
        <v>#N/A</v>
      </c>
      <c r="E17" s="66" t="s">
        <v>46</v>
      </c>
      <c r="F17" s="79"/>
      <c r="G17" t="b">
        <v>0</v>
      </c>
    </row>
    <row r="18" spans="1:7" ht="30">
      <c r="B18" s="2" t="s">
        <v>36</v>
      </c>
      <c r="C18" s="27" t="s">
        <v>47</v>
      </c>
      <c r="D18" s="1" t="e">
        <f t="shared" si="0"/>
        <v>#N/A</v>
      </c>
      <c r="E18" s="66" t="s">
        <v>48</v>
      </c>
      <c r="F18" s="79"/>
      <c r="G18" t="b">
        <v>0</v>
      </c>
    </row>
    <row r="19" spans="1:7" ht="30">
      <c r="B19" s="2" t="s">
        <v>36</v>
      </c>
      <c r="C19" s="27" t="s">
        <v>49</v>
      </c>
      <c r="D19" s="1" t="e">
        <f t="shared" si="0"/>
        <v>#N/A</v>
      </c>
      <c r="E19" s="66" t="s">
        <v>50</v>
      </c>
      <c r="F19" s="79"/>
      <c r="G19" t="b">
        <v>0</v>
      </c>
    </row>
    <row r="20" spans="1:7" ht="30">
      <c r="B20" s="2" t="s">
        <v>36</v>
      </c>
      <c r="C20" s="27" t="s">
        <v>51</v>
      </c>
      <c r="D20" s="1" t="e">
        <f t="shared" si="0"/>
        <v>#N/A</v>
      </c>
      <c r="E20" s="66" t="s">
        <v>52</v>
      </c>
      <c r="F20" s="79"/>
      <c r="G20" t="b">
        <v>0</v>
      </c>
    </row>
    <row r="21" spans="1:7">
      <c r="B21" s="2" t="s">
        <v>53</v>
      </c>
      <c r="C21" s="27" t="s">
        <v>54</v>
      </c>
      <c r="D21" s="1" t="e">
        <f t="shared" si="0"/>
        <v>#N/A</v>
      </c>
    </row>
    <row r="22" spans="1:7">
      <c r="B22" s="2" t="s">
        <v>53</v>
      </c>
      <c r="C22" s="27" t="s">
        <v>55</v>
      </c>
      <c r="D22" s="1" t="e">
        <f t="shared" si="0"/>
        <v>#N/A</v>
      </c>
    </row>
    <row r="23" spans="1:7" ht="30">
      <c r="A23" s="68" t="s">
        <v>17</v>
      </c>
      <c r="B23" s="63" t="s">
        <v>53</v>
      </c>
      <c r="C23" s="38" t="s">
        <v>56</v>
      </c>
      <c r="D23" s="38" t="e">
        <f t="shared" si="0"/>
        <v>#N/A</v>
      </c>
      <c r="E23" s="67" t="s">
        <v>57</v>
      </c>
      <c r="F23" s="80" t="s">
        <v>19</v>
      </c>
    </row>
    <row r="24" spans="1:7">
      <c r="A24" s="69" t="str" cm="1">
        <f t="array" ref="A24">IFERROR(INDEX(B$5:B$69,SMALL(IF((B$5:B$69="Bâtiment")*G$13+(B$5:B$69="Eau")*G$14+(B$5:B$69="Gestion des déchets")*G$15+(B$5:B$69="Achats responsables &amp; économie circulaire")*G$16+(B$5:B$69="Contact nature &amp; biodiversité")*G$20+(B$5:B$69="Energie")*G$17+(B$5:B$69="Mobilité")*G$18+(B$5:B$69="Alimentation")*G$19,ROW(B$5:B$69)-4),ROWS(E$23:E23))),"")</f>
        <v/>
      </c>
      <c r="B24" s="2" t="s">
        <v>53</v>
      </c>
      <c r="C24" s="27" t="s">
        <v>58</v>
      </c>
      <c r="D24" s="1" t="e">
        <f t="shared" si="0"/>
        <v>#N/A</v>
      </c>
      <c r="E24" s="17" t="str" cm="1">
        <f t="array" ref="E24">IFERROR(INDEX(C$5:C$69,SMALL(IF((B$5:B$69="Bâtiment")*G$13+(B$5:B$69="Eau")*G$14+(B$5:B$69="Gestion des déchets")*G$15+(B$5:B$69="Achats responsables &amp; économie circulaire")*G$16+(B$5:B$69="Contact nature &amp; biodiversité")*G$20+(B$5:B$69="Energie")*G$17+(B$5:B$69="Mobilité")*G$18+(B$5:B$69="Alimentation")*G$19,ROW(B$5:B$69)-4),ROWS(E$23:E23))),"")</f>
        <v/>
      </c>
    </row>
    <row r="25" spans="1:7">
      <c r="A25" s="69" t="str" cm="1">
        <f t="array" ref="A25">IFERROR(INDEX(B$5:B$69,SMALL(IF((B$5:B$69="Bâtiment")*G$13+(B$5:B$69="Eau")*G$14+(B$5:B$69="Gestion des déchets")*G$15+(B$5:B$69="Achats responsables &amp; économie circulaire")*G$16+(B$5:B$69="Contact nature &amp; biodiversité")*G$20+(B$5:B$69="Energie")*G$17+(B$5:B$69="Mobilité")*G$18+(B$5:B$69="Alimentation")*G$19,ROW(B$5:B$69)-4),ROWS(E$23:E24))),"")</f>
        <v/>
      </c>
      <c r="B25" s="2" t="s">
        <v>53</v>
      </c>
      <c r="C25" s="27" t="s">
        <v>59</v>
      </c>
      <c r="D25" s="1" t="e">
        <f t="shared" si="0"/>
        <v>#N/A</v>
      </c>
      <c r="E25" s="17" t="str" cm="1">
        <f t="array" ref="E25">IFERROR(INDEX(C$5:C$69,SMALL(IF((B$5:B$69="Bâtiment")*G$13+(B$5:B$69="Eau")*G$14+(B$5:B$69="Gestion des déchets")*G$15+(B$5:B$69="Achats responsables &amp; économie circulaire")*G$16+(B$5:B$69="Contact nature &amp; biodiversité")*G$20+(B$5:B$69="Energie")*G$17+(B$5:B$69="Mobilité")*G$18+(B$5:B$69="Alimentation")*G$19,ROW(B$5:B$69)-4),ROWS(E$23:E24))),"")</f>
        <v/>
      </c>
    </row>
    <row r="26" spans="1:7">
      <c r="A26" s="69" t="str" cm="1">
        <f t="array" ref="A26">IFERROR(INDEX(B$5:B$69,SMALL(IF((B$5:B$69="Bâtiment")*G$13+(B$5:B$69="Eau")*G$14+(B$5:B$69="Gestion des déchets")*G$15+(B$5:B$69="Achats responsables &amp; économie circulaire")*G$16+(B$5:B$69="Contact nature &amp; biodiversité")*G$20+(B$5:B$69="Energie")*G$17+(B$5:B$69="Mobilité")*G$18+(B$5:B$69="Alimentation")*G$19,ROW(B$5:B$69)-4),ROWS(E$23:E25))),"")</f>
        <v/>
      </c>
      <c r="B26" s="2" t="s">
        <v>53</v>
      </c>
      <c r="C26" s="27" t="s">
        <v>60</v>
      </c>
      <c r="D26" s="1" t="e">
        <f t="shared" si="0"/>
        <v>#N/A</v>
      </c>
      <c r="E26" s="17" t="str" cm="1">
        <f t="array" ref="E26">IFERROR(INDEX(C$5:C$69,SMALL(IF((B$5:B$69="Bâtiment")*G$13+(B$5:B$69="Eau")*G$14+(B$5:B$69="Gestion des déchets")*G$15+(B$5:B$69="Achats responsables &amp; économie circulaire")*G$16+(B$5:B$69="Contact nature &amp; biodiversité")*G$20+(B$5:B$69="Energie")*G$17+(B$5:B$69="Mobilité")*G$18+(B$5:B$69="Alimentation")*G$19,ROW(B$5:B$69)-4),ROWS(E$23:E25))),"")</f>
        <v/>
      </c>
    </row>
    <row r="27" spans="1:7">
      <c r="A27" s="69" t="str" cm="1">
        <f t="array" ref="A27">IFERROR(INDEX(B$5:B$69,SMALL(IF((B$5:B$69="Bâtiment")*G$13+(B$5:B$69="Eau")*G$14+(B$5:B$69="Gestion des déchets")*G$15+(B$5:B$69="Achats responsables &amp; économie circulaire")*G$16+(B$5:B$69="Contact nature &amp; biodiversité")*G$20+(B$5:B$69="Energie")*G$17+(B$5:B$69="Mobilité")*G$18+(B$5:B$69="Alimentation")*G$19,ROW(B$5:B$69)-4),ROWS(E$23:E26))),"")</f>
        <v/>
      </c>
      <c r="B27" s="2" t="s">
        <v>53</v>
      </c>
      <c r="C27" s="27" t="s">
        <v>61</v>
      </c>
      <c r="D27" s="1" t="e">
        <f t="shared" si="0"/>
        <v>#N/A</v>
      </c>
      <c r="E27" s="17" t="str" cm="1">
        <f t="array" ref="E27">IFERROR(INDEX(C$5:C$69,SMALL(IF((B$5:B$69="Bâtiment")*G$13+(B$5:B$69="Eau")*G$14+(B$5:B$69="Gestion des déchets")*G$15+(B$5:B$69="Achats responsables &amp; économie circulaire")*G$16+(B$5:B$69="Contact nature &amp; biodiversité")*G$20+(B$5:B$69="Energie")*G$17+(B$5:B$69="Mobilité")*G$18+(B$5:B$69="Alimentation")*G$19,ROW(B$5:B$69)-4),ROWS(E$23:E26))),"")</f>
        <v/>
      </c>
    </row>
    <row r="28" spans="1:7">
      <c r="A28" s="69" t="str" cm="1">
        <f t="array" ref="A28">IFERROR(INDEX(B$5:B$69,SMALL(IF((B$5:B$69="Bâtiment")*G$13+(B$5:B$69="Eau")*G$14+(B$5:B$69="Gestion des déchets")*G$15+(B$5:B$69="Achats responsables &amp; économie circulaire")*G$16+(B$5:B$69="Contact nature &amp; biodiversité")*G$20+(B$5:B$69="Energie")*G$17+(B$5:B$69="Mobilité")*G$18+(B$5:B$69="Alimentation")*G$19,ROW(B$5:B$69)-4),ROWS(E$23:E27))),"")</f>
        <v/>
      </c>
      <c r="B28" s="2" t="s">
        <v>53</v>
      </c>
      <c r="C28" s="27" t="s">
        <v>62</v>
      </c>
      <c r="D28" s="1" t="e">
        <f t="shared" si="0"/>
        <v>#N/A</v>
      </c>
      <c r="E28" s="17" t="str" cm="1">
        <f t="array" ref="E28">IFERROR(INDEX(C$5:C$69,SMALL(IF((B$5:B$69="Bâtiment")*G$13+(B$5:B$69="Eau")*G$14+(B$5:B$69="Gestion des déchets")*G$15+(B$5:B$69="Achats responsables &amp; économie circulaire")*G$16+(B$5:B$69="Contact nature &amp; biodiversité")*G$20+(B$5:B$69="Energie")*G$17+(B$5:B$69="Mobilité")*G$18+(B$5:B$69="Alimentation")*G$19,ROW(B$5:B$69)-4),ROWS(E$23:E27))),"")</f>
        <v/>
      </c>
    </row>
    <row r="29" spans="1:7" ht="30">
      <c r="A29" s="69" t="str" cm="1">
        <f t="array" ref="A29">IFERROR(INDEX(B$5:B$69,SMALL(IF((B$5:B$69="Bâtiment")*G$13+(B$5:B$69="Eau")*G$14+(B$5:B$69="Gestion des déchets")*G$15+(B$5:B$69="Achats responsables &amp; économie circulaire")*G$16+(B$5:B$69="Contact nature &amp; biodiversité")*G$20+(B$5:B$69="Energie")*G$17+(B$5:B$69="Mobilité")*G$18+(B$5:B$69="Alimentation")*G$19,ROW(B$5:B$69)-4),ROWS(E$23:E28))),"")</f>
        <v/>
      </c>
      <c r="B29" s="2" t="s">
        <v>63</v>
      </c>
      <c r="C29" s="27" t="s">
        <v>64</v>
      </c>
      <c r="D29" s="1" t="e">
        <f t="shared" si="0"/>
        <v>#N/A</v>
      </c>
      <c r="E29" s="17" t="str" cm="1">
        <f t="array" ref="E29">IFERROR(INDEX(C$5:C$69,SMALL(IF((B$5:B$69="Bâtiment")*G$13+(B$5:B$69="Eau")*G$14+(B$5:B$69="Gestion des déchets")*G$15+(B$5:B$69="Achats responsables &amp; économie circulaire")*G$16+(B$5:B$69="Contact nature &amp; biodiversité")*G$20+(B$5:B$69="Energie")*G$17+(B$5:B$69="Mobilité")*G$18+(B$5:B$69="Alimentation")*G$19,ROW(B$5:B$69)-4),ROWS(E$23:E28))),"")</f>
        <v/>
      </c>
    </row>
    <row r="30" spans="1:7" ht="30">
      <c r="A30" s="69" t="str" cm="1">
        <f t="array" ref="A30">IFERROR(INDEX(B$5:B$69,SMALL(IF((B$5:B$69="Bâtiment")*G$13+(B$5:B$69="Eau")*G$14+(B$5:B$69="Gestion des déchets")*G$15+(B$5:B$69="Achats responsables &amp; économie circulaire")*G$16+(B$5:B$69="Contact nature &amp; biodiversité")*G$20+(B$5:B$69="Energie")*G$17+(B$5:B$69="Mobilité")*G$18+(B$5:B$69="Alimentation")*G$19,ROW(B$5:B$69)-4),ROWS(E$23:E29))),"")</f>
        <v/>
      </c>
      <c r="B30" s="2" t="s">
        <v>63</v>
      </c>
      <c r="C30" s="27" t="s">
        <v>65</v>
      </c>
      <c r="D30" s="1" t="e">
        <f t="shared" si="0"/>
        <v>#N/A</v>
      </c>
      <c r="E30" s="17" t="str" cm="1">
        <f t="array" ref="E30">IFERROR(INDEX(C$5:C$69,SMALL(IF((B$5:B$69="Bâtiment")*G$13+(B$5:B$69="Eau")*G$14+(B$5:B$69="Gestion des déchets")*G$15+(B$5:B$69="Achats responsables &amp; économie circulaire")*G$16+(B$5:B$69="Contact nature &amp; biodiversité")*G$20+(B$5:B$69="Energie")*G$17+(B$5:B$69="Mobilité")*G$18+(B$5:B$69="Alimentation")*G$19,ROW(B$5:B$69)-4),ROWS(E$23:E29))),"")</f>
        <v/>
      </c>
    </row>
    <row r="31" spans="1:7" ht="30">
      <c r="A31" s="69" t="str" cm="1">
        <f t="array" ref="A31">IFERROR(INDEX(B$5:B$69,SMALL(IF((B$5:B$69="Bâtiment")*G$13+(B$5:B$69="Eau")*G$14+(B$5:B$69="Gestion des déchets")*G$15+(B$5:B$69="Achats responsables &amp; économie circulaire")*G$16+(B$5:B$69="Contact nature &amp; biodiversité")*G$20+(B$5:B$69="Energie")*G$17+(B$5:B$69="Mobilité")*G$18+(B$5:B$69="Alimentation")*G$19,ROW(B$5:B$69)-4),ROWS(E$23:E30))),"")</f>
        <v/>
      </c>
      <c r="B31" s="2" t="s">
        <v>63</v>
      </c>
      <c r="C31" s="27" t="s">
        <v>66</v>
      </c>
      <c r="D31" s="1" t="e">
        <f t="shared" si="0"/>
        <v>#N/A</v>
      </c>
      <c r="E31" s="17" t="str" cm="1">
        <f t="array" ref="E31">IFERROR(INDEX(C$5:C$69,SMALL(IF((B$5:B$69="Bâtiment")*G$13+(B$5:B$69="Eau")*G$14+(B$5:B$69="Gestion des déchets")*G$15+(B$5:B$69="Achats responsables &amp; économie circulaire")*G$16+(B$5:B$69="Contact nature &amp; biodiversité")*G$20+(B$5:B$69="Energie")*G$17+(B$5:B$69="Mobilité")*G$18+(B$5:B$69="Alimentation")*G$19,ROW(B$5:B$69)-4),ROWS(E$23:E30))),"")</f>
        <v/>
      </c>
    </row>
    <row r="32" spans="1:7" ht="30">
      <c r="A32" s="69" t="str" cm="1">
        <f t="array" ref="A32">IFERROR(INDEX(B$5:B$69,SMALL(IF((B$5:B$69="Bâtiment")*G$13+(B$5:B$69="Eau")*G$14+(B$5:B$69="Gestion des déchets")*G$15+(B$5:B$69="Achats responsables &amp; économie circulaire")*G$16+(B$5:B$69="Contact nature &amp; biodiversité")*G$20+(B$5:B$69="Energie")*G$17+(B$5:B$69="Mobilité")*G$18+(B$5:B$69="Alimentation")*G$19,ROW(B$5:B$69)-4),ROWS(E$23:E31))),"")</f>
        <v/>
      </c>
      <c r="B32" s="2" t="s">
        <v>63</v>
      </c>
      <c r="C32" s="27" t="s">
        <v>67</v>
      </c>
      <c r="D32" s="1" t="e">
        <f t="shared" si="0"/>
        <v>#N/A</v>
      </c>
      <c r="E32" s="17" t="str" cm="1">
        <f t="array" ref="E32">IFERROR(INDEX(C$5:C$69,SMALL(IF((B$5:B$69="Bâtiment")*G$13+(B$5:B$69="Eau")*G$14+(B$5:B$69="Gestion des déchets")*G$15+(B$5:B$69="Achats responsables &amp; économie circulaire")*G$16+(B$5:B$69="Contact nature &amp; biodiversité")*G$20+(B$5:B$69="Energie")*G$17+(B$5:B$69="Mobilité")*G$18+(B$5:B$69="Alimentation")*G$19,ROW(B$5:B$69)-4),ROWS(E$23:E31))),"")</f>
        <v/>
      </c>
    </row>
    <row r="33" spans="1:5" ht="30">
      <c r="A33" s="69" t="str" cm="1">
        <f t="array" ref="A33">IFERROR(INDEX(B$5:B$69,SMALL(IF((B$5:B$69="Bâtiment")*G$13+(B$5:B$69="Eau")*G$14+(B$5:B$69="Gestion des déchets")*G$15+(B$5:B$69="Achats responsables &amp; économie circulaire")*G$16+(B$5:B$69="Contact nature &amp; biodiversité")*G$20+(B$5:B$69="Energie")*G$17+(B$5:B$69="Mobilité")*G$18+(B$5:B$69="Alimentation")*G$19,ROW(B$5:B$69)-4),ROWS(E$23:E32))),"")</f>
        <v/>
      </c>
      <c r="B33" s="2" t="s">
        <v>63</v>
      </c>
      <c r="C33" s="27" t="s">
        <v>68</v>
      </c>
      <c r="D33" s="1" t="e">
        <f t="shared" si="0"/>
        <v>#N/A</v>
      </c>
      <c r="E33" s="17" t="str" cm="1">
        <f t="array" ref="E33">IFERROR(INDEX(C$5:C$69,SMALL(IF((B$5:B$69="Bâtiment")*G$13+(B$5:B$69="Eau")*G$14+(B$5:B$69="Gestion des déchets")*G$15+(B$5:B$69="Achats responsables &amp; économie circulaire")*G$16+(B$5:B$69="Contact nature &amp; biodiversité")*G$20+(B$5:B$69="Energie")*G$17+(B$5:B$69="Mobilité")*G$18+(B$5:B$69="Alimentation")*G$19,ROW(B$5:B$69)-4),ROWS(E$23:E32))),"")</f>
        <v/>
      </c>
    </row>
    <row r="34" spans="1:5" ht="30">
      <c r="A34" s="69" t="str" cm="1">
        <f t="array" ref="A34">IFERROR(INDEX(B$5:B$69,SMALL(IF((B$5:B$69="Bâtiment")*G$13+(B$5:B$69="Eau")*G$14+(B$5:B$69="Gestion des déchets")*G$15+(B$5:B$69="Achats responsables &amp; économie circulaire")*G$16+(B$5:B$69="Contact nature &amp; biodiversité")*G$20+(B$5:B$69="Energie")*G$17+(B$5:B$69="Mobilité")*G$18+(B$5:B$69="Alimentation")*G$19,ROW(B$5:B$69)-4),ROWS(E$23:E33))),"")</f>
        <v/>
      </c>
      <c r="B34" s="2" t="s">
        <v>63</v>
      </c>
      <c r="C34" s="27" t="s">
        <v>69</v>
      </c>
      <c r="D34" s="1" t="e">
        <f t="shared" si="0"/>
        <v>#N/A</v>
      </c>
      <c r="E34" s="17" t="str" cm="1">
        <f t="array" ref="E34">IFERROR(INDEX(C$5:C$69,SMALL(IF((B$5:B$69="Bâtiment")*G$13+(B$5:B$69="Eau")*G$14+(B$5:B$69="Gestion des déchets")*G$15+(B$5:B$69="Achats responsables &amp; économie circulaire")*G$16+(B$5:B$69="Contact nature &amp; biodiversité")*G$20+(B$5:B$69="Energie")*G$17+(B$5:B$69="Mobilité")*G$18+(B$5:B$69="Alimentation")*G$19,ROW(B$5:B$69)-4),ROWS(E$23:E33))),"")</f>
        <v/>
      </c>
    </row>
    <row r="35" spans="1:5" ht="30">
      <c r="A35" s="69" t="str" cm="1">
        <f t="array" ref="A35">IFERROR(INDEX(B$5:B$69,SMALL(IF((B$5:B$69="Bâtiment")*G$13+(B$5:B$69="Eau")*G$14+(B$5:B$69="Gestion des déchets")*G$15+(B$5:B$69="Achats responsables &amp; économie circulaire")*G$16+(B$5:B$69="Contact nature &amp; biodiversité")*G$20+(B$5:B$69="Energie")*G$17+(B$5:B$69="Mobilité")*G$18+(B$5:B$69="Alimentation")*G$19,ROW(B$5:B$69)-4),ROWS(E$23:E34))),"")</f>
        <v/>
      </c>
      <c r="B35" s="2" t="s">
        <v>63</v>
      </c>
      <c r="C35" s="27" t="s">
        <v>70</v>
      </c>
      <c r="D35" s="1" t="e">
        <f t="shared" si="0"/>
        <v>#N/A</v>
      </c>
      <c r="E35" s="17" t="str" cm="1">
        <f t="array" ref="E35">IFERROR(INDEX(C$5:C$69,SMALL(IF((B$5:B$69="Bâtiment")*G$13+(B$5:B$69="Eau")*G$14+(B$5:B$69="Gestion des déchets")*G$15+(B$5:B$69="Achats responsables &amp; économie circulaire")*G$16+(B$5:B$69="Contact nature &amp; biodiversité")*G$20+(B$5:B$69="Energie")*G$17+(B$5:B$69="Mobilité")*G$18+(B$5:B$69="Alimentation")*G$19,ROW(B$5:B$69)-4),ROWS(E$23:E34))),"")</f>
        <v/>
      </c>
    </row>
    <row r="36" spans="1:5" ht="30">
      <c r="A36" s="69" t="str" cm="1">
        <f t="array" ref="A36">IFERROR(INDEX(B$5:B$69,SMALL(IF((B$5:B$69="Bâtiment")*G$13+(B$5:B$69="Eau")*G$14+(B$5:B$69="Gestion des déchets")*G$15+(B$5:B$69="Achats responsables &amp; économie circulaire")*G$16+(B$5:B$69="Contact nature &amp; biodiversité")*G$20+(B$5:B$69="Energie")*G$17+(B$5:B$69="Mobilité")*G$18+(B$5:B$69="Alimentation")*G$19,ROW(B$5:B$69)-4),ROWS(E$23:E35))),"")</f>
        <v/>
      </c>
      <c r="B36" s="2" t="s">
        <v>63</v>
      </c>
      <c r="C36" s="27" t="s">
        <v>71</v>
      </c>
      <c r="D36" s="1" t="e">
        <f t="shared" si="0"/>
        <v>#N/A</v>
      </c>
      <c r="E36" s="17" t="str" cm="1">
        <f t="array" ref="E36">IFERROR(INDEX(C$5:C$69,SMALL(IF((B$5:B$69="Bâtiment")*G$13+(B$5:B$69="Eau")*G$14+(B$5:B$69="Gestion des déchets")*G$15+(B$5:B$69="Achats responsables &amp; économie circulaire")*G$16+(B$5:B$69="Contact nature &amp; biodiversité")*G$20+(B$5:B$69="Energie")*G$17+(B$5:B$69="Mobilité")*G$18+(B$5:B$69="Alimentation")*G$19,ROW(B$5:B$69)-4),ROWS(E$23:E35))),"")</f>
        <v/>
      </c>
    </row>
    <row r="37" spans="1:5" ht="30">
      <c r="A37" s="69" t="str" cm="1">
        <f t="array" ref="A37">IFERROR(INDEX(B$5:B$69,SMALL(IF((B$5:B$69="Bâtiment")*G$13+(B$5:B$69="Eau")*G$14+(B$5:B$69="Gestion des déchets")*G$15+(B$5:B$69="Achats responsables &amp; économie circulaire")*G$16+(B$5:B$69="Contact nature &amp; biodiversité")*G$20+(B$5:B$69="Energie")*G$17+(B$5:B$69="Mobilité")*G$18+(B$5:B$69="Alimentation")*G$19,ROW(B$5:B$69)-4),ROWS(E$23:E36))),"")</f>
        <v/>
      </c>
      <c r="B37" s="2" t="s">
        <v>63</v>
      </c>
      <c r="C37" s="27" t="s">
        <v>72</v>
      </c>
      <c r="D37" s="1" t="e">
        <f t="shared" ref="D37:D68" si="1">INDEX(F:F,MATCH(C37,E:E,0))</f>
        <v>#N/A</v>
      </c>
      <c r="E37" s="17" t="str" cm="1">
        <f t="array" ref="E37">IFERROR(INDEX(C$5:C$69,SMALL(IF((B$5:B$69="Bâtiment")*G$13+(B$5:B$69="Eau")*G$14+(B$5:B$69="Gestion des déchets")*G$15+(B$5:B$69="Achats responsables &amp; économie circulaire")*G$16+(B$5:B$69="Contact nature &amp; biodiversité")*G$20+(B$5:B$69="Energie")*G$17+(B$5:B$69="Mobilité")*G$18+(B$5:B$69="Alimentation")*G$19,ROW(B$5:B$69)-4),ROWS(E$23:E36))),"")</f>
        <v/>
      </c>
    </row>
    <row r="38" spans="1:5">
      <c r="A38" s="69" t="str" cm="1">
        <f t="array" ref="A38">IFERROR(INDEX(B$5:B$69,SMALL(IF((B$5:B$69="Bâtiment")*G$13+(B$5:B$69="Eau")*G$14+(B$5:B$69="Gestion des déchets")*G$15+(B$5:B$69="Achats responsables &amp; économie circulaire")*G$16+(B$5:B$69="Contact nature &amp; biodiversité")*G$20+(B$5:B$69="Energie")*G$17+(B$5:B$69="Mobilité")*G$18+(B$5:B$69="Alimentation")*G$19,ROW(B$5:B$69)-4),ROWS(E$23:E37))),"")</f>
        <v/>
      </c>
      <c r="B38" s="2" t="s">
        <v>73</v>
      </c>
      <c r="C38" s="27" t="s">
        <v>74</v>
      </c>
      <c r="D38" s="1" t="e">
        <f t="shared" si="1"/>
        <v>#N/A</v>
      </c>
      <c r="E38" s="17" t="str" cm="1">
        <f t="array" ref="E38">IFERROR(INDEX(C$5:C$69,SMALL(IF((B$5:B$69="Bâtiment")*G$13+(B$5:B$69="Eau")*G$14+(B$5:B$69="Gestion des déchets")*G$15+(B$5:B$69="Achats responsables &amp; économie circulaire")*G$16+(B$5:B$69="Contact nature &amp; biodiversité")*G$20+(B$5:B$69="Energie")*G$17+(B$5:B$69="Mobilité")*G$18+(B$5:B$69="Alimentation")*G$19,ROW(B$5:B$69)-4),ROWS(E$23:E37))),"")</f>
        <v/>
      </c>
    </row>
    <row r="39" spans="1:5">
      <c r="A39" s="69" t="str" cm="1">
        <f t="array" ref="A39">IFERROR(INDEX(B$5:B$69,SMALL(IF((B$5:B$69="Bâtiment")*G$13+(B$5:B$69="Eau")*G$14+(B$5:B$69="Gestion des déchets")*G$15+(B$5:B$69="Achats responsables &amp; économie circulaire")*G$16+(B$5:B$69="Contact nature &amp; biodiversité")*G$20+(B$5:B$69="Energie")*G$17+(B$5:B$69="Mobilité")*G$18+(B$5:B$69="Alimentation")*G$19,ROW(B$5:B$69)-4),ROWS(E$23:E38))),"")</f>
        <v/>
      </c>
      <c r="B39" s="2" t="s">
        <v>73</v>
      </c>
      <c r="C39" s="27" t="s">
        <v>75</v>
      </c>
      <c r="D39" s="1" t="e">
        <f t="shared" si="1"/>
        <v>#N/A</v>
      </c>
      <c r="E39" s="17" t="str" cm="1">
        <f t="array" ref="E39">IFERROR(INDEX(C$5:C$69,SMALL(IF((B$5:B$69="Bâtiment")*G$13+(B$5:B$69="Eau")*G$14+(B$5:B$69="Gestion des déchets")*G$15+(B$5:B$69="Achats responsables &amp; économie circulaire")*G$16+(B$5:B$69="Contact nature &amp; biodiversité")*G$20+(B$5:B$69="Energie")*G$17+(B$5:B$69="Mobilité")*G$18+(B$5:B$69="Alimentation")*G$19,ROW(B$5:B$69)-4),ROWS(E$23:E38))),"")</f>
        <v/>
      </c>
    </row>
    <row r="40" spans="1:5">
      <c r="A40" s="69" t="str" cm="1">
        <f t="array" ref="A40">IFERROR(INDEX(B$5:B$69,SMALL(IF((B$5:B$69="Bâtiment")*G$13+(B$5:B$69="Eau")*G$14+(B$5:B$69="Gestion des déchets")*G$15+(B$5:B$69="Achats responsables &amp; économie circulaire")*G$16+(B$5:B$69="Contact nature &amp; biodiversité")*G$20+(B$5:B$69="Energie")*G$17+(B$5:B$69="Mobilité")*G$18+(B$5:B$69="Alimentation")*G$19,ROW(B$5:B$69)-4),ROWS(E$23:E39))),"")</f>
        <v/>
      </c>
      <c r="B40" s="2" t="s">
        <v>73</v>
      </c>
      <c r="C40" s="27" t="s">
        <v>76</v>
      </c>
      <c r="D40" s="1" t="e">
        <f t="shared" si="1"/>
        <v>#N/A</v>
      </c>
      <c r="E40" s="17" t="str" cm="1">
        <f t="array" ref="E40">IFERROR(INDEX(C$5:C$69,SMALL(IF((B$5:B$69="Bâtiment")*G$13+(B$5:B$69="Eau")*G$14+(B$5:B$69="Gestion des déchets")*G$15+(B$5:B$69="Achats responsables &amp; économie circulaire")*G$16+(B$5:B$69="Contact nature &amp; biodiversité")*G$20+(B$5:B$69="Energie")*G$17+(B$5:B$69="Mobilité")*G$18+(B$5:B$69="Alimentation")*G$19,ROW(B$5:B$69)-4),ROWS(E$23:E39))),"")</f>
        <v/>
      </c>
    </row>
    <row r="41" spans="1:5">
      <c r="A41" s="69" t="str" cm="1">
        <f t="array" ref="A41">IFERROR(INDEX(B$5:B$69,SMALL(IF((B$5:B$69="Bâtiment")*G$13+(B$5:B$69="Eau")*G$14+(B$5:B$69="Gestion des déchets")*G$15+(B$5:B$69="Achats responsables &amp; économie circulaire")*G$16+(B$5:B$69="Contact nature &amp; biodiversité")*G$20+(B$5:B$69="Energie")*G$17+(B$5:B$69="Mobilité")*G$18+(B$5:B$69="Alimentation")*G$19,ROW(B$5:B$69)-4),ROWS(E$23:E40))),"")</f>
        <v/>
      </c>
      <c r="B41" s="2" t="s">
        <v>73</v>
      </c>
      <c r="C41" s="27" t="s">
        <v>77</v>
      </c>
      <c r="D41" s="1" t="e">
        <f t="shared" si="1"/>
        <v>#N/A</v>
      </c>
      <c r="E41" s="17" t="str" cm="1">
        <f t="array" ref="E41">IFERROR(INDEX(C$5:C$69,SMALL(IF((B$5:B$69="Bâtiment")*G$13+(B$5:B$69="Eau")*G$14+(B$5:B$69="Gestion des déchets")*G$15+(B$5:B$69="Achats responsables &amp; économie circulaire")*G$16+(B$5:B$69="Contact nature &amp; biodiversité")*G$20+(B$5:B$69="Energie")*G$17+(B$5:B$69="Mobilité")*G$18+(B$5:B$69="Alimentation")*G$19,ROW(B$5:B$69)-4),ROWS(E$23:E40))),"")</f>
        <v/>
      </c>
    </row>
    <row r="42" spans="1:5">
      <c r="A42" s="69" t="str" cm="1">
        <f t="array" ref="A42">IFERROR(INDEX(B$5:B$69,SMALL(IF((B$5:B$69="Bâtiment")*G$13+(B$5:B$69="Eau")*G$14+(B$5:B$69="Gestion des déchets")*G$15+(B$5:B$69="Achats responsables &amp; économie circulaire")*G$16+(B$5:B$69="Contact nature &amp; biodiversité")*G$20+(B$5:B$69="Energie")*G$17+(B$5:B$69="Mobilité")*G$18+(B$5:B$69="Alimentation")*G$19,ROW(B$5:B$69)-4),ROWS(E$23:E41))),"")</f>
        <v/>
      </c>
      <c r="B42" s="2" t="s">
        <v>73</v>
      </c>
      <c r="C42" s="27" t="s">
        <v>78</v>
      </c>
      <c r="D42" s="1" t="e">
        <f t="shared" si="1"/>
        <v>#N/A</v>
      </c>
      <c r="E42" s="17" t="str" cm="1">
        <f t="array" ref="E42">IFERROR(INDEX(C$5:C$69,SMALL(IF((B$5:B$69="Bâtiment")*G$13+(B$5:B$69="Eau")*G$14+(B$5:B$69="Gestion des déchets")*G$15+(B$5:B$69="Achats responsables &amp; économie circulaire")*G$16+(B$5:B$69="Contact nature &amp; biodiversité")*G$20+(B$5:B$69="Energie")*G$17+(B$5:B$69="Mobilité")*G$18+(B$5:B$69="Alimentation")*G$19,ROW(B$5:B$69)-4),ROWS(E$23:E41))),"")</f>
        <v/>
      </c>
    </row>
    <row r="43" spans="1:5">
      <c r="A43" s="69" t="str" cm="1">
        <f t="array" ref="A43">IFERROR(INDEX(B$5:B$69,SMALL(IF((B$5:B$69="Bâtiment")*G$13+(B$5:B$69="Eau")*G$14+(B$5:B$69="Gestion des déchets")*G$15+(B$5:B$69="Achats responsables &amp; économie circulaire")*G$16+(B$5:B$69="Contact nature &amp; biodiversité")*G$20+(B$5:B$69="Energie")*G$17+(B$5:B$69="Mobilité")*G$18+(B$5:B$69="Alimentation")*G$19,ROW(B$5:B$69)-4),ROWS(E$23:E42))),"")</f>
        <v/>
      </c>
      <c r="B43" s="2" t="s">
        <v>73</v>
      </c>
      <c r="C43" s="27" t="s">
        <v>79</v>
      </c>
      <c r="D43" s="1" t="e">
        <f t="shared" si="1"/>
        <v>#N/A</v>
      </c>
      <c r="E43" s="17" t="str" cm="1">
        <f t="array" ref="E43">IFERROR(INDEX(C$5:C$69,SMALL(IF((B$5:B$69="Bâtiment")*G$13+(B$5:B$69="Eau")*G$14+(B$5:B$69="Gestion des déchets")*G$15+(B$5:B$69="Achats responsables &amp; économie circulaire")*G$16+(B$5:B$69="Contact nature &amp; biodiversité")*G$20+(B$5:B$69="Energie")*G$17+(B$5:B$69="Mobilité")*G$18+(B$5:B$69="Alimentation")*G$19,ROW(B$5:B$69)-4),ROWS(E$23:E42))),"")</f>
        <v/>
      </c>
    </row>
    <row r="44" spans="1:5">
      <c r="A44" s="69" t="str" cm="1">
        <f t="array" ref="A44">IFERROR(INDEX(B$5:B$69,SMALL(IF((B$5:B$69="Bâtiment")*G$13+(B$5:B$69="Eau")*G$14+(B$5:B$69="Gestion des déchets")*G$15+(B$5:B$69="Achats responsables &amp; économie circulaire")*G$16+(B$5:B$69="Contact nature &amp; biodiversité")*G$20+(B$5:B$69="Energie")*G$17+(B$5:B$69="Mobilité")*G$18+(B$5:B$69="Alimentation")*G$19,ROW(B$5:B$69)-4),ROWS(E$23:E43))),"")</f>
        <v/>
      </c>
      <c r="B44" s="2" t="s">
        <v>73</v>
      </c>
      <c r="C44" s="27" t="s">
        <v>80</v>
      </c>
      <c r="D44" s="1" t="e">
        <f t="shared" si="1"/>
        <v>#N/A</v>
      </c>
      <c r="E44" s="17" t="str" cm="1">
        <f t="array" ref="E44">IFERROR(INDEX(C$5:C$69,SMALL(IF((B$5:B$69="Bâtiment")*G$13+(B$5:B$69="Eau")*G$14+(B$5:B$69="Gestion des déchets")*G$15+(B$5:B$69="Achats responsables &amp; économie circulaire")*G$16+(B$5:B$69="Contact nature &amp; biodiversité")*G$20+(B$5:B$69="Energie")*G$17+(B$5:B$69="Mobilité")*G$18+(B$5:B$69="Alimentation")*G$19,ROW(B$5:B$69)-4),ROWS(E$23:E43))),"")</f>
        <v/>
      </c>
    </row>
    <row r="45" spans="1:5">
      <c r="A45" s="69" t="str" cm="1">
        <f t="array" ref="A45">IFERROR(INDEX(B$5:B$69,SMALL(IF((B$5:B$69="Bâtiment")*G$13+(B$5:B$69="Eau")*G$14+(B$5:B$69="Gestion des déchets")*G$15+(B$5:B$69="Achats responsables &amp; économie circulaire")*G$16+(B$5:B$69="Contact nature &amp; biodiversité")*G$20+(B$5:B$69="Energie")*G$17+(B$5:B$69="Mobilité")*G$18+(B$5:B$69="Alimentation")*G$19,ROW(B$5:B$69)-4),ROWS(E$23:E44))),"")</f>
        <v/>
      </c>
      <c r="B45" s="2" t="s">
        <v>73</v>
      </c>
      <c r="C45" s="27" t="s">
        <v>81</v>
      </c>
      <c r="D45" s="1" t="e">
        <f t="shared" si="1"/>
        <v>#N/A</v>
      </c>
      <c r="E45" s="17" t="str" cm="1">
        <f t="array" ref="E45">IFERROR(INDEX(C$5:C$69,SMALL(IF((B$5:B$69="Bâtiment")*G$13+(B$5:B$69="Eau")*G$14+(B$5:B$69="Gestion des déchets")*G$15+(B$5:B$69="Achats responsables &amp; économie circulaire")*G$16+(B$5:B$69="Contact nature &amp; biodiversité")*G$20+(B$5:B$69="Energie")*G$17+(B$5:B$69="Mobilité")*G$18+(B$5:B$69="Alimentation")*G$19,ROW(B$5:B$69)-4),ROWS(E$23:E44))),"")</f>
        <v/>
      </c>
    </row>
    <row r="46" spans="1:5">
      <c r="A46" s="69" t="str" cm="1">
        <f t="array" ref="A46">IFERROR(INDEX(B$5:B$69,SMALL(IF((B$5:B$69="Bâtiment")*G$13+(B$5:B$69="Eau")*G$14+(B$5:B$69="Gestion des déchets")*G$15+(B$5:B$69="Achats responsables &amp; économie circulaire")*G$16+(B$5:B$69="Contact nature &amp; biodiversité")*G$20+(B$5:B$69="Energie")*G$17+(B$5:B$69="Mobilité")*G$18+(B$5:B$69="Alimentation")*G$19,ROW(B$5:B$69)-4),ROWS(E$23:E45))),"")</f>
        <v/>
      </c>
      <c r="B46" s="2" t="s">
        <v>82</v>
      </c>
      <c r="C46" s="27" t="s">
        <v>83</v>
      </c>
      <c r="D46" s="1" t="e">
        <f t="shared" si="1"/>
        <v>#N/A</v>
      </c>
      <c r="E46" s="17" t="str" cm="1">
        <f t="array" ref="E46">IFERROR(INDEX(C$5:C$69,SMALL(IF((B$5:B$69="Bâtiment")*G$13+(B$5:B$69="Eau")*G$14+(B$5:B$69="Gestion des déchets")*G$15+(B$5:B$69="Achats responsables &amp; économie circulaire")*G$16+(B$5:B$69="Contact nature &amp; biodiversité")*G$20+(B$5:B$69="Energie")*G$17+(B$5:B$69="Mobilité")*G$18+(B$5:B$69="Alimentation")*G$19,ROW(B$5:B$69)-4),ROWS(E$23:E45))),"")</f>
        <v/>
      </c>
    </row>
    <row r="47" spans="1:5">
      <c r="A47" s="69" t="str" cm="1">
        <f t="array" ref="A47">IFERROR(INDEX(B$5:B$69,SMALL(IF((B$5:B$69="Bâtiment")*G$13+(B$5:B$69="Eau")*G$14+(B$5:B$69="Gestion des déchets")*G$15+(B$5:B$69="Achats responsables &amp; économie circulaire")*G$16+(B$5:B$69="Contact nature &amp; biodiversité")*G$20+(B$5:B$69="Energie")*G$17+(B$5:B$69="Mobilité")*G$18+(B$5:B$69="Alimentation")*G$19,ROW(B$5:B$69)-4),ROWS(E$23:E46))),"")</f>
        <v/>
      </c>
      <c r="B47" s="2" t="s">
        <v>82</v>
      </c>
      <c r="C47" s="27" t="s">
        <v>84</v>
      </c>
      <c r="D47" s="1" t="e">
        <f t="shared" si="1"/>
        <v>#N/A</v>
      </c>
      <c r="E47" s="17" t="str" cm="1">
        <f t="array" ref="E47">IFERROR(INDEX(C$5:C$69,SMALL(IF((B$5:B$69="Bâtiment")*G$13+(B$5:B$69="Eau")*G$14+(B$5:B$69="Gestion des déchets")*G$15+(B$5:B$69="Achats responsables &amp; économie circulaire")*G$16+(B$5:B$69="Contact nature &amp; biodiversité")*G$20+(B$5:B$69="Energie")*G$17+(B$5:B$69="Mobilité")*G$18+(B$5:B$69="Alimentation")*G$19,ROW(B$5:B$69)-4),ROWS(E$23:E46))),"")</f>
        <v/>
      </c>
    </row>
    <row r="48" spans="1:5">
      <c r="A48" s="69" t="str" cm="1">
        <f t="array" ref="A48">IFERROR(INDEX(B$5:B$69,SMALL(IF((B$5:B$69="Bâtiment")*G$13+(B$5:B$69="Eau")*G$14+(B$5:B$69="Gestion des déchets")*G$15+(B$5:B$69="Achats responsables &amp; économie circulaire")*G$16+(B$5:B$69="Contact nature &amp; biodiversité")*G$20+(B$5:B$69="Energie")*G$17+(B$5:B$69="Mobilité")*G$18+(B$5:B$69="Alimentation")*G$19,ROW(B$5:B$69)-4),ROWS(E$23:E47))),"")</f>
        <v/>
      </c>
      <c r="B48" s="2" t="s">
        <v>82</v>
      </c>
      <c r="C48" s="27" t="s">
        <v>85</v>
      </c>
      <c r="D48" s="1" t="e">
        <f t="shared" si="1"/>
        <v>#N/A</v>
      </c>
      <c r="E48" s="17" t="str" cm="1">
        <f t="array" ref="E48">IFERROR(INDEX(C$5:C$69,SMALL(IF((B$5:B$69="Bâtiment")*G$13+(B$5:B$69="Eau")*G$14+(B$5:B$69="Gestion des déchets")*G$15+(B$5:B$69="Achats responsables &amp; économie circulaire")*G$16+(B$5:B$69="Contact nature &amp; biodiversité")*G$20+(B$5:B$69="Energie")*G$17+(B$5:B$69="Mobilité")*G$18+(B$5:B$69="Alimentation")*G$19,ROW(B$5:B$69)-4),ROWS(E$23:E47))),"")</f>
        <v/>
      </c>
    </row>
    <row r="49" spans="1:5">
      <c r="A49" s="69" t="str" cm="1">
        <f t="array" ref="A49">IFERROR(INDEX(B$5:B$69,SMALL(IF((B$5:B$69="Bâtiment")*G$13+(B$5:B$69="Eau")*G$14+(B$5:B$69="Gestion des déchets")*G$15+(B$5:B$69="Achats responsables &amp; économie circulaire")*G$16+(B$5:B$69="Contact nature &amp; biodiversité")*G$20+(B$5:B$69="Energie")*G$17+(B$5:B$69="Mobilité")*G$18+(B$5:B$69="Alimentation")*G$19,ROW(B$5:B$69)-4),ROWS(E$23:E48))),"")</f>
        <v/>
      </c>
      <c r="B49" s="2" t="s">
        <v>82</v>
      </c>
      <c r="C49" s="27" t="s">
        <v>86</v>
      </c>
      <c r="D49" s="1" t="e">
        <f t="shared" si="1"/>
        <v>#N/A</v>
      </c>
      <c r="E49" s="17" t="str" cm="1">
        <f t="array" ref="E49">IFERROR(INDEX(C$5:C$69,SMALL(IF((B$5:B$69="Bâtiment")*G$13+(B$5:B$69="Eau")*G$14+(B$5:B$69="Gestion des déchets")*G$15+(B$5:B$69="Achats responsables &amp; économie circulaire")*G$16+(B$5:B$69="Contact nature &amp; biodiversité")*G$20+(B$5:B$69="Energie")*G$17+(B$5:B$69="Mobilité")*G$18+(B$5:B$69="Alimentation")*G$19,ROW(B$5:B$69)-4),ROWS(E$23:E48))),"")</f>
        <v/>
      </c>
    </row>
    <row r="50" spans="1:5">
      <c r="A50" s="69" t="str" cm="1">
        <f t="array" ref="A50">IFERROR(INDEX(B$5:B$69,SMALL(IF((B$5:B$69="Bâtiment")*G$13+(B$5:B$69="Eau")*G$14+(B$5:B$69="Gestion des déchets")*G$15+(B$5:B$69="Achats responsables &amp; économie circulaire")*G$16+(B$5:B$69="Contact nature &amp; biodiversité")*G$20+(B$5:B$69="Energie")*G$17+(B$5:B$69="Mobilité")*G$18+(B$5:B$69="Alimentation")*G$19,ROW(B$5:B$69)-4),ROWS(E$23:E49))),"")</f>
        <v/>
      </c>
      <c r="B50" s="2" t="s">
        <v>82</v>
      </c>
      <c r="C50" s="27" t="s">
        <v>87</v>
      </c>
      <c r="D50" s="1" t="e">
        <f t="shared" si="1"/>
        <v>#N/A</v>
      </c>
      <c r="E50" s="17" t="str" cm="1">
        <f t="array" ref="E50">IFERROR(INDEX(C$5:C$69,SMALL(IF((B$5:B$69="Bâtiment")*G$13+(B$5:B$69="Eau")*G$14+(B$5:B$69="Gestion des déchets")*G$15+(B$5:B$69="Achats responsables &amp; économie circulaire")*G$16+(B$5:B$69="Contact nature &amp; biodiversité")*G$20+(B$5:B$69="Energie")*G$17+(B$5:B$69="Mobilité")*G$18+(B$5:B$69="Alimentation")*G$19,ROW(B$5:B$69)-4),ROWS(E$23:E49))),"")</f>
        <v/>
      </c>
    </row>
    <row r="51" spans="1:5">
      <c r="A51" s="69" t="str" cm="1">
        <f t="array" ref="A51">IFERROR(INDEX(B$5:B$69,SMALL(IF((B$5:B$69="Bâtiment")*G$13+(B$5:B$69="Eau")*G$14+(B$5:B$69="Gestion des déchets")*G$15+(B$5:B$69="Achats responsables &amp; économie circulaire")*G$16+(B$5:B$69="Contact nature &amp; biodiversité")*G$20+(B$5:B$69="Energie")*G$17+(B$5:B$69="Mobilité")*G$18+(B$5:B$69="Alimentation")*G$19,ROW(B$5:B$69)-4),ROWS(E$23:E50))),"")</f>
        <v/>
      </c>
      <c r="B51" s="2" t="s">
        <v>82</v>
      </c>
      <c r="C51" s="27" t="s">
        <v>88</v>
      </c>
      <c r="D51" s="1" t="e">
        <f t="shared" si="1"/>
        <v>#N/A</v>
      </c>
      <c r="E51" s="17" t="str" cm="1">
        <f t="array" ref="E51">IFERROR(INDEX(C$5:C$69,SMALL(IF((B$5:B$69="Bâtiment")*G$13+(B$5:B$69="Eau")*G$14+(B$5:B$69="Gestion des déchets")*G$15+(B$5:B$69="Achats responsables &amp; économie circulaire")*G$16+(B$5:B$69="Contact nature &amp; biodiversité")*G$20+(B$5:B$69="Energie")*G$17+(B$5:B$69="Mobilité")*G$18+(B$5:B$69="Alimentation")*G$19,ROW(B$5:B$69)-4),ROWS(E$23:E50))),"")</f>
        <v/>
      </c>
    </row>
    <row r="52" spans="1:5">
      <c r="A52" s="69" t="str" cm="1">
        <f t="array" ref="A52">IFERROR(INDEX(B$5:B$69,SMALL(IF((B$5:B$69="Bâtiment")*G$13+(B$5:B$69="Eau")*G$14+(B$5:B$69="Gestion des déchets")*G$15+(B$5:B$69="Achats responsables &amp; économie circulaire")*G$16+(B$5:B$69="Contact nature &amp; biodiversité")*G$20+(B$5:B$69="Energie")*G$17+(B$5:B$69="Mobilité")*G$18+(B$5:B$69="Alimentation")*G$19,ROW(B$5:B$69)-4),ROWS(E$23:E51))),"")</f>
        <v/>
      </c>
      <c r="B52" s="2" t="s">
        <v>82</v>
      </c>
      <c r="C52" s="27" t="s">
        <v>89</v>
      </c>
      <c r="D52" s="1" t="e">
        <f t="shared" si="1"/>
        <v>#N/A</v>
      </c>
      <c r="E52" s="17" t="str" cm="1">
        <f t="array" ref="E52">IFERROR(INDEX(C$5:C$69,SMALL(IF((B$5:B$69="Bâtiment")*G$13+(B$5:B$69="Eau")*G$14+(B$5:B$69="Gestion des déchets")*G$15+(B$5:B$69="Achats responsables &amp; économie circulaire")*G$16+(B$5:B$69="Contact nature &amp; biodiversité")*G$20+(B$5:B$69="Energie")*G$17+(B$5:B$69="Mobilité")*G$18+(B$5:B$69="Alimentation")*G$19,ROW(B$5:B$69)-4),ROWS(E$23:E51))),"")</f>
        <v/>
      </c>
    </row>
    <row r="53" spans="1:5">
      <c r="A53" s="69" t="str" cm="1">
        <f t="array" ref="A53">IFERROR(INDEX(B$5:B$69,SMALL(IF((B$5:B$69="Bâtiment")*G$13+(B$5:B$69="Eau")*G$14+(B$5:B$69="Gestion des déchets")*G$15+(B$5:B$69="Achats responsables &amp; économie circulaire")*G$16+(B$5:B$69="Contact nature &amp; biodiversité")*G$20+(B$5:B$69="Energie")*G$17+(B$5:B$69="Mobilité")*G$18+(B$5:B$69="Alimentation")*G$19,ROW(B$5:B$69)-4),ROWS(E$23:E52))),"")</f>
        <v/>
      </c>
      <c r="B53" s="2" t="s">
        <v>82</v>
      </c>
      <c r="C53" s="27" t="s">
        <v>90</v>
      </c>
      <c r="D53" s="1" t="e">
        <f t="shared" si="1"/>
        <v>#N/A</v>
      </c>
      <c r="E53" s="17" t="str" cm="1">
        <f t="array" ref="E53">IFERROR(INDEX(C$5:C$69,SMALL(IF((B$5:B$69="Bâtiment")*G$13+(B$5:B$69="Eau")*G$14+(B$5:B$69="Gestion des déchets")*G$15+(B$5:B$69="Achats responsables &amp; économie circulaire")*G$16+(B$5:B$69="Contact nature &amp; biodiversité")*G$20+(B$5:B$69="Energie")*G$17+(B$5:B$69="Mobilité")*G$18+(B$5:B$69="Alimentation")*G$19,ROW(B$5:B$69)-4),ROWS(E$23:E52))),"")</f>
        <v/>
      </c>
    </row>
    <row r="54" spans="1:5">
      <c r="A54" s="69" t="str" cm="1">
        <f t="array" ref="A54">IFERROR(INDEX(B$5:B$69,SMALL(IF((B$5:B$69="Bâtiment")*G$13+(B$5:B$69="Eau")*G$14+(B$5:B$69="Gestion des déchets")*G$15+(B$5:B$69="Achats responsables &amp; économie circulaire")*G$16+(B$5:B$69="Contact nature &amp; biodiversité")*G$20+(B$5:B$69="Energie")*G$17+(B$5:B$69="Mobilité")*G$18+(B$5:B$69="Alimentation")*G$19,ROW(B$5:B$69)-4),ROWS(E$23:E53))),"")</f>
        <v/>
      </c>
      <c r="B54" s="2" t="s">
        <v>91</v>
      </c>
      <c r="C54" s="27" t="s">
        <v>92</v>
      </c>
      <c r="D54" s="1" t="e">
        <f t="shared" si="1"/>
        <v>#N/A</v>
      </c>
      <c r="E54" s="17" t="str" cm="1">
        <f t="array" ref="E54">IFERROR(INDEX(C$5:C$69,SMALL(IF((B$5:B$69="Bâtiment")*G$13+(B$5:B$69="Eau")*G$14+(B$5:B$69="Gestion des déchets")*G$15+(B$5:B$69="Achats responsables &amp; économie circulaire")*G$16+(B$5:B$69="Contact nature &amp; biodiversité")*G$20+(B$5:B$69="Energie")*G$17+(B$5:B$69="Mobilité")*G$18+(B$5:B$69="Alimentation")*G$19,ROW(B$5:B$69)-4),ROWS(E$23:E53))),"")</f>
        <v/>
      </c>
    </row>
    <row r="55" spans="1:5">
      <c r="A55" s="69" t="str" cm="1">
        <f t="array" ref="A55">IFERROR(INDEX(B$5:B$69,SMALL(IF((B$5:B$69="Bâtiment")*G$13+(B$5:B$69="Eau")*G$14+(B$5:B$69="Gestion des déchets")*G$15+(B$5:B$69="Achats responsables &amp; économie circulaire")*G$16+(B$5:B$69="Contact nature &amp; biodiversité")*G$20+(B$5:B$69="Energie")*G$17+(B$5:B$69="Mobilité")*G$18+(B$5:B$69="Alimentation")*G$19,ROW(B$5:B$69)-4),ROWS(E$23:E54))),"")</f>
        <v/>
      </c>
      <c r="B55" s="2" t="s">
        <v>91</v>
      </c>
      <c r="C55" s="27" t="s">
        <v>93</v>
      </c>
      <c r="D55" s="1" t="e">
        <f t="shared" si="1"/>
        <v>#N/A</v>
      </c>
      <c r="E55" s="17" t="str" cm="1">
        <f t="array" ref="E55">IFERROR(INDEX(C$5:C$69,SMALL(IF((B$5:B$69="Bâtiment")*G$13+(B$5:B$69="Eau")*G$14+(B$5:B$69="Gestion des déchets")*G$15+(B$5:B$69="Achats responsables &amp; économie circulaire")*G$16+(B$5:B$69="Contact nature &amp; biodiversité")*G$20+(B$5:B$69="Energie")*G$17+(B$5:B$69="Mobilité")*G$18+(B$5:B$69="Alimentation")*G$19,ROW(B$5:B$69)-4),ROWS(E$23:E54))),"")</f>
        <v/>
      </c>
    </row>
    <row r="56" spans="1:5">
      <c r="A56" s="69" t="str" cm="1">
        <f t="array" ref="A56">IFERROR(INDEX(B$5:B$69,SMALL(IF((B$5:B$69="Bâtiment")*G$13+(B$5:B$69="Eau")*G$14+(B$5:B$69="Gestion des déchets")*G$15+(B$5:B$69="Achats responsables &amp; économie circulaire")*G$16+(B$5:B$69="Contact nature &amp; biodiversité")*G$20+(B$5:B$69="Energie")*G$17+(B$5:B$69="Mobilité")*G$18+(B$5:B$69="Alimentation")*G$19,ROW(B$5:B$69)-4),ROWS(E$23:E55))),"")</f>
        <v/>
      </c>
      <c r="B56" s="2" t="s">
        <v>91</v>
      </c>
      <c r="C56" s="27" t="s">
        <v>94</v>
      </c>
      <c r="D56" s="1" t="e">
        <f t="shared" si="1"/>
        <v>#N/A</v>
      </c>
      <c r="E56" s="17" t="str" cm="1">
        <f t="array" ref="E56">IFERROR(INDEX(C$5:C$69,SMALL(IF((B$5:B$69="Bâtiment")*G$13+(B$5:B$69="Eau")*G$14+(B$5:B$69="Gestion des déchets")*G$15+(B$5:B$69="Achats responsables &amp; économie circulaire")*G$16+(B$5:B$69="Contact nature &amp; biodiversité")*G$20+(B$5:B$69="Energie")*G$17+(B$5:B$69="Mobilité")*G$18+(B$5:B$69="Alimentation")*G$19,ROW(B$5:B$69)-4),ROWS(E$23:E55))),"")</f>
        <v/>
      </c>
    </row>
    <row r="57" spans="1:5">
      <c r="A57" s="69" t="str" cm="1">
        <f t="array" ref="A57">IFERROR(INDEX(B$5:B$69,SMALL(IF((B$5:B$69="Bâtiment")*G$13+(B$5:B$69="Eau")*G$14+(B$5:B$69="Gestion des déchets")*G$15+(B$5:B$69="Achats responsables &amp; économie circulaire")*G$16+(B$5:B$69="Contact nature &amp; biodiversité")*G$20+(B$5:B$69="Energie")*G$17+(B$5:B$69="Mobilité")*G$18+(B$5:B$69="Alimentation")*G$19,ROW(B$5:B$69)-4),ROWS(E$23:E56))),"")</f>
        <v/>
      </c>
      <c r="B57" s="2" t="s">
        <v>91</v>
      </c>
      <c r="C57" s="27" t="s">
        <v>95</v>
      </c>
      <c r="D57" s="1" t="e">
        <f t="shared" si="1"/>
        <v>#N/A</v>
      </c>
      <c r="E57" s="17" t="str" cm="1">
        <f t="array" ref="E57">IFERROR(INDEX(C$5:C$69,SMALL(IF((B$5:B$69="Bâtiment")*G$13+(B$5:B$69="Eau")*G$14+(B$5:B$69="Gestion des déchets")*G$15+(B$5:B$69="Achats responsables &amp; économie circulaire")*G$16+(B$5:B$69="Contact nature &amp; biodiversité")*G$20+(B$5:B$69="Energie")*G$17+(B$5:B$69="Mobilité")*G$18+(B$5:B$69="Alimentation")*G$19,ROW(B$5:B$69)-4),ROWS(E$23:E56))),"")</f>
        <v/>
      </c>
    </row>
    <row r="58" spans="1:5">
      <c r="A58" s="69" t="str" cm="1">
        <f t="array" ref="A58">IFERROR(INDEX(B$5:B$69,SMALL(IF((B$5:B$69="Bâtiment")*G$13+(B$5:B$69="Eau")*G$14+(B$5:B$69="Gestion des déchets")*G$15+(B$5:B$69="Achats responsables &amp; économie circulaire")*G$16+(B$5:B$69="Contact nature &amp; biodiversité")*G$20+(B$5:B$69="Energie")*G$17+(B$5:B$69="Mobilité")*G$18+(B$5:B$69="Alimentation")*G$19,ROW(B$5:B$69)-4),ROWS(E$23:E57))),"")</f>
        <v/>
      </c>
      <c r="B58" s="2" t="s">
        <v>91</v>
      </c>
      <c r="C58" s="27" t="s">
        <v>96</v>
      </c>
      <c r="D58" s="1" t="e">
        <f t="shared" si="1"/>
        <v>#N/A</v>
      </c>
      <c r="E58" s="17" t="str" cm="1">
        <f t="array" ref="E58">IFERROR(INDEX(C$5:C$69,SMALL(IF((B$5:B$69="Bâtiment")*G$13+(B$5:B$69="Eau")*G$14+(B$5:B$69="Gestion des déchets")*G$15+(B$5:B$69="Achats responsables &amp; économie circulaire")*G$16+(B$5:B$69="Contact nature &amp; biodiversité")*G$20+(B$5:B$69="Energie")*G$17+(B$5:B$69="Mobilité")*G$18+(B$5:B$69="Alimentation")*G$19,ROW(B$5:B$69)-4),ROWS(E$23:E57))),"")</f>
        <v/>
      </c>
    </row>
    <row r="59" spans="1:5">
      <c r="A59" s="69" t="str" cm="1">
        <f t="array" ref="A59">IFERROR(INDEX(B$5:B$69,SMALL(IF((B$5:B$69="Bâtiment")*G$13+(B$5:B$69="Eau")*G$14+(B$5:B$69="Gestion des déchets")*G$15+(B$5:B$69="Achats responsables &amp; économie circulaire")*G$16+(B$5:B$69="Contact nature &amp; biodiversité")*G$20+(B$5:B$69="Energie")*G$17+(B$5:B$69="Mobilité")*G$18+(B$5:B$69="Alimentation")*G$19,ROW(B$5:B$69)-4),ROWS(E$23:E58))),"")</f>
        <v/>
      </c>
      <c r="B59" s="2" t="s">
        <v>91</v>
      </c>
      <c r="C59" s="27" t="s">
        <v>97</v>
      </c>
      <c r="D59" s="1" t="e">
        <f t="shared" si="1"/>
        <v>#N/A</v>
      </c>
      <c r="E59" s="17" t="str" cm="1">
        <f t="array" ref="E59">IFERROR(INDEX(C$5:C$69,SMALL(IF((B$5:B$69="Bâtiment")*G$13+(B$5:B$69="Eau")*G$14+(B$5:B$69="Gestion des déchets")*G$15+(B$5:B$69="Achats responsables &amp; économie circulaire")*G$16+(B$5:B$69="Contact nature &amp; biodiversité")*G$20+(B$5:B$69="Energie")*G$17+(B$5:B$69="Mobilité")*G$18+(B$5:B$69="Alimentation")*G$19,ROW(B$5:B$69)-4),ROWS(E$23:E58))),"")</f>
        <v/>
      </c>
    </row>
    <row r="60" spans="1:5">
      <c r="A60" s="69" t="str" cm="1">
        <f t="array" ref="A60">IFERROR(INDEX(B$5:B$69,SMALL(IF((B$5:B$69="Bâtiment")*G$13+(B$5:B$69="Eau")*G$14+(B$5:B$69="Gestion des déchets")*G$15+(B$5:B$69="Achats responsables &amp; économie circulaire")*G$16+(B$5:B$69="Contact nature &amp; biodiversité")*G$20+(B$5:B$69="Energie")*G$17+(B$5:B$69="Mobilité")*G$18+(B$5:B$69="Alimentation")*G$19,ROW(B$5:B$69)-4),ROWS(E$23:E59))),"")</f>
        <v/>
      </c>
      <c r="B60" s="2" t="s">
        <v>91</v>
      </c>
      <c r="C60" s="27" t="s">
        <v>98</v>
      </c>
      <c r="D60" s="1" t="e">
        <f t="shared" si="1"/>
        <v>#N/A</v>
      </c>
      <c r="E60" s="17" t="str" cm="1">
        <f t="array" ref="E60">IFERROR(INDEX(C$5:C$69,SMALL(IF((B$5:B$69="Bâtiment")*G$13+(B$5:B$69="Eau")*G$14+(B$5:B$69="Gestion des déchets")*G$15+(B$5:B$69="Achats responsables &amp; économie circulaire")*G$16+(B$5:B$69="Contact nature &amp; biodiversité")*G$20+(B$5:B$69="Energie")*G$17+(B$5:B$69="Mobilité")*G$18+(B$5:B$69="Alimentation")*G$19,ROW(B$5:B$69)-4),ROWS(E$23:E59))),"")</f>
        <v/>
      </c>
    </row>
    <row r="61" spans="1:5">
      <c r="A61" s="69" t="str" cm="1">
        <f t="array" ref="A61">IFERROR(INDEX(B$5:B$69,SMALL(IF((B$5:B$69="Bâtiment")*G$13+(B$5:B$69="Eau")*G$14+(B$5:B$69="Gestion des déchets")*G$15+(B$5:B$69="Achats responsables &amp; économie circulaire")*G$16+(B$5:B$69="Contact nature &amp; biodiversité")*G$20+(B$5:B$69="Energie")*G$17+(B$5:B$69="Mobilité")*G$18+(B$5:B$69="Alimentation")*G$19,ROW(B$5:B$69)-4),ROWS(E$23:E60))),"")</f>
        <v/>
      </c>
      <c r="B61" s="2" t="s">
        <v>91</v>
      </c>
      <c r="C61" s="27" t="s">
        <v>99</v>
      </c>
      <c r="D61" s="1" t="e">
        <f t="shared" si="1"/>
        <v>#N/A</v>
      </c>
      <c r="E61" s="17" t="str" cm="1">
        <f t="array" ref="E61">IFERROR(INDEX(C$5:C$69,SMALL(IF((B$5:B$69="Bâtiment")*G$13+(B$5:B$69="Eau")*G$14+(B$5:B$69="Gestion des déchets")*G$15+(B$5:B$69="Achats responsables &amp; économie circulaire")*G$16+(B$5:B$69="Contact nature &amp; biodiversité")*G$20+(B$5:B$69="Energie")*G$17+(B$5:B$69="Mobilité")*G$18+(B$5:B$69="Alimentation")*G$19,ROW(B$5:B$69)-4),ROWS(E$23:E60))),"")</f>
        <v/>
      </c>
    </row>
    <row r="62" spans="1:5">
      <c r="A62" s="69" t="str" cm="1">
        <f t="array" ref="A62">IFERROR(INDEX(B$5:B$69,SMALL(IF((B$5:B$69="Bâtiment")*G$13+(B$5:B$69="Eau")*G$14+(B$5:B$69="Gestion des déchets")*G$15+(B$5:B$69="Achats responsables &amp; économie circulaire")*G$16+(B$5:B$69="Contact nature &amp; biodiversité")*G$20+(B$5:B$69="Energie")*G$17+(B$5:B$69="Mobilité")*G$18+(B$5:B$69="Alimentation")*G$19,ROW(B$5:B$69)-4),ROWS(E$23:E61))),"")</f>
        <v/>
      </c>
      <c r="B62" s="2" t="s">
        <v>100</v>
      </c>
      <c r="C62" s="27" t="s">
        <v>101</v>
      </c>
      <c r="D62" s="1" t="e">
        <f t="shared" si="1"/>
        <v>#N/A</v>
      </c>
      <c r="E62" s="17" t="str" cm="1">
        <f t="array" ref="E62">IFERROR(INDEX(C$5:C$69,SMALL(IF((B$5:B$69="Bâtiment")*G$13+(B$5:B$69="Eau")*G$14+(B$5:B$69="Gestion des déchets")*G$15+(B$5:B$69="Achats responsables &amp; économie circulaire")*G$16+(B$5:B$69="Contact nature &amp; biodiversité")*G$20+(B$5:B$69="Energie")*G$17+(B$5:B$69="Mobilité")*G$18+(B$5:B$69="Alimentation")*G$19,ROW(B$5:B$69)-4),ROWS(E$23:E61))),"")</f>
        <v/>
      </c>
    </row>
    <row r="63" spans="1:5">
      <c r="A63" s="69" t="str" cm="1">
        <f t="array" ref="A63">IFERROR(INDEX(B$5:B$69,SMALL(IF((B$5:B$69="Bâtiment")*G$13+(B$5:B$69="Eau")*G$14+(B$5:B$69="Gestion des déchets")*G$15+(B$5:B$69="Achats responsables &amp; économie circulaire")*G$16+(B$5:B$69="Contact nature &amp; biodiversité")*G$20+(B$5:B$69="Energie")*G$17+(B$5:B$69="Mobilité")*G$18+(B$5:B$69="Alimentation")*G$19,ROW(B$5:B$69)-4),ROWS(E$23:E62))),"")</f>
        <v/>
      </c>
      <c r="B63" s="2" t="s">
        <v>100</v>
      </c>
      <c r="C63" s="27" t="s">
        <v>102</v>
      </c>
      <c r="D63" s="1" t="e">
        <f t="shared" si="1"/>
        <v>#N/A</v>
      </c>
      <c r="E63" s="17" t="str" cm="1">
        <f t="array" ref="E63">IFERROR(INDEX(C$5:C$69,SMALL(IF((B$5:B$69="Bâtiment")*G$13+(B$5:B$69="Eau")*G$14+(B$5:B$69="Gestion des déchets")*G$15+(B$5:B$69="Achats responsables &amp; économie circulaire")*G$16+(B$5:B$69="Contact nature &amp; biodiversité")*G$20+(B$5:B$69="Energie")*G$17+(B$5:B$69="Mobilité")*G$18+(B$5:B$69="Alimentation")*G$19,ROW(B$5:B$69)-4),ROWS(E$23:E62))),"")</f>
        <v/>
      </c>
    </row>
    <row r="64" spans="1:5">
      <c r="A64" s="69" t="str" cm="1">
        <f t="array" ref="A64">IFERROR(INDEX(B$5:B$69,SMALL(IF((B$5:B$69="Bâtiment")*G$13+(B$5:B$69="Eau")*G$14+(B$5:B$69="Gestion des déchets")*G$15+(B$5:B$69="Achats responsables &amp; économie circulaire")*G$16+(B$5:B$69="Contact nature &amp; biodiversité")*G$20+(B$5:B$69="Energie")*G$17+(B$5:B$69="Mobilité")*G$18+(B$5:B$69="Alimentation")*G$19,ROW(B$5:B$69)-4),ROWS(E$23:E63))),"")</f>
        <v/>
      </c>
      <c r="B64" s="2" t="s">
        <v>100</v>
      </c>
      <c r="C64" s="27" t="s">
        <v>103</v>
      </c>
      <c r="D64" s="1" t="e">
        <f t="shared" si="1"/>
        <v>#N/A</v>
      </c>
      <c r="E64" s="17" t="str" cm="1">
        <f t="array" ref="E64">IFERROR(INDEX(C$5:C$69,SMALL(IF((B$5:B$69="Bâtiment")*G$13+(B$5:B$69="Eau")*G$14+(B$5:B$69="Gestion des déchets")*G$15+(B$5:B$69="Achats responsables &amp; économie circulaire")*G$16+(B$5:B$69="Contact nature &amp; biodiversité")*G$20+(B$5:B$69="Energie")*G$17+(B$5:B$69="Mobilité")*G$18+(B$5:B$69="Alimentation")*G$19,ROW(B$5:B$69)-4),ROWS(E$23:E63))),"")</f>
        <v/>
      </c>
    </row>
    <row r="65" spans="1:5">
      <c r="A65" s="69" t="str" cm="1">
        <f t="array" ref="A65">IFERROR(INDEX(B$5:B$69,SMALL(IF((B$5:B$69="Bâtiment")*G$13+(B$5:B$69="Eau")*G$14+(B$5:B$69="Gestion des déchets")*G$15+(B$5:B$69="Achats responsables &amp; économie circulaire")*G$16+(B$5:B$69="Contact nature &amp; biodiversité")*G$20+(B$5:B$69="Energie")*G$17+(B$5:B$69="Mobilité")*G$18+(B$5:B$69="Alimentation")*G$19,ROW(B$5:B$69)-4),ROWS(E$23:E64))),"")</f>
        <v/>
      </c>
      <c r="B65" s="2" t="s">
        <v>100</v>
      </c>
      <c r="C65" s="27" t="s">
        <v>104</v>
      </c>
      <c r="D65" s="1" t="e">
        <f t="shared" si="1"/>
        <v>#N/A</v>
      </c>
      <c r="E65" s="17" t="str" cm="1">
        <f t="array" ref="E65">IFERROR(INDEX(C$5:C$69,SMALL(IF((B$5:B$69="Bâtiment")*G$13+(B$5:B$69="Eau")*G$14+(B$5:B$69="Gestion des déchets")*G$15+(B$5:B$69="Achats responsables &amp; économie circulaire")*G$16+(B$5:B$69="Contact nature &amp; biodiversité")*G$20+(B$5:B$69="Energie")*G$17+(B$5:B$69="Mobilité")*G$18+(B$5:B$69="Alimentation")*G$19,ROW(B$5:B$69)-4),ROWS(E$23:E64))),"")</f>
        <v/>
      </c>
    </row>
    <row r="66" spans="1:5">
      <c r="A66" s="69" t="str" cm="1">
        <f t="array" ref="A66">IFERROR(INDEX(B$5:B$69,SMALL(IF((B$5:B$69="Bâtiment")*G$13+(B$5:B$69="Eau")*G$14+(B$5:B$69="Gestion des déchets")*G$15+(B$5:B$69="Achats responsables &amp; économie circulaire")*G$16+(B$5:B$69="Contact nature &amp; biodiversité")*G$20+(B$5:B$69="Energie")*G$17+(B$5:B$69="Mobilité")*G$18+(B$5:B$69="Alimentation")*G$19,ROW(B$5:B$69)-4),ROWS(E$23:E65))),"")</f>
        <v/>
      </c>
      <c r="B66" s="2" t="s">
        <v>100</v>
      </c>
      <c r="C66" s="27" t="s">
        <v>105</v>
      </c>
      <c r="D66" s="1" t="e">
        <f t="shared" si="1"/>
        <v>#N/A</v>
      </c>
      <c r="E66" s="17" t="str" cm="1">
        <f t="array" ref="E66">IFERROR(INDEX(C$5:C$69,SMALL(IF((B$5:B$69="Bâtiment")*G$13+(B$5:B$69="Eau")*G$14+(B$5:B$69="Gestion des déchets")*G$15+(B$5:B$69="Achats responsables &amp; économie circulaire")*G$16+(B$5:B$69="Contact nature &amp; biodiversité")*G$20+(B$5:B$69="Energie")*G$17+(B$5:B$69="Mobilité")*G$18+(B$5:B$69="Alimentation")*G$19,ROW(B$5:B$69)-4),ROWS(E$23:E65))),"")</f>
        <v/>
      </c>
    </row>
    <row r="67" spans="1:5">
      <c r="A67" s="69" t="str" cm="1">
        <f t="array" ref="A67">IFERROR(INDEX(B$5:B$69,SMALL(IF((B$5:B$69="Bâtiment")*G$13+(B$5:B$69="Eau")*G$14+(B$5:B$69="Gestion des déchets")*G$15+(B$5:B$69="Achats responsables &amp; économie circulaire")*G$16+(B$5:B$69="Contact nature &amp; biodiversité")*G$20+(B$5:B$69="Energie")*G$17+(B$5:B$69="Mobilité")*G$18+(B$5:B$69="Alimentation")*G$19,ROW(B$5:B$69)-4),ROWS(E$23:E66))),"")</f>
        <v/>
      </c>
      <c r="B67" s="2" t="s">
        <v>100</v>
      </c>
      <c r="C67" s="27" t="s">
        <v>106</v>
      </c>
      <c r="D67" s="1" t="e">
        <f t="shared" si="1"/>
        <v>#N/A</v>
      </c>
      <c r="E67" s="17" t="str" cm="1">
        <f t="array" ref="E67">IFERROR(INDEX(C$5:C$69,SMALL(IF((B$5:B$69="Bâtiment")*G$13+(B$5:B$69="Eau")*G$14+(B$5:B$69="Gestion des déchets")*G$15+(B$5:B$69="Achats responsables &amp; économie circulaire")*G$16+(B$5:B$69="Contact nature &amp; biodiversité")*G$20+(B$5:B$69="Energie")*G$17+(B$5:B$69="Mobilité")*G$18+(B$5:B$69="Alimentation")*G$19,ROW(B$5:B$69)-4),ROWS(E$23:E66))),"")</f>
        <v/>
      </c>
    </row>
    <row r="68" spans="1:5">
      <c r="A68" s="69" t="str" cm="1">
        <f t="array" ref="A68">IFERROR(INDEX(B$5:B$69,SMALL(IF((B$5:B$69="Bâtiment")*G$13+(B$5:B$69="Eau")*G$14+(B$5:B$69="Gestion des déchets")*G$15+(B$5:B$69="Achats responsables &amp; économie circulaire")*G$16+(B$5:B$69="Contact nature &amp; biodiversité")*G$20+(B$5:B$69="Energie")*G$17+(B$5:B$69="Mobilité")*G$18+(B$5:B$69="Alimentation")*G$19,ROW(B$5:B$69)-4),ROWS(E$23:E67))),"")</f>
        <v/>
      </c>
      <c r="B68" s="2" t="s">
        <v>100</v>
      </c>
      <c r="C68" s="27" t="s">
        <v>107</v>
      </c>
      <c r="D68" s="1" t="e">
        <f t="shared" si="1"/>
        <v>#N/A</v>
      </c>
      <c r="E68" s="17" t="str" cm="1">
        <f t="array" ref="E68">IFERROR(INDEX(C$5:C$69,SMALL(IF((B$5:B$69="Bâtiment")*G$13+(B$5:B$69="Eau")*G$14+(B$5:B$69="Gestion des déchets")*G$15+(B$5:B$69="Achats responsables &amp; économie circulaire")*G$16+(B$5:B$69="Contact nature &amp; biodiversité")*G$20+(B$5:B$69="Energie")*G$17+(B$5:B$69="Mobilité")*G$18+(B$5:B$69="Alimentation")*G$19,ROW(B$5:B$69)-4),ROWS(E$23:E67))),"")</f>
        <v/>
      </c>
    </row>
    <row r="69" spans="1:5">
      <c r="A69" s="69" t="str" cm="1">
        <f t="array" ref="A69">IFERROR(INDEX(B$5:B$69,SMALL(IF((B$5:B$69="Bâtiment")*G$13+(B$5:B$69="Eau")*G$14+(B$5:B$69="Gestion des déchets")*G$15+(B$5:B$69="Achats responsables &amp; économie circulaire")*G$16+(B$5:B$69="Contact nature &amp; biodiversité")*G$20+(B$5:B$69="Energie")*G$17+(B$5:B$69="Mobilité")*G$18+(B$5:B$69="Alimentation")*G$19,ROW(B$5:B$69)-4),ROWS(E$23:E68))),"")</f>
        <v/>
      </c>
      <c r="B69" s="2" t="s">
        <v>100</v>
      </c>
      <c r="C69" s="27" t="s">
        <v>108</v>
      </c>
      <c r="D69" s="1" t="e">
        <f t="shared" ref="D69" si="2">INDEX(F:F,MATCH(C69,E:E,0))</f>
        <v>#N/A</v>
      </c>
      <c r="E69" s="17" t="str" cm="1">
        <f t="array" ref="E69">IFERROR(INDEX(C$5:C$69,SMALL(IF((B$5:B$69="Bâtiment")*G$13+(B$5:B$69="Eau")*G$14+(B$5:B$69="Gestion des déchets")*G$15+(B$5:B$69="Achats responsables &amp; économie circulaire")*G$16+(B$5:B$69="Contact nature &amp; biodiversité")*G$20+(B$5:B$69="Energie")*G$17+(B$5:B$69="Mobilité")*G$18+(B$5:B$69="Alimentation")*G$19,ROW(B$5:B$69)-4),ROWS(E$23:E68))),"")</f>
        <v/>
      </c>
    </row>
    <row r="70" spans="1:5">
      <c r="A70" s="69" t="str" cm="1">
        <f t="array" ref="A70">IFERROR(INDEX(B$5:B$69,SMALL(IF((B$5:B$69="Bâtiment")*G$13+(B$5:B$69="Eau")*G$14+(B$5:B$69="Gestion des déchets")*G$15+(B$5:B$69="Achats responsables &amp; économie circulaire")*G$16+(B$5:B$69="Contact nature &amp; biodiversité")*G$20+(B$5:B$69="Energie")*G$17+(B$5:B$69="Mobilité")*G$18+(B$5:B$69="Alimentation")*G$19,ROW(B$5:B$69)-4),ROWS(E$23:E69))),"")</f>
        <v/>
      </c>
      <c r="E70" s="17" t="str" cm="1">
        <f t="array" ref="E70">IFERROR(INDEX(C$5:C$69,SMALL(IF((B$5:B$69="Bâtiment")*G$13+(B$5:B$69="Eau")*G$14+(B$5:B$69="Gestion des déchets")*G$15+(B$5:B$69="Achats responsables &amp; économie circulaire")*G$16+(B$5:B$69="Contact nature &amp; biodiversité")*G$20+(B$5:B$69="Energie")*G$17+(B$5:B$69="Mobilité")*G$18+(B$5:B$69="Alimentation")*G$19,ROW(B$5:B$69)-4),ROWS(E$23:E69))),"")</f>
        <v/>
      </c>
    </row>
    <row r="71" spans="1:5">
      <c r="A71" s="69" t="str" cm="1">
        <f t="array" ref="A71">IFERROR(INDEX(B$5:B$69,SMALL(IF((B$5:B$69="Bâtiment")*G$13+(B$5:B$69="Eau")*G$14+(B$5:B$69="Gestion des déchets")*G$15+(B$5:B$69="Achats responsables &amp; économie circulaire")*G$16+(B$5:B$69="Contact nature &amp; biodiversité")*G$20+(B$5:B$69="Energie")*G$17+(B$5:B$69="Mobilité")*G$18+(B$5:B$69="Alimentation")*G$19,ROW(B$5:B$69)-4),ROWS(E$23:E70))),"")</f>
        <v/>
      </c>
      <c r="E71" s="17" t="str" cm="1">
        <f t="array" ref="E71">IFERROR(INDEX(C$5:C$69,SMALL(IF((B$5:B$69="Bâtiment")*G$13+(B$5:B$69="Eau")*G$14+(B$5:B$69="Gestion des déchets")*G$15+(B$5:B$69="Achats responsables &amp; économie circulaire")*G$16+(B$5:B$69="Contact nature &amp; biodiversité")*G$20+(B$5:B$69="Energie")*G$17+(B$5:B$69="Mobilité")*G$18+(B$5:B$69="Alimentation")*G$19,ROW(B$5:B$69)-4),ROWS(E$23:E70))),"")</f>
        <v/>
      </c>
    </row>
    <row r="72" spans="1:5">
      <c r="A72" s="69" t="str" cm="1">
        <f t="array" ref="A72">IFERROR(INDEX(B$5:B$69,SMALL(IF((B$5:B$69="Bâtiment")*G$13+(B$5:B$69="Eau")*G$14+(B$5:B$69="Gestion des déchets")*G$15+(B$5:B$69="Achats responsables &amp; économie circulaire")*G$16+(B$5:B$69="Contact nature &amp; biodiversité")*G$20+(B$5:B$69="Energie")*G$17+(B$5:B$69="Mobilité")*G$18+(B$5:B$69="Alimentation")*G$19,ROW(B$5:B$69)-4),ROWS(E$23:E71))),"")</f>
        <v/>
      </c>
      <c r="E72" s="17" t="str" cm="1">
        <f t="array" ref="E72">IFERROR(INDEX(C$5:C$69,SMALL(IF((B$5:B$69="Bâtiment")*G$13+(B$5:B$69="Eau")*G$14+(B$5:B$69="Gestion des déchets")*G$15+(B$5:B$69="Achats responsables &amp; économie circulaire")*G$16+(B$5:B$69="Contact nature &amp; biodiversité")*G$20+(B$5:B$69="Energie")*G$17+(B$5:B$69="Mobilité")*G$18+(B$5:B$69="Alimentation")*G$19,ROW(B$5:B$69)-4),ROWS(E$23:E71))),"")</f>
        <v/>
      </c>
    </row>
    <row r="73" spans="1:5">
      <c r="A73" s="69" t="str" cm="1">
        <f t="array" ref="A73">IFERROR(INDEX(B$5:B$69,SMALL(IF((B$5:B$69="Bâtiment")*G$13+(B$5:B$69="Eau")*G$14+(B$5:B$69="Gestion des déchets")*G$15+(B$5:B$69="Achats responsables &amp; économie circulaire")*G$16+(B$5:B$69="Contact nature &amp; biodiversité")*G$20+(B$5:B$69="Energie")*G$17+(B$5:B$69="Mobilité")*G$18+(B$5:B$69="Alimentation")*G$19,ROW(B$5:B$69)-4),ROWS(E$23:E72))),"")</f>
        <v/>
      </c>
      <c r="E73" s="17" t="str" cm="1">
        <f t="array" ref="E73">IFERROR(INDEX(C$5:C$69,SMALL(IF((B$5:B$69="Bâtiment")*G$13+(B$5:B$69="Eau")*G$14+(B$5:B$69="Gestion des déchets")*G$15+(B$5:B$69="Achats responsables &amp; économie circulaire")*G$16+(B$5:B$69="Contact nature &amp; biodiversité")*G$20+(B$5:B$69="Energie")*G$17+(B$5:B$69="Mobilité")*G$18+(B$5:B$69="Alimentation")*G$19,ROW(B$5:B$69)-4),ROWS(E$23:E72))),"")</f>
        <v/>
      </c>
    </row>
    <row r="74" spans="1:5">
      <c r="A74" s="69" t="str" cm="1">
        <f t="array" ref="A74">IFERROR(INDEX(B$5:B$69,SMALL(IF((B$5:B$69="Bâtiment")*G$13+(B$5:B$69="Eau")*G$14+(B$5:B$69="Gestion des déchets")*G$15+(B$5:B$69="Achats responsables &amp; économie circulaire")*G$16+(B$5:B$69="Contact nature &amp; biodiversité")*G$20+(B$5:B$69="Energie")*G$17+(B$5:B$69="Mobilité")*G$18+(B$5:B$69="Alimentation")*G$19,ROW(B$5:B$69)-4),ROWS(E$23:E73))),"")</f>
        <v/>
      </c>
      <c r="E74" s="17" t="str" cm="1">
        <f t="array" ref="E74">IFERROR(INDEX(C$5:C$69,SMALL(IF((B$5:B$69="Bâtiment")*G$13+(B$5:B$69="Eau")*G$14+(B$5:B$69="Gestion des déchets")*G$15+(B$5:B$69="Achats responsables &amp; économie circulaire")*G$16+(B$5:B$69="Contact nature &amp; biodiversité")*G$20+(B$5:B$69="Energie")*G$17+(B$5:B$69="Mobilité")*G$18+(B$5:B$69="Alimentation")*G$19,ROW(B$5:B$69)-4),ROWS(E$23:E73))),"")</f>
        <v/>
      </c>
    </row>
    <row r="75" spans="1:5">
      <c r="A75" s="69" t="str" cm="1">
        <f t="array" ref="A75">IFERROR(INDEX(B$5:B$69,SMALL(IF((B$5:B$69="Bâtiment")*G$13+(B$5:B$69="Eau")*G$14+(B$5:B$69="Gestion des déchets")*G$15+(B$5:B$69="Achats responsables &amp; économie circulaire")*G$16+(B$5:B$69="Contact nature &amp; biodiversité")*G$20+(B$5:B$69="Energie")*G$17+(B$5:B$69="Mobilité")*G$18+(B$5:B$69="Alimentation")*G$19,ROW(B$5:B$69)-4),ROWS(E$23:E74))),"")</f>
        <v/>
      </c>
      <c r="E75" s="17" t="str" cm="1">
        <f t="array" ref="E75">IFERROR(INDEX(C$5:C$69,SMALL(IF((B$5:B$69="Bâtiment")*G$13+(B$5:B$69="Eau")*G$14+(B$5:B$69="Gestion des déchets")*G$15+(B$5:B$69="Achats responsables &amp; économie circulaire")*G$16+(B$5:B$69="Contact nature &amp; biodiversité")*G$20+(B$5:B$69="Energie")*G$17+(B$5:B$69="Mobilité")*G$18+(B$5:B$69="Alimentation")*G$19,ROW(B$5:B$69)-4),ROWS(E$23:E74))),"")</f>
        <v/>
      </c>
    </row>
    <row r="76" spans="1:5">
      <c r="A76" s="69" t="str" cm="1">
        <f t="array" ref="A76">IFERROR(INDEX(B$5:B$69,SMALL(IF((B$5:B$69="Bâtiment")*G$13+(B$5:B$69="Eau")*G$14+(B$5:B$69="Gestion des déchets")*G$15+(B$5:B$69="Achats responsables &amp; économie circulaire")*G$16+(B$5:B$69="Contact nature &amp; biodiversité")*G$20+(B$5:B$69="Energie")*G$17+(B$5:B$69="Mobilité")*G$18+(B$5:B$69="Alimentation")*G$19,ROW(B$5:B$69)-4),ROWS(E$23:E75))),"")</f>
        <v/>
      </c>
      <c r="E76" s="17" t="str" cm="1">
        <f t="array" ref="E76">IFERROR(INDEX(C$5:C$69,SMALL(IF((B$5:B$69="Bâtiment")*G$13+(B$5:B$69="Eau")*G$14+(B$5:B$69="Gestion des déchets")*G$15+(B$5:B$69="Achats responsables &amp; économie circulaire")*G$16+(B$5:B$69="Contact nature &amp; biodiversité")*G$20+(B$5:B$69="Energie")*G$17+(B$5:B$69="Mobilité")*G$18+(B$5:B$69="Alimentation")*G$19,ROW(B$5:B$69)-4),ROWS(E$23:E75))),"")</f>
        <v/>
      </c>
    </row>
    <row r="77" spans="1:5">
      <c r="A77" s="69" t="str" cm="1">
        <f t="array" ref="A77">IFERROR(INDEX(B$5:B$69,SMALL(IF((B$5:B$69="Bâtiment")*G$13+(B$5:B$69="Eau")*G$14+(B$5:B$69="Gestion des déchets")*G$15+(B$5:B$69="Achats responsables &amp; économie circulaire")*G$16+(B$5:B$69="Contact nature &amp; biodiversité")*G$20+(B$5:B$69="Energie")*G$17+(B$5:B$69="Mobilité")*G$18+(B$5:B$69="Alimentation")*G$19,ROW(B$5:B$69)-4),ROWS(E$23:E76))),"")</f>
        <v/>
      </c>
      <c r="E77" s="17" t="str" cm="1">
        <f t="array" ref="E77">IFERROR(INDEX(C$5:C$69,SMALL(IF((B$5:B$69="Bâtiment")*G$13+(B$5:B$69="Eau")*G$14+(B$5:B$69="Gestion des déchets")*G$15+(B$5:B$69="Achats responsables &amp; économie circulaire")*G$16+(B$5:B$69="Contact nature &amp; biodiversité")*G$20+(B$5:B$69="Energie")*G$17+(B$5:B$69="Mobilité")*G$18+(B$5:B$69="Alimentation")*G$19,ROW(B$5:B$69)-4),ROWS(E$23:E76))),"")</f>
        <v/>
      </c>
    </row>
    <row r="78" spans="1:5">
      <c r="A78" s="69" t="str" cm="1">
        <f t="array" ref="A78">IFERROR(INDEX(B$5:B$69,SMALL(IF((B$5:B$69="Bâtiment")*G$13+(B$5:B$69="Eau")*G$14+(B$5:B$69="Gestion des déchets")*G$15+(B$5:B$69="Achats responsables &amp; économie circulaire")*G$16+(B$5:B$69="Contact nature &amp; biodiversité")*G$20+(B$5:B$69="Energie")*G$17+(B$5:B$69="Mobilité")*G$18+(B$5:B$69="Alimentation")*G$19,ROW(B$5:B$69)-4),ROWS(E$23:E77))),"")</f>
        <v/>
      </c>
      <c r="E78" s="17" t="str" cm="1">
        <f t="array" ref="E78">IFERROR(INDEX(C$5:C$69,SMALL(IF((B$5:B$69="Bâtiment")*G$13+(B$5:B$69="Eau")*G$14+(B$5:B$69="Gestion des déchets")*G$15+(B$5:B$69="Achats responsables &amp; économie circulaire")*G$16+(B$5:B$69="Contact nature &amp; biodiversité")*G$20+(B$5:B$69="Energie")*G$17+(B$5:B$69="Mobilité")*G$18+(B$5:B$69="Alimentation")*G$19,ROW(B$5:B$69)-4),ROWS(E$23:E77))),"")</f>
        <v/>
      </c>
    </row>
    <row r="79" spans="1:5">
      <c r="A79" s="69" t="str" cm="1">
        <f t="array" ref="A79">IFERROR(INDEX(B$5:B$69,SMALL(IF((B$5:B$69="Bâtiment")*G$13+(B$5:B$69="Eau")*G$14+(B$5:B$69="Gestion des déchets")*G$15+(B$5:B$69="Achats responsables &amp; économie circulaire")*G$16+(B$5:B$69="Contact nature &amp; biodiversité")*G$20+(B$5:B$69="Energie")*G$17+(B$5:B$69="Mobilité")*G$18+(B$5:B$69="Alimentation")*G$19,ROW(B$5:B$69)-4),ROWS(E$23:E78))),"")</f>
        <v/>
      </c>
      <c r="E79" s="17" t="str" cm="1">
        <f t="array" ref="E79">IFERROR(INDEX(C$5:C$69,SMALL(IF((B$5:B$69="Bâtiment")*G$13+(B$5:B$69="Eau")*G$14+(B$5:B$69="Gestion des déchets")*G$15+(B$5:B$69="Achats responsables &amp; économie circulaire")*G$16+(B$5:B$69="Contact nature &amp; biodiversité")*G$20+(B$5:B$69="Energie")*G$17+(B$5:B$69="Mobilité")*G$18+(B$5:B$69="Alimentation")*G$19,ROW(B$5:B$69)-4),ROWS(E$23:E78))),"")</f>
        <v/>
      </c>
    </row>
    <row r="80" spans="1:5">
      <c r="A80" s="69" t="str" cm="1">
        <f t="array" ref="A80">IFERROR(INDEX(B$5:B$69,SMALL(IF((B$5:B$69="Bâtiment")*G$13+(B$5:B$69="Eau")*G$14+(B$5:B$69="Gestion des déchets")*G$15+(B$5:B$69="Achats responsables &amp; économie circulaire")*G$16+(B$5:B$69="Contact nature &amp; biodiversité")*G$20+(B$5:B$69="Energie")*G$17+(B$5:B$69="Mobilité")*G$18+(B$5:B$69="Alimentation")*G$19,ROW(B$5:B$69)-4),ROWS(E$23:E79))),"")</f>
        <v/>
      </c>
      <c r="E80" s="17" t="str" cm="1">
        <f t="array" ref="E80">IFERROR(INDEX(C$5:C$69,SMALL(IF((B$5:B$69="Bâtiment")*G$13+(B$5:B$69="Eau")*G$14+(B$5:B$69="Gestion des déchets")*G$15+(B$5:B$69="Achats responsables &amp; économie circulaire")*G$16+(B$5:B$69="Contact nature &amp; biodiversité")*G$20+(B$5:B$69="Energie")*G$17+(B$5:B$69="Mobilité")*G$18+(B$5:B$69="Alimentation")*G$19,ROW(B$5:B$69)-4),ROWS(E$23:E79))),"")</f>
        <v/>
      </c>
    </row>
    <row r="81" spans="1:5">
      <c r="A81" s="69" t="str" cm="1">
        <f t="array" ref="A81">IFERROR(INDEX(B$5:B$69,SMALL(IF((B$5:B$69="Bâtiment")*G$13+(B$5:B$69="Eau")*G$14+(B$5:B$69="Gestion des déchets")*G$15+(B$5:B$69="Achats responsables &amp; économie circulaire")*G$16+(B$5:B$69="Contact nature &amp; biodiversité")*G$20+(B$5:B$69="Energie")*G$17+(B$5:B$69="Mobilité")*G$18+(B$5:B$69="Alimentation")*G$19,ROW(B$5:B$69)-4),ROWS(E$23:E80))),"")</f>
        <v/>
      </c>
      <c r="E81" s="17" t="str" cm="1">
        <f t="array" ref="E81">IFERROR(INDEX(C$5:C$69,SMALL(IF((B$5:B$69="Bâtiment")*G$13+(B$5:B$69="Eau")*G$14+(B$5:B$69="Gestion des déchets")*G$15+(B$5:B$69="Achats responsables &amp; économie circulaire")*G$16+(B$5:B$69="Contact nature &amp; biodiversité")*G$20+(B$5:B$69="Energie")*G$17+(B$5:B$69="Mobilité")*G$18+(B$5:B$69="Alimentation")*G$19,ROW(B$5:B$69)-4),ROWS(E$23:E80))),"")</f>
        <v/>
      </c>
    </row>
    <row r="82" spans="1:5">
      <c r="A82" s="69" t="str" cm="1">
        <f t="array" ref="A82">IFERROR(INDEX(B$5:B$69,SMALL(IF((B$5:B$69="Bâtiment")*G$13+(B$5:B$69="Eau")*G$14+(B$5:B$69="Gestion des déchets")*G$15+(B$5:B$69="Achats responsables &amp; économie circulaire")*G$16+(B$5:B$69="Contact nature &amp; biodiversité")*G$20+(B$5:B$69="Energie")*G$17+(B$5:B$69="Mobilité")*G$18+(B$5:B$69="Alimentation")*G$19,ROW(B$5:B$69)-4),ROWS(E$23:E81))),"")</f>
        <v/>
      </c>
      <c r="E82" s="17" t="str" cm="1">
        <f t="array" ref="E82">IFERROR(INDEX(C$5:C$69,SMALL(IF((B$5:B$69="Bâtiment")*G$13+(B$5:B$69="Eau")*G$14+(B$5:B$69="Gestion des déchets")*G$15+(B$5:B$69="Achats responsables &amp; économie circulaire")*G$16+(B$5:B$69="Contact nature &amp; biodiversité")*G$20+(B$5:B$69="Energie")*G$17+(B$5:B$69="Mobilité")*G$18+(B$5:B$69="Alimentation")*G$19,ROW(B$5:B$69)-4),ROWS(E$23:E81))),"")</f>
        <v/>
      </c>
    </row>
    <row r="83" spans="1:5">
      <c r="A83" s="69" t="str" cm="1">
        <f t="array" ref="A83">IFERROR(INDEX(B$5:B$69,SMALL(IF((B$5:B$69="Bâtiment")*G$13+(B$5:B$69="Eau")*G$14+(B$5:B$69="Gestion des déchets")*G$15+(B$5:B$69="Achats responsables &amp; économie circulaire")*G$16+(B$5:B$69="Contact nature &amp; biodiversité")*G$20+(B$5:B$69="Energie")*G$17+(B$5:B$69="Mobilité")*G$18+(B$5:B$69="Alimentation")*G$19,ROW(B$5:B$69)-4),ROWS(E$23:E82))),"")</f>
        <v/>
      </c>
      <c r="E83" s="17" t="str" cm="1">
        <f t="array" ref="E83">IFERROR(INDEX(C$5:C$69,SMALL(IF((B$5:B$69="Bâtiment")*G$13+(B$5:B$69="Eau")*G$14+(B$5:B$69="Gestion des déchets")*G$15+(B$5:B$69="Achats responsables &amp; économie circulaire")*G$16+(B$5:B$69="Contact nature &amp; biodiversité")*G$20+(B$5:B$69="Energie")*G$17+(B$5:B$69="Mobilité")*G$18+(B$5:B$69="Alimentation")*G$19,ROW(B$5:B$69)-4),ROWS(E$23:E82))),"")</f>
        <v/>
      </c>
    </row>
    <row r="84" spans="1:5">
      <c r="A84" s="69" t="str" cm="1">
        <f t="array" ref="A84">IFERROR(INDEX(B$5:B$69,SMALL(IF((B$5:B$69="Bâtiment")*G$13+(B$5:B$69="Eau")*G$14+(B$5:B$69="Gestion des déchets")*G$15+(B$5:B$69="Achats responsables &amp; économie circulaire")*G$16+(B$5:B$69="Contact nature &amp; biodiversité")*G$20+(B$5:B$69="Energie")*G$17+(B$5:B$69="Mobilité")*G$18+(B$5:B$69="Alimentation")*G$19,ROW(B$5:B$69)-4),ROWS(E$23:E83))),"")</f>
        <v/>
      </c>
      <c r="E84" s="17" t="str" cm="1">
        <f t="array" ref="E84">IFERROR(INDEX(C$5:C$69,SMALL(IF((B$5:B$69="Bâtiment")*G$13+(B$5:B$69="Eau")*G$14+(B$5:B$69="Gestion des déchets")*G$15+(B$5:B$69="Achats responsables &amp; économie circulaire")*G$16+(B$5:B$69="Contact nature &amp; biodiversité")*G$20+(B$5:B$69="Energie")*G$17+(B$5:B$69="Mobilité")*G$18+(B$5:B$69="Alimentation")*G$19,ROW(B$5:B$69)-4),ROWS(E$23:E83))),"")</f>
        <v/>
      </c>
    </row>
    <row r="85" spans="1:5">
      <c r="A85" s="69" t="str" cm="1">
        <f t="array" ref="A85">IFERROR(INDEX(B$5:B$69,SMALL(IF((B$5:B$69="Bâtiment")*G$13+(B$5:B$69="Eau")*G$14+(B$5:B$69="Gestion des déchets")*G$15+(B$5:B$69="Achats responsables &amp; économie circulaire")*G$16+(B$5:B$69="Contact nature &amp; biodiversité")*G$20+(B$5:B$69="Energie")*G$17+(B$5:B$69="Mobilité")*G$18+(B$5:B$69="Alimentation")*G$19,ROW(B$5:B$69)-4),ROWS(E$23:E84))),"")</f>
        <v/>
      </c>
      <c r="E85" s="17" t="str" cm="1">
        <f t="array" ref="E85">IFERROR(INDEX(C$5:C$69,SMALL(IF((B$5:B$69="Bâtiment")*G$13+(B$5:B$69="Eau")*G$14+(B$5:B$69="Gestion des déchets")*G$15+(B$5:B$69="Achats responsables &amp; économie circulaire")*G$16+(B$5:B$69="Contact nature &amp; biodiversité")*G$20+(B$5:B$69="Energie")*G$17+(B$5:B$69="Mobilité")*G$18+(B$5:B$69="Alimentation")*G$19,ROW(B$5:B$69)-4),ROWS(E$23:E84))),"")</f>
        <v/>
      </c>
    </row>
    <row r="86" spans="1:5">
      <c r="A86" s="69" t="str" cm="1">
        <f t="array" ref="A86">IFERROR(INDEX(B$5:B$69,SMALL(IF((B$5:B$69="Bâtiment")*G$13+(B$5:B$69="Eau")*G$14+(B$5:B$69="Gestion des déchets")*G$15+(B$5:B$69="Achats responsables &amp; économie circulaire")*G$16+(B$5:B$69="Contact nature &amp; biodiversité")*G$20+(B$5:B$69="Energie")*G$17+(B$5:B$69="Mobilité")*G$18+(B$5:B$69="Alimentation")*G$19,ROW(B$5:B$69)-4),ROWS(E$23:E85))),"")</f>
        <v/>
      </c>
      <c r="E86" s="17" t="str" cm="1">
        <f t="array" ref="E86">IFERROR(INDEX(C$5:C$69,SMALL(IF((B$5:B$69="Bâtiment")*G$13+(B$5:B$69="Eau")*G$14+(B$5:B$69="Gestion des déchets")*G$15+(B$5:B$69="Achats responsables &amp; économie circulaire")*G$16+(B$5:B$69="Contact nature &amp; biodiversité")*G$20+(B$5:B$69="Energie")*G$17+(B$5:B$69="Mobilité")*G$18+(B$5:B$69="Alimentation")*G$19,ROW(B$5:B$69)-4),ROWS(E$23:E85))),"")</f>
        <v/>
      </c>
    </row>
    <row r="87" spans="1:5">
      <c r="A87" s="69" t="str" cm="1">
        <f t="array" ref="A87">IFERROR(INDEX(B$5:B$69,SMALL(IF((B$5:B$69="Bâtiment")*G$13+(B$5:B$69="Eau")*G$14+(B$5:B$69="Gestion des déchets")*G$15+(B$5:B$69="Achats responsables &amp; économie circulaire")*G$16+(B$5:B$69="Contact nature &amp; biodiversité")*G$20+(B$5:B$69="Energie")*G$17+(B$5:B$69="Mobilité")*G$18+(B$5:B$69="Alimentation")*G$19,ROW(B$5:B$69)-4),ROWS(E$23:E86))),"")</f>
        <v/>
      </c>
      <c r="E87" s="17" t="str" cm="1">
        <f t="array" ref="E87">IFERROR(INDEX(C$5:C$69,SMALL(IF((B$5:B$69="Bâtiment")*G$13+(B$5:B$69="Eau")*G$14+(B$5:B$69="Gestion des déchets")*G$15+(B$5:B$69="Achats responsables &amp; économie circulaire")*G$16+(B$5:B$69="Contact nature &amp; biodiversité")*G$20+(B$5:B$69="Energie")*G$17+(B$5:B$69="Mobilité")*G$18+(B$5:B$69="Alimentation")*G$19,ROW(B$5:B$69)-4),ROWS(E$23:E86))),"")</f>
        <v/>
      </c>
    </row>
    <row r="88" spans="1:5">
      <c r="A88" s="69" t="str" cm="1">
        <f t="array" ref="A88">IFERROR(INDEX(B$5:B$69,SMALL(IF((B$5:B$69="Bâtiment")*G$13+(B$5:B$69="Eau")*G$14+(B$5:B$69="Gestion des déchets")*G$15+(B$5:B$69="Achats responsables &amp; économie circulaire")*G$16+(B$5:B$69="Contact nature &amp; biodiversité")*G$20+(B$5:B$69="Energie")*G$17+(B$5:B$69="Mobilité")*G$18+(B$5:B$69="Alimentation")*G$19,ROW(B$5:B$69)-4),ROWS(E$23:E87))),"")</f>
        <v/>
      </c>
      <c r="E88" s="17" t="str" cm="1">
        <f t="array" ref="E88">IFERROR(INDEX(C$5:C$69,SMALL(IF((B$5:B$69="Bâtiment")*G$13+(B$5:B$69="Eau")*G$14+(B$5:B$69="Gestion des déchets")*G$15+(B$5:B$69="Achats responsables &amp; économie circulaire")*G$16+(B$5:B$69="Contact nature &amp; biodiversité")*G$20+(B$5:B$69="Energie")*G$17+(B$5:B$69="Mobilité")*G$18+(B$5:B$69="Alimentation")*G$19,ROW(B$5:B$69)-4),ROWS(E$23:E87))),"")</f>
        <v/>
      </c>
    </row>
    <row r="89" spans="1:5">
      <c r="A89" s="69" t="str" cm="1">
        <f t="array" ref="A89">IFERROR(INDEX(B$5:B$69,SMALL(IF((B$5:B$69="Bâtiment")*G$13+(B$5:B$69="Eau")*G$14+(B$5:B$69="Gestion des déchets")*G$15+(B$5:B$69="Achats responsables &amp; économie circulaire")*G$16+(B$5:B$69="Contact nature &amp; biodiversité")*G$20+(B$5:B$69="Energie")*G$17+(B$5:B$69="Mobilité")*G$18+(B$5:B$69="Alimentation")*G$19,ROW(B$5:B$69)-4),ROWS(E$23:E88))),"")</f>
        <v/>
      </c>
      <c r="E89" s="17" t="str" cm="1">
        <f t="array" ref="E89">IFERROR(INDEX(C$5:C$69,SMALL(IF((B$5:B$69="Bâtiment")*G$13+(B$5:B$69="Eau")*G$14+(B$5:B$69="Gestion des déchets")*G$15+(B$5:B$69="Achats responsables &amp; économie circulaire")*G$16+(B$5:B$69="Contact nature &amp; biodiversité")*G$20+(B$5:B$69="Energie")*G$17+(B$5:B$69="Mobilité")*G$18+(B$5:B$69="Alimentation")*G$19,ROW(B$5:B$69)-4),ROWS(E$23:E88))),"")</f>
        <v/>
      </c>
    </row>
    <row r="90" spans="1:5">
      <c r="A90" s="69" t="str" cm="1">
        <f t="array" ref="A90">IFERROR(INDEX(B$5:B$69,SMALL(IF((B$5:B$69="Bâtiment")*G$13+(B$5:B$69="Eau")*G$14+(B$5:B$69="Gestion des déchets")*G$15+(B$5:B$69="Achats responsables &amp; économie circulaire")*G$16+(B$5:B$69="Contact nature &amp; biodiversité")*G$20+(B$5:B$69="Energie")*G$17+(B$5:B$69="Mobilité")*G$18+(B$5:B$69="Alimentation")*G$19,ROW(B$5:B$69)-4),ROWS(E$23:E89))),"")</f>
        <v/>
      </c>
      <c r="E90" s="17" t="str" cm="1">
        <f t="array" ref="E90">IFERROR(INDEX(C$5:C$69,SMALL(IF((B$5:B$69="Bâtiment")*G$13+(B$5:B$69="Eau")*G$14+(B$5:B$69="Gestion des déchets")*G$15+(B$5:B$69="Achats responsables &amp; économie circulaire")*G$16+(B$5:B$69="Contact nature &amp; biodiversité")*G$20+(B$5:B$69="Energie")*G$17+(B$5:B$69="Mobilité")*G$18+(B$5:B$69="Alimentation")*G$19,ROW(B$5:B$69)-4),ROWS(E$23:E89))),"")</f>
        <v/>
      </c>
    </row>
    <row r="91" spans="1:5">
      <c r="A91" s="69" t="str" cm="1">
        <f t="array" ref="A91">IFERROR(INDEX(B$5:B$69,SMALL(IF((B$5:B$69="Bâtiment")*G$13+(B$5:B$69="Eau")*G$14+(B$5:B$69="Gestion des déchets")*G$15+(B$5:B$69="Achats responsables &amp; économie circulaire")*G$16+(B$5:B$69="Contact nature &amp; biodiversité")*G$20+(B$5:B$69="Energie")*G$17+(B$5:B$69="Mobilité")*G$18+(B$5:B$69="Alimentation")*G$19,ROW(B$5:B$69)-4),ROWS(E$23:E90))),"")</f>
        <v/>
      </c>
      <c r="E91" s="17" t="str" cm="1">
        <f t="array" ref="E91">IFERROR(INDEX(C$5:C$69,SMALL(IF((B$5:B$69="Bâtiment")*G$13+(B$5:B$69="Eau")*G$14+(B$5:B$69="Gestion des déchets")*G$15+(B$5:B$69="Achats responsables &amp; économie circulaire")*G$16+(B$5:B$69="Contact nature &amp; biodiversité")*G$20+(B$5:B$69="Energie")*G$17+(B$5:B$69="Mobilité")*G$18+(B$5:B$69="Alimentation")*G$19,ROW(B$5:B$69)-4),ROWS(E$23:E90))),"")</f>
        <v/>
      </c>
    </row>
    <row r="92" spans="1:5">
      <c r="A92" s="69" t="str" cm="1">
        <f t="array" ref="A92">IFERROR(INDEX(B$5:B$69,SMALL(IF((B$5:B$69="Bâtiment")*G$13+(B$5:B$69="Eau")*G$14+(B$5:B$69="Gestion des déchets")*G$15+(B$5:B$69="Achats responsables &amp; économie circulaire")*G$16+(B$5:B$69="Contact nature &amp; biodiversité")*G$20+(B$5:B$69="Energie")*G$17+(B$5:B$69="Mobilité")*G$18+(B$5:B$69="Alimentation")*G$19,ROW(B$5:B$69)-4),ROWS(E$23:E91))),"")</f>
        <v/>
      </c>
      <c r="E92" s="17" t="str" cm="1">
        <f t="array" ref="E92">IFERROR(INDEX(C$5:C$69,SMALL(IF((B$5:B$69="Bâtiment")*G$13+(B$5:B$69="Eau")*G$14+(B$5:B$69="Gestion des déchets")*G$15+(B$5:B$69="Achats responsables &amp; économie circulaire")*G$16+(B$5:B$69="Contact nature &amp; biodiversité")*G$20+(B$5:B$69="Energie")*G$17+(B$5:B$69="Mobilité")*G$18+(B$5:B$69="Alimentation")*G$19,ROW(B$5:B$69)-4),ROWS(E$23:E91))),"")</f>
        <v/>
      </c>
    </row>
    <row r="93" spans="1:5">
      <c r="A93" s="69" t="str" cm="1">
        <f t="array" ref="A93">IFERROR(INDEX(B$5:B$69,SMALL(IF((B$5:B$69="Bâtiment")*G$13+(B$5:B$69="Eau")*G$14+(B$5:B$69="Gestion des déchets")*G$15+(B$5:B$69="Achats responsables &amp; économie circulaire")*G$16+(B$5:B$69="Contact nature &amp; biodiversité")*G$20+(B$5:B$69="Energie")*G$17+(B$5:B$69="Mobilité")*G$18+(B$5:B$69="Alimentation")*G$19,ROW(B$5:B$69)-4),ROWS(E$23:E92))),"")</f>
        <v/>
      </c>
      <c r="E93" s="17" t="str" cm="1">
        <f t="array" ref="E93">IFERROR(INDEX(C$5:C$69,SMALL(IF((B$5:B$69="Bâtiment")*G$13+(B$5:B$69="Eau")*G$14+(B$5:B$69="Gestion des déchets")*G$15+(B$5:B$69="Achats responsables &amp; économie circulaire")*G$16+(B$5:B$69="Contact nature &amp; biodiversité")*G$20+(B$5:B$69="Energie")*G$17+(B$5:B$69="Mobilité")*G$18+(B$5:B$69="Alimentation")*G$19,ROW(B$5:B$69)-4),ROWS(E$23:E92))),"")</f>
        <v/>
      </c>
    </row>
    <row r="94" spans="1:5">
      <c r="A94" s="69" t="str" cm="1">
        <f t="array" ref="A94">IFERROR(INDEX(B$5:B$69,SMALL(IF((B$5:B$69="Bâtiment")*G$13+(B$5:B$69="Eau")*G$14+(B$5:B$69="Gestion des déchets")*G$15+(B$5:B$69="Achats responsables &amp; économie circulaire")*G$16+(B$5:B$69="Contact nature &amp; biodiversité")*G$20+(B$5:B$69="Energie")*G$17+(B$5:B$69="Mobilité")*G$18+(B$5:B$69="Alimentation")*G$19,ROW(B$5:B$69)-4),ROWS(E$23:E93))),"")</f>
        <v/>
      </c>
      <c r="E94" s="17" t="str" cm="1">
        <f t="array" ref="E94">IFERROR(INDEX(C$5:C$69,SMALL(IF((B$5:B$69="Bâtiment")*G$13+(B$5:B$69="Eau")*G$14+(B$5:B$69="Gestion des déchets")*G$15+(B$5:B$69="Achats responsables &amp; économie circulaire")*G$16+(B$5:B$69="Contact nature &amp; biodiversité")*G$20+(B$5:B$69="Energie")*G$17+(B$5:B$69="Mobilité")*G$18+(B$5:B$69="Alimentation")*G$19,ROW(B$5:B$69)-4),ROWS(E$23:E93))),"")</f>
        <v/>
      </c>
    </row>
    <row r="95" spans="1:5">
      <c r="A95" s="69" t="str" cm="1">
        <f t="array" ref="A95">IFERROR(INDEX(B$5:B$69,SMALL(IF((B$5:B$69="Bâtiment")*G$13+(B$5:B$69="Eau")*G$14+(B$5:B$69="Gestion des déchets")*G$15+(B$5:B$69="Achats responsables &amp; économie circulaire")*G$16+(B$5:B$69="Contact nature &amp; biodiversité")*G$20+(B$5:B$69="Energie")*G$17+(B$5:B$69="Mobilité")*G$18+(B$5:B$69="Alimentation")*G$19,ROW(B$5:B$69)-4),ROWS(E$23:E94))),"")</f>
        <v/>
      </c>
      <c r="E95" s="17" t="str" cm="1">
        <f t="array" ref="E95">IFERROR(INDEX(C$5:C$69,SMALL(IF((B$5:B$69="Bâtiment")*G$13+(B$5:B$69="Eau")*G$14+(B$5:B$69="Gestion des déchets")*G$15+(B$5:B$69="Achats responsables &amp; économie circulaire")*G$16+(B$5:B$69="Contact nature &amp; biodiversité")*G$20+(B$5:B$69="Energie")*G$17+(B$5:B$69="Mobilité")*G$18+(B$5:B$69="Alimentation")*G$19,ROW(B$5:B$69)-4),ROWS(E$23:E94))),"")</f>
        <v/>
      </c>
    </row>
    <row r="96" spans="1:5">
      <c r="A96" s="69" t="str" cm="1">
        <f t="array" ref="A96">IFERROR(INDEX(B$5:B$69,SMALL(IF((B$5:B$69="Bâtiment")*G$13+(B$5:B$69="Eau")*G$14+(B$5:B$69="Gestion des déchets")*G$15+(B$5:B$69="Achats responsables &amp; économie circulaire")*G$16+(B$5:B$69="Contact nature &amp; biodiversité")*G$20+(B$5:B$69="Energie")*G$17+(B$5:B$69="Mobilité")*G$18+(B$5:B$69="Alimentation")*G$19,ROW(B$5:B$69)-4),ROWS(E$23:E95))),"")</f>
        <v/>
      </c>
      <c r="E96" s="17" t="str" cm="1">
        <f t="array" ref="E96">IFERROR(INDEX(C$5:C$69,SMALL(IF((B$5:B$69="Bâtiment")*G$13+(B$5:B$69="Eau")*G$14+(B$5:B$69="Gestion des déchets")*G$15+(B$5:B$69="Achats responsables &amp; économie circulaire")*G$16+(B$5:B$69="Contact nature &amp; biodiversité")*G$20+(B$5:B$69="Energie")*G$17+(B$5:B$69="Mobilité")*G$18+(B$5:B$69="Alimentation")*G$19,ROW(B$5:B$69)-4),ROWS(E$23:E95))),"")</f>
        <v/>
      </c>
    </row>
    <row r="97" spans="1:5">
      <c r="A97" s="69" t="str" cm="1">
        <f t="array" ref="A97">IFERROR(INDEX(B$5:B$69,SMALL(IF((B$5:B$69="Bâtiment")*G$13+(B$5:B$69="Eau")*G$14+(B$5:B$69="Gestion des déchets")*G$15+(B$5:B$69="Achats responsables &amp; économie circulaire")*G$16+(B$5:B$69="Contact nature &amp; biodiversité")*G$20+(B$5:B$69="Energie")*G$17+(B$5:B$69="Mobilité")*G$18+(B$5:B$69="Alimentation")*G$19,ROW(B$5:B$69)-4),ROWS(E$23:E96))),"")</f>
        <v/>
      </c>
      <c r="E97" s="17" t="str" cm="1">
        <f t="array" ref="E97">IFERROR(INDEX(C$5:C$69,SMALL(IF((B$5:B$69="Bâtiment")*G$13+(B$5:B$69="Eau")*G$14+(B$5:B$69="Gestion des déchets")*G$15+(B$5:B$69="Achats responsables &amp; économie circulaire")*G$16+(B$5:B$69="Contact nature &amp; biodiversité")*G$20+(B$5:B$69="Energie")*G$17+(B$5:B$69="Mobilité")*G$18+(B$5:B$69="Alimentation")*G$19,ROW(B$5:B$69)-4),ROWS(E$23:E96))),"")</f>
        <v/>
      </c>
    </row>
    <row r="98" spans="1:5">
      <c r="A98" s="69" t="str" cm="1">
        <f t="array" ref="A98">IFERROR(INDEX(B$5:B$69,SMALL(IF((B$5:B$69="Bâtiment")*G$13+(B$5:B$69="Eau")*G$14+(B$5:B$69="Gestion des déchets")*G$15+(B$5:B$69="Achats responsables &amp; économie circulaire")*G$16+(B$5:B$69="Contact nature &amp; biodiversité")*G$20+(B$5:B$69="Energie")*G$17+(B$5:B$69="Mobilité")*G$18+(B$5:B$69="Alimentation")*G$19,ROW(B$5:B$69)-4),ROWS(E$23:E97))),"")</f>
        <v/>
      </c>
      <c r="E98" s="17" t="str" cm="1">
        <f t="array" ref="E98">IFERROR(INDEX(C$5:C$69,SMALL(IF((B$5:B$69="Bâtiment")*G$13+(B$5:B$69="Eau")*G$14+(B$5:B$69="Gestion des déchets")*G$15+(B$5:B$69="Achats responsables &amp; économie circulaire")*G$16+(B$5:B$69="Contact nature &amp; biodiversité")*G$20+(B$5:B$69="Energie")*G$17+(B$5:B$69="Mobilité")*G$18+(B$5:B$69="Alimentation")*G$19,ROW(B$5:B$69)-4),ROWS(E$23:E97))),"")</f>
        <v/>
      </c>
    </row>
    <row r="99" spans="1:5">
      <c r="A99" s="69" t="str" cm="1">
        <f t="array" ref="A99">IFERROR(INDEX(B$5:B$69,SMALL(IF((B$5:B$69="Bâtiment")*G$13+(B$5:B$69="Eau")*G$14+(B$5:B$69="Gestion des déchets")*G$15+(B$5:B$69="Achats responsables &amp; économie circulaire")*G$16+(B$5:B$69="Contact nature &amp; biodiversité")*G$20+(B$5:B$69="Energie")*G$17+(B$5:B$69="Mobilité")*G$18+(B$5:B$69="Alimentation")*G$19,ROW(B$5:B$69)-4),ROWS(E$23:E98))),"")</f>
        <v/>
      </c>
      <c r="E99" s="17" t="str" cm="1">
        <f t="array" ref="E99">IFERROR(INDEX(C$5:C$69,SMALL(IF((B$5:B$69="Bâtiment")*G$13+(B$5:B$69="Eau")*G$14+(B$5:B$69="Gestion des déchets")*G$15+(B$5:B$69="Achats responsables &amp; économie circulaire")*G$16+(B$5:B$69="Contact nature &amp; biodiversité")*G$20+(B$5:B$69="Energie")*G$17+(B$5:B$69="Mobilité")*G$18+(B$5:B$69="Alimentation")*G$19,ROW(B$5:B$69)-4),ROWS(E$23:E98))),"")</f>
        <v/>
      </c>
    </row>
    <row r="100" spans="1:5">
      <c r="A100" s="69" t="str" cm="1">
        <f t="array" ref="A100">IFERROR(INDEX(B$5:B$69,SMALL(IF((B$5:B$69="Bâtiment")*G$13+(B$5:B$69="Eau")*G$14+(B$5:B$69="Gestion des déchets")*G$15+(B$5:B$69="Achats responsables &amp; économie circulaire")*G$16+(B$5:B$69="Contact nature &amp; biodiversité")*G$20+(B$5:B$69="Energie")*G$17+(B$5:B$69="Mobilité")*G$18+(B$5:B$69="Alimentation")*G$19,ROW(B$5:B$69)-4),ROWS(E$23:E99))),"")</f>
        <v/>
      </c>
      <c r="E100" s="17" t="str" cm="1">
        <f t="array" ref="E100">IFERROR(INDEX(C$5:C$69,SMALL(IF((B$5:B$69="Bâtiment")*G$13+(B$5:B$69="Eau")*G$14+(B$5:B$69="Gestion des déchets")*G$15+(B$5:B$69="Achats responsables &amp; économie circulaire")*G$16+(B$5:B$69="Contact nature &amp; biodiversité")*G$20+(B$5:B$69="Energie")*G$17+(B$5:B$69="Mobilité")*G$18+(B$5:B$69="Alimentation")*G$19,ROW(B$5:B$69)-4),ROWS(E$23:E99))),"")</f>
        <v/>
      </c>
    </row>
    <row r="101" spans="1:5">
      <c r="A101" s="69" t="str" cm="1">
        <f t="array" ref="A101">IFERROR(INDEX(B$5:B$69,SMALL(IF((B$5:B$69="Bâtiment")*G$13+(B$5:B$69="Eau")*G$14+(B$5:B$69="Gestion des déchets")*G$15+(B$5:B$69="Achats responsables &amp; économie circulaire")*G$16+(B$5:B$69="Contact nature &amp; biodiversité")*G$20+(B$5:B$69="Energie")*G$17+(B$5:B$69="Mobilité")*G$18+(B$5:B$69="Alimentation")*G$19,ROW(B$5:B$69)-4),ROWS(E$23:E100))),"")</f>
        <v/>
      </c>
      <c r="E101" s="17" t="str" cm="1">
        <f t="array" ref="E101">IFERROR(INDEX(C$5:C$69,SMALL(IF((B$5:B$69="Bâtiment")*G$13+(B$5:B$69="Eau")*G$14+(B$5:B$69="Gestion des déchets")*G$15+(B$5:B$69="Achats responsables &amp; économie circulaire")*G$16+(B$5:B$69="Contact nature &amp; biodiversité")*G$20+(B$5:B$69="Energie")*G$17+(B$5:B$69="Mobilité")*G$18+(B$5:B$69="Alimentation")*G$19,ROW(B$5:B$69)-4),ROWS(E$23:E100))),"")</f>
        <v/>
      </c>
    </row>
    <row r="102" spans="1:5">
      <c r="A102" s="69" t="str" cm="1">
        <f t="array" ref="A102">IFERROR(INDEX(B$5:B$69,SMALL(IF((B$5:B$69="Bâtiment")*G$13+(B$5:B$69="Eau")*G$14+(B$5:B$69="Gestion des déchets")*G$15+(B$5:B$69="Achats responsables &amp; économie circulaire")*G$16+(B$5:B$69="Contact nature &amp; biodiversité")*G$20+(B$5:B$69="Energie")*G$17+(B$5:B$69="Mobilité")*G$18+(B$5:B$69="Alimentation")*G$19,ROW(B$5:B$69)-4),ROWS(E$23:E101))),"")</f>
        <v/>
      </c>
      <c r="E102" s="17" t="str" cm="1">
        <f t="array" ref="E102">IFERROR(INDEX(C$5:C$69,SMALL(IF((B$5:B$69="Bâtiment")*G$13+(B$5:B$69="Eau")*G$14+(B$5:B$69="Gestion des déchets")*G$15+(B$5:B$69="Achats responsables &amp; économie circulaire")*G$16+(B$5:B$69="Contact nature &amp; biodiversité")*G$20+(B$5:B$69="Energie")*G$17+(B$5:B$69="Mobilité")*G$18+(B$5:B$69="Alimentation")*G$19,ROW(B$5:B$69)-4),ROWS(E$23:E101))),"")</f>
        <v/>
      </c>
    </row>
    <row r="103" spans="1:5">
      <c r="A103" s="69" t="str" cm="1">
        <f t="array" ref="A103">IFERROR(INDEX(B$5:B$69,SMALL(IF((B$5:B$69="Bâtiment")*G$13+(B$5:B$69="Eau")*G$14+(B$5:B$69="Gestion des déchets")*G$15+(B$5:B$69="Achats responsables &amp; économie circulaire")*G$16+(B$5:B$69="Contact nature &amp; biodiversité")*G$20+(B$5:B$69="Energie")*G$17+(B$5:B$69="Mobilité")*G$18+(B$5:B$69="Alimentation")*G$19,ROW(B$5:B$69)-4),ROWS(E$23:E102))),"")</f>
        <v/>
      </c>
      <c r="E103" s="17" t="str" cm="1">
        <f t="array" ref="E103">IFERROR(INDEX(C$5:C$69,SMALL(IF((B$5:B$69="Bâtiment")*G$13+(B$5:B$69="Eau")*G$14+(B$5:B$69="Gestion des déchets")*G$15+(B$5:B$69="Achats responsables &amp; économie circulaire")*G$16+(B$5:B$69="Contact nature &amp; biodiversité")*G$20+(B$5:B$69="Energie")*G$17+(B$5:B$69="Mobilité")*G$18+(B$5:B$69="Alimentation")*G$19,ROW(B$5:B$69)-4),ROWS(E$23:E102))),"")</f>
        <v/>
      </c>
    </row>
    <row r="104" spans="1:5">
      <c r="A104" s="69" t="str" cm="1">
        <f t="array" ref="A104">IFERROR(INDEX(B$5:B$69,SMALL(IF((B$5:B$69="Bâtiment")*G$13+(B$5:B$69="Eau")*G$14+(B$5:B$69="Gestion des déchets")*G$15+(B$5:B$69="Achats responsables &amp; économie circulaire")*G$16+(B$5:B$69="Contact nature &amp; biodiversité")*G$20+(B$5:B$69="Energie")*G$17+(B$5:B$69="Mobilité")*G$18+(B$5:B$69="Alimentation")*G$19,ROW(B$5:B$69)-4),ROWS(E$23:E103))),"")</f>
        <v/>
      </c>
      <c r="E104" s="17" t="str" cm="1">
        <f t="array" ref="E104">IFERROR(INDEX(C$5:C$69,SMALL(IF((B$5:B$69="Bâtiment")*G$13+(B$5:B$69="Eau")*G$14+(B$5:B$69="Gestion des déchets")*G$15+(B$5:B$69="Achats responsables &amp; économie circulaire")*G$16+(B$5:B$69="Contact nature &amp; biodiversité")*G$20+(B$5:B$69="Energie")*G$17+(B$5:B$69="Mobilité")*G$18+(B$5:B$69="Alimentation")*G$19,ROW(B$5:B$69)-4),ROWS(E$23:E103))),"")</f>
        <v/>
      </c>
    </row>
    <row r="105" spans="1:5">
      <c r="A105" s="69" t="str" cm="1">
        <f t="array" ref="A105">IFERROR(INDEX(B$5:B$69,SMALL(IF((B$5:B$69="Bâtiment")*G$13+(B$5:B$69="Eau")*G$14+(B$5:B$69="Gestion des déchets")*G$15+(B$5:B$69="Achats responsables &amp; économie circulaire")*G$16+(B$5:B$69="Contact nature &amp; biodiversité")*G$20+(B$5:B$69="Energie")*G$17+(B$5:B$69="Mobilité")*G$18+(B$5:B$69="Alimentation")*G$19,ROW(B$5:B$69)-4),ROWS(E$23:E104))),"")</f>
        <v/>
      </c>
      <c r="E105" s="17" t="str" cm="1">
        <f t="array" ref="E105">IFERROR(INDEX(C$5:C$69,SMALL(IF((B$5:B$69="Bâtiment")*G$13+(B$5:B$69="Eau")*G$14+(B$5:B$69="Gestion des déchets")*G$15+(B$5:B$69="Achats responsables &amp; économie circulaire")*G$16+(B$5:B$69="Contact nature &amp; biodiversité")*G$20+(B$5:B$69="Energie")*G$17+(B$5:B$69="Mobilité")*G$18+(B$5:B$69="Alimentation")*G$19,ROW(B$5:B$69)-4),ROWS(E$23:E104))),"")</f>
        <v/>
      </c>
    </row>
    <row r="106" spans="1:5">
      <c r="A106" s="69" t="str" cm="1">
        <f t="array" ref="A106">IFERROR(INDEX(B$5:B$69,SMALL(IF((B$5:B$69="Bâtiment")*G$13+(B$5:B$69="Eau")*G$14+(B$5:B$69="Gestion des déchets")*G$15+(B$5:B$69="Achats responsables &amp; économie circulaire")*G$16+(B$5:B$69="Contact nature &amp; biodiversité")*G$20+(B$5:B$69="Energie")*G$17+(B$5:B$69="Mobilité")*G$18+(B$5:B$69="Alimentation")*G$19,ROW(B$5:B$69)-4),ROWS(E$23:E105))),"")</f>
        <v/>
      </c>
      <c r="E106" s="17" t="str" cm="1">
        <f t="array" ref="E106">IFERROR(INDEX(C$5:C$69,SMALL(IF((B$5:B$69="Bâtiment")*G$13+(B$5:B$69="Eau")*G$14+(B$5:B$69="Gestion des déchets")*G$15+(B$5:B$69="Achats responsables &amp; économie circulaire")*G$16+(B$5:B$69="Contact nature &amp; biodiversité")*G$20+(B$5:B$69="Energie")*G$17+(B$5:B$69="Mobilité")*G$18+(B$5:B$69="Alimentation")*G$19,ROW(B$5:B$69)-4),ROWS(E$23:E105))),"")</f>
        <v/>
      </c>
    </row>
    <row r="107" spans="1:5">
      <c r="A107" s="69" t="str" cm="1">
        <f t="array" ref="A107">IFERROR(INDEX(B$5:B$69,SMALL(IF((B$5:B$69="Bâtiment")*G$13+(B$5:B$69="Eau")*G$14+(B$5:B$69="Gestion des déchets")*G$15+(B$5:B$69="Achats responsables &amp; économie circulaire")*G$16+(B$5:B$69="Contact nature &amp; biodiversité")*G$20+(B$5:B$69="Energie")*G$17+(B$5:B$69="Mobilité")*G$18+(B$5:B$69="Alimentation")*G$19,ROW(B$5:B$69)-4),ROWS(E$23:E106))),"")</f>
        <v/>
      </c>
      <c r="E107" s="17" t="str" cm="1">
        <f t="array" ref="E107">IFERROR(INDEX(C$5:C$69,SMALL(IF((B$5:B$69="Bâtiment")*G$13+(B$5:B$69="Eau")*G$14+(B$5:B$69="Gestion des déchets")*G$15+(B$5:B$69="Achats responsables &amp; économie circulaire")*G$16+(B$5:B$69="Contact nature &amp; biodiversité")*G$20+(B$5:B$69="Energie")*G$17+(B$5:B$69="Mobilité")*G$18+(B$5:B$69="Alimentation")*G$19,ROW(B$5:B$69)-4),ROWS(E$23:E106))),"")</f>
        <v/>
      </c>
    </row>
    <row r="108" spans="1:5">
      <c r="A108" s="69" t="str" cm="1">
        <f t="array" ref="A108">IFERROR(INDEX(B$5:B$69,SMALL(IF((B$5:B$69="Bâtiment")*G$13+(B$5:B$69="Eau")*G$14+(B$5:B$69="Gestion des déchets")*G$15+(B$5:B$69="Achats responsables &amp; économie circulaire")*G$16+(B$5:B$69="Contact nature &amp; biodiversité")*G$20+(B$5:B$69="Energie")*G$17+(B$5:B$69="Mobilité")*G$18+(B$5:B$69="Alimentation")*G$19,ROW(B$5:B$69)-4),ROWS(E$23:E107))),"")</f>
        <v/>
      </c>
      <c r="E108" s="17" t="str" cm="1">
        <f t="array" ref="E108">IFERROR(INDEX(C$5:C$69,SMALL(IF((B$5:B$69="Bâtiment")*G$13+(B$5:B$69="Eau")*G$14+(B$5:B$69="Gestion des déchets")*G$15+(B$5:B$69="Achats responsables &amp; économie circulaire")*G$16+(B$5:B$69="Contact nature &amp; biodiversité")*G$20+(B$5:B$69="Energie")*G$17+(B$5:B$69="Mobilité")*G$18+(B$5:B$69="Alimentation")*G$19,ROW(B$5:B$69)-4),ROWS(E$23:E107))),"")</f>
        <v/>
      </c>
    </row>
    <row r="109" spans="1:5">
      <c r="A109" s="69" t="str" cm="1">
        <f t="array" ref="A109">IFERROR(INDEX(B$5:B$69,SMALL(IF((B$5:B$69="Bâtiment")*G$13+(B$5:B$69="Eau")*G$14+(B$5:B$69="Gestion des déchets")*G$15+(B$5:B$69="Achats responsables &amp; économie circulaire")*G$16+(B$5:B$69="Contact nature &amp; biodiversité")*G$20+(B$5:B$69="Energie")*G$17+(B$5:B$69="Mobilité")*G$18+(B$5:B$69="Alimentation")*G$19,ROW(B$5:B$69)-4),ROWS(E$23:E108))),"")</f>
        <v/>
      </c>
      <c r="E109" s="17" t="str" cm="1">
        <f t="array" ref="E109">IFERROR(INDEX(C$5:C$69,SMALL(IF((B$5:B$69="Bâtiment")*G$13+(B$5:B$69="Eau")*G$14+(B$5:B$69="Gestion des déchets")*G$15+(B$5:B$69="Achats responsables &amp; économie circulaire")*G$16+(B$5:B$69="Contact nature &amp; biodiversité")*G$20+(B$5:B$69="Energie")*G$17+(B$5:B$69="Mobilité")*G$18+(B$5:B$69="Alimentation")*G$19,ROW(B$5:B$69)-4),ROWS(E$23:E108))),"")</f>
        <v/>
      </c>
    </row>
    <row r="110" spans="1:5">
      <c r="A110" s="69" t="str" cm="1">
        <f t="array" ref="A110">IFERROR(INDEX(B$5:B$69,SMALL(IF((B$5:B$69="Bâtiment")*G$13+(B$5:B$69="Eau")*G$14+(B$5:B$69="Gestion des déchets")*G$15+(B$5:B$69="Achats responsables &amp; économie circulaire")*G$16+(B$5:B$69="Contact nature &amp; biodiversité")*G$20+(B$5:B$69="Energie")*G$17+(B$5:B$69="Mobilité")*G$18+(B$5:B$69="Alimentation")*G$19,ROW(B$5:B$69)-4),ROWS(E$23:E109))),"")</f>
        <v/>
      </c>
      <c r="E110" s="17" t="str" cm="1">
        <f t="array" ref="E110">IFERROR(INDEX(C$5:C$69,SMALL(IF((B$5:B$69="Bâtiment")*G$13+(B$5:B$69="Eau")*G$14+(B$5:B$69="Gestion des déchets")*G$15+(B$5:B$69="Achats responsables &amp; économie circulaire")*G$16+(B$5:B$69="Contact nature &amp; biodiversité")*G$20+(B$5:B$69="Energie")*G$17+(B$5:B$69="Mobilité")*G$18+(B$5:B$69="Alimentation")*G$19,ROW(B$5:B$69)-4),ROWS(E$23:E109))),"")</f>
        <v/>
      </c>
    </row>
    <row r="111" spans="1:5">
      <c r="A111" s="69" t="str" cm="1">
        <f t="array" ref="A111">IFERROR(INDEX(B$5:B$69,SMALL(IF((B$5:B$69="Bâtiment")*G$13+(B$5:B$69="Eau")*G$14+(B$5:B$69="Gestion des déchets")*G$15+(B$5:B$69="Achats responsables &amp; économie circulaire")*G$16+(B$5:B$69="Contact nature &amp; biodiversité")*G$20+(B$5:B$69="Energie")*G$17+(B$5:B$69="Mobilité")*G$18+(B$5:B$69="Alimentation")*G$19,ROW(B$5:B$69)-4),ROWS(E$23:E110))),"")</f>
        <v/>
      </c>
      <c r="E111" s="17" t="str" cm="1">
        <f t="array" ref="E111">IFERROR(INDEX(C$5:C$69,SMALL(IF((B$5:B$69="Bâtiment")*G$13+(B$5:B$69="Eau")*G$14+(B$5:B$69="Gestion des déchets")*G$15+(B$5:B$69="Achats responsables &amp; économie circulaire")*G$16+(B$5:B$69="Contact nature &amp; biodiversité")*G$20+(B$5:B$69="Energie")*G$17+(B$5:B$69="Mobilité")*G$18+(B$5:B$69="Alimentation")*G$19,ROW(B$5:B$69)-4),ROWS(E$23:E110))),"")</f>
        <v/>
      </c>
    </row>
    <row r="112" spans="1:5">
      <c r="A112" s="69" t="str" cm="1">
        <f t="array" ref="A112">IFERROR(INDEX(B$5:B$69,SMALL(IF((B$5:B$69="Bâtiment")*G$13+(B$5:B$69="Eau")*G$14+(B$5:B$69="Gestion des déchets")*G$15+(B$5:B$69="Achats responsables &amp; économie circulaire")*G$16+(B$5:B$69="Contact nature &amp; biodiversité")*G$20+(B$5:B$69="Energie")*G$17+(B$5:B$69="Mobilité")*G$18+(B$5:B$69="Alimentation")*G$19,ROW(B$5:B$69)-4),ROWS(E$23:E111))),"")</f>
        <v/>
      </c>
      <c r="E112" s="17" t="str" cm="1">
        <f t="array" ref="E112">IFERROR(INDEX(C$5:C$69,SMALL(IF((B$5:B$69="Bâtiment")*G$13+(B$5:B$69="Eau")*G$14+(B$5:B$69="Gestion des déchets")*G$15+(B$5:B$69="Achats responsables &amp; économie circulaire")*G$16+(B$5:B$69="Contact nature &amp; biodiversité")*G$20+(B$5:B$69="Energie")*G$17+(B$5:B$69="Mobilité")*G$18+(B$5:B$69="Alimentation")*G$19,ROW(B$5:B$69)-4),ROWS(E$23:E111))),"")</f>
        <v/>
      </c>
    </row>
    <row r="113" spans="1:5">
      <c r="A113" s="69" t="str" cm="1">
        <f t="array" ref="A113">IFERROR(INDEX(B$5:B$69,SMALL(IF((B$5:B$69="Bâtiment")*G$13+(B$5:B$69="Eau")*G$14+(B$5:B$69="Gestion des déchets")*G$15+(B$5:B$69="Achats responsables &amp; économie circulaire")*G$16+(B$5:B$69="Contact nature &amp; biodiversité")*G$20+(B$5:B$69="Energie")*G$17+(B$5:B$69="Mobilité")*G$18+(B$5:B$69="Alimentation")*G$19,ROW(B$5:B$69)-4),ROWS(E$23:E112))),"")</f>
        <v/>
      </c>
      <c r="E113" s="17" t="str" cm="1">
        <f t="array" ref="E113">IFERROR(INDEX(C$5:C$69,SMALL(IF((B$5:B$69="Bâtiment")*G$13+(B$5:B$69="Eau")*G$14+(B$5:B$69="Gestion des déchets")*G$15+(B$5:B$69="Achats responsables &amp; économie circulaire")*G$16+(B$5:B$69="Contact nature &amp; biodiversité")*G$20+(B$5:B$69="Energie")*G$17+(B$5:B$69="Mobilité")*G$18+(B$5:B$69="Alimentation")*G$19,ROW(B$5:B$69)-4),ROWS(E$23:E112))),"")</f>
        <v/>
      </c>
    </row>
    <row r="114" spans="1:5">
      <c r="A114" s="69" t="str" cm="1">
        <f t="array" ref="A114">IFERROR(INDEX(B$5:B$69,SMALL(IF((B$5:B$69="Bâtiment")*G$13+(B$5:B$69="Eau")*G$14+(B$5:B$69="Gestion des déchets")*G$15+(B$5:B$69="Achats responsables &amp; économie circulaire")*G$16+(B$5:B$69="Contact nature &amp; biodiversité")*G$20+(B$5:B$69="Energie")*G$17+(B$5:B$69="Mobilité")*G$18+(B$5:B$69="Alimentation")*G$19,ROW(B$5:B$69)-4),ROWS(E$23:E113))),"")</f>
        <v/>
      </c>
      <c r="E114" s="17" t="str" cm="1">
        <f t="array" ref="E114">IFERROR(INDEX(C$5:C$69,SMALL(IF((B$5:B$69="Bâtiment")*G$13+(B$5:B$69="Eau")*G$14+(B$5:B$69="Gestion des déchets")*G$15+(B$5:B$69="Achats responsables &amp; économie circulaire")*G$16+(B$5:B$69="Contact nature &amp; biodiversité")*G$20+(B$5:B$69="Energie")*G$17+(B$5:B$69="Mobilité")*G$18+(B$5:B$69="Alimentation")*G$19,ROW(B$5:B$69)-4),ROWS(E$23:E113))),"")</f>
        <v/>
      </c>
    </row>
    <row r="115" spans="1:5">
      <c r="A115" s="69" t="str" cm="1">
        <f t="array" ref="A115">IFERROR(INDEX(B$5:B$69,SMALL(IF((B$5:B$69="Bâtiment")*G$13+(B$5:B$69="Eau")*G$14+(B$5:B$69="Gestion des déchets")*G$15+(B$5:B$69="Achats responsables &amp; économie circulaire")*G$16+(B$5:B$69="Contact nature &amp; biodiversité")*G$20+(B$5:B$69="Energie")*G$17+(B$5:B$69="Mobilité")*G$18+(B$5:B$69="Alimentation")*G$19,ROW(B$5:B$69)-4),ROWS(E$23:E114))),"")</f>
        <v/>
      </c>
      <c r="E115" s="17" t="str" cm="1">
        <f t="array" ref="E115">IFERROR(INDEX(C$5:C$69,SMALL(IF((B$5:B$69="Bâtiment")*G$13+(B$5:B$69="Eau")*G$14+(B$5:B$69="Gestion des déchets")*G$15+(B$5:B$69="Achats responsables &amp; économie circulaire")*G$16+(B$5:B$69="Contact nature &amp; biodiversité")*G$20+(B$5:B$69="Energie")*G$17+(B$5:B$69="Mobilité")*G$18+(B$5:B$69="Alimentation")*G$19,ROW(B$5:B$69)-4),ROWS(E$23:E114))),"")</f>
        <v/>
      </c>
    </row>
    <row r="116" spans="1:5">
      <c r="A116" s="69" t="str" cm="1">
        <f t="array" ref="A116">IFERROR(INDEX(B$5:B$69,SMALL(IF((B$5:B$69="Bâtiment")*G$13+(B$5:B$69="Eau")*G$14+(B$5:B$69="Gestion des déchets")*G$15+(B$5:B$69="Achats responsables &amp; économie circulaire")*G$16+(B$5:B$69="Contact nature &amp; biodiversité")*G$20+(B$5:B$69="Energie")*G$17+(B$5:B$69="Mobilité")*G$18+(B$5:B$69="Alimentation")*G$19,ROW(B$5:B$69)-4),ROWS(E$23:E115))),"")</f>
        <v/>
      </c>
      <c r="E116" s="17" t="str" cm="1">
        <f t="array" ref="E116">IFERROR(INDEX(C$5:C$69,SMALL(IF((B$5:B$69="Bâtiment")*G$13+(B$5:B$69="Eau")*G$14+(B$5:B$69="Gestion des déchets")*G$15+(B$5:B$69="Achats responsables &amp; économie circulaire")*G$16+(B$5:B$69="Contact nature &amp; biodiversité")*G$20+(B$5:B$69="Energie")*G$17+(B$5:B$69="Mobilité")*G$18+(B$5:B$69="Alimentation")*G$19,ROW(B$5:B$69)-4),ROWS(E$23:E115))),"")</f>
        <v/>
      </c>
    </row>
    <row r="117" spans="1:5">
      <c r="A117" s="69" t="str" cm="1">
        <f t="array" ref="A117">IFERROR(INDEX(B$5:B$69,SMALL(IF((B$5:B$69="Bâtiment")*G$13+(B$5:B$69="Eau")*G$14+(B$5:B$69="Gestion des déchets")*G$15+(B$5:B$69="Achats responsables &amp; économie circulaire")*G$16+(B$5:B$69="Contact nature &amp; biodiversité")*G$20+(B$5:B$69="Energie")*G$17+(B$5:B$69="Mobilité")*G$18+(B$5:B$69="Alimentation")*G$19,ROW(B$5:B$69)-4),ROWS(E$23:E116))),"")</f>
        <v/>
      </c>
      <c r="E117" s="17" t="str" cm="1">
        <f t="array" ref="E117">IFERROR(INDEX(C$5:C$69,SMALL(IF((B$5:B$69="Bâtiment")*G$13+(B$5:B$69="Eau")*G$14+(B$5:B$69="Gestion des déchets")*G$15+(B$5:B$69="Achats responsables &amp; économie circulaire")*G$16+(B$5:B$69="Contact nature &amp; biodiversité")*G$20+(B$5:B$69="Energie")*G$17+(B$5:B$69="Mobilité")*G$18+(B$5:B$69="Alimentation")*G$19,ROW(B$5:B$69)-4),ROWS(E$23:E116))),"")</f>
        <v/>
      </c>
    </row>
    <row r="118" spans="1:5">
      <c r="A118" s="69" t="str" cm="1">
        <f t="array" ref="A118">IFERROR(INDEX(B$5:B$69,SMALL(IF((B$5:B$69="Bâtiment")*G$13+(B$5:B$69="Eau")*G$14+(B$5:B$69="Gestion des déchets")*G$15+(B$5:B$69="Achats responsables &amp; économie circulaire")*G$16+(B$5:B$69="Contact nature &amp; biodiversité")*G$20+(B$5:B$69="Energie")*G$17+(B$5:B$69="Mobilité")*G$18+(B$5:B$69="Alimentation")*G$19,ROW(B$5:B$69)-4),ROWS(E$23:E117))),"")</f>
        <v/>
      </c>
      <c r="E118" s="17" t="str" cm="1">
        <f t="array" ref="E118">IFERROR(INDEX(C$5:C$69,SMALL(IF((B$5:B$69="Bâtiment")*G$13+(B$5:B$69="Eau")*G$14+(B$5:B$69="Gestion des déchets")*G$15+(B$5:B$69="Achats responsables &amp; économie circulaire")*G$16+(B$5:B$69="Contact nature &amp; biodiversité")*G$20+(B$5:B$69="Energie")*G$17+(B$5:B$69="Mobilité")*G$18+(B$5:B$69="Alimentation")*G$19,ROW(B$5:B$69)-4),ROWS(E$23:E117))),"")</f>
        <v/>
      </c>
    </row>
    <row r="119" spans="1:5">
      <c r="A119" s="69" t="str" cm="1">
        <f t="array" ref="A119">IFERROR(INDEX(B$5:B$69,SMALL(IF((B$5:B$69="Bâtiment")*G$13+(B$5:B$69="Eau")*G$14+(B$5:B$69="Gestion des déchets")*G$15+(B$5:B$69="Achats responsables &amp; économie circulaire")*G$16+(B$5:B$69="Contact nature &amp; biodiversité")*G$20+(B$5:B$69="Energie")*G$17+(B$5:B$69="Mobilité")*G$18+(B$5:B$69="Alimentation")*G$19,ROW(B$5:B$69)-4),ROWS(E$23:E118))),"")</f>
        <v/>
      </c>
      <c r="E119" s="17" t="str" cm="1">
        <f t="array" ref="E119">IFERROR(INDEX(C$5:C$69,SMALL(IF((B$5:B$69="Bâtiment")*G$13+(B$5:B$69="Eau")*G$14+(B$5:B$69="Gestion des déchets")*G$15+(B$5:B$69="Achats responsables &amp; économie circulaire")*G$16+(B$5:B$69="Contact nature &amp; biodiversité")*G$20+(B$5:B$69="Energie")*G$17+(B$5:B$69="Mobilité")*G$18+(B$5:B$69="Alimentation")*G$19,ROW(B$5:B$69)-4),ROWS(E$23:E118))),"")</f>
        <v/>
      </c>
    </row>
    <row r="120" spans="1:5">
      <c r="A120" s="69" t="str" cm="1">
        <f t="array" ref="A120">IFERROR(INDEX(B$5:B$69,SMALL(IF((B$5:B$69="Bâtiment")*G$13+(B$5:B$69="Eau")*G$14+(B$5:B$69="Gestion des déchets")*G$15+(B$5:B$69="Achats responsables &amp; économie circulaire")*G$16+(B$5:B$69="Contact nature &amp; biodiversité")*G$20+(B$5:B$69="Energie")*G$17+(B$5:B$69="Mobilité")*G$18+(B$5:B$69="Alimentation")*G$19,ROW(B$5:B$69)-4),ROWS(E$23:E119))),"")</f>
        <v/>
      </c>
      <c r="E120" s="17" t="str" cm="1">
        <f t="array" ref="E120">IFERROR(INDEX(C$5:C$69,SMALL(IF((B$5:B$69="Bâtiment")*G$13+(B$5:B$69="Eau")*G$14+(B$5:B$69="Gestion des déchets")*G$15+(B$5:B$69="Achats responsables &amp; économie circulaire")*G$16+(B$5:B$69="Contact nature &amp; biodiversité")*G$20+(B$5:B$69="Energie")*G$17+(B$5:B$69="Mobilité")*G$18+(B$5:B$69="Alimentation")*G$19,ROW(B$5:B$69)-4),ROWS(E$23:E119))),"")</f>
        <v/>
      </c>
    </row>
    <row r="121" spans="1:5">
      <c r="A121" s="69" t="str" cm="1">
        <f t="array" ref="A121">IFERROR(INDEX(B$5:B$69,SMALL(IF((B$5:B$69="Bâtiment")*G$13+(B$5:B$69="Eau")*G$14+(B$5:B$69="Gestion des déchets")*G$15+(B$5:B$69="Achats responsables &amp; économie circulaire")*G$16+(B$5:B$69="Contact nature &amp; biodiversité")*G$20+(B$5:B$69="Energie")*G$17+(B$5:B$69="Mobilité")*G$18+(B$5:B$69="Alimentation")*G$19,ROW(B$5:B$69)-4),ROWS(E$23:E120))),"")</f>
        <v/>
      </c>
      <c r="E121" s="17" t="str" cm="1">
        <f t="array" ref="E121">IFERROR(INDEX(C$5:C$69,SMALL(IF((B$5:B$69="Bâtiment")*G$13+(B$5:B$69="Eau")*G$14+(B$5:B$69="Gestion des déchets")*G$15+(B$5:B$69="Achats responsables &amp; économie circulaire")*G$16+(B$5:B$69="Contact nature &amp; biodiversité")*G$20+(B$5:B$69="Energie")*G$17+(B$5:B$69="Mobilité")*G$18+(B$5:B$69="Alimentation")*G$19,ROW(B$5:B$69)-4),ROWS(E$23:E120))),"")</f>
        <v/>
      </c>
    </row>
    <row r="122" spans="1:5">
      <c r="A122" s="69" t="str" cm="1">
        <f t="array" ref="A122">IFERROR(INDEX(B$5:B$69,SMALL(IF((B$5:B$69="Bâtiment")*G$13+(B$5:B$69="Eau")*G$14+(B$5:B$69="Gestion des déchets")*G$15+(B$5:B$69="Achats responsables &amp; économie circulaire")*G$16+(B$5:B$69="Contact nature &amp; biodiversité")*G$20+(B$5:B$69="Energie")*G$17+(B$5:B$69="Mobilité")*G$18+(B$5:B$69="Alimentation")*G$19,ROW(B$5:B$69)-4),ROWS(E$23:E121))),"")</f>
        <v/>
      </c>
      <c r="E122" s="17" t="str" cm="1">
        <f t="array" ref="E122">IFERROR(INDEX(C$5:C$69,SMALL(IF((B$5:B$69="Bâtiment")*G$13+(B$5:B$69="Eau")*G$14+(B$5:B$69="Gestion des déchets")*G$15+(B$5:B$69="Achats responsables &amp; économie circulaire")*G$16+(B$5:B$69="Contact nature &amp; biodiversité")*G$20+(B$5:B$69="Energie")*G$17+(B$5:B$69="Mobilité")*G$18+(B$5:B$69="Alimentation")*G$19,ROW(B$5:B$69)-4),ROWS(E$23:E121))),"")</f>
        <v/>
      </c>
    </row>
    <row r="123" spans="1:5">
      <c r="A123" s="69" t="str" cm="1">
        <f t="array" ref="A123">IFERROR(INDEX(B$5:B$69,SMALL(IF((B$5:B$69="Bâtiment")*G$13+(B$5:B$69="Eau")*G$14+(B$5:B$69="Gestion des déchets")*G$15+(B$5:B$69="Achats responsables &amp; économie circulaire")*G$16+(B$5:B$69="Contact nature &amp; biodiversité")*G$20+(B$5:B$69="Energie")*G$17+(B$5:B$69="Mobilité")*G$18+(B$5:B$69="Alimentation")*G$19,ROW(B$5:B$69)-4),ROWS(E$23:E122))),"")</f>
        <v/>
      </c>
      <c r="E123" s="17" t="str" cm="1">
        <f t="array" ref="E123">IFERROR(INDEX(C$5:C$69,SMALL(IF((B$5:B$69="Bâtiment")*G$13+(B$5:B$69="Eau")*G$14+(B$5:B$69="Gestion des déchets")*G$15+(B$5:B$69="Achats responsables &amp; économie circulaire")*G$16+(B$5:B$69="Contact nature &amp; biodiversité")*G$20+(B$5:B$69="Energie")*G$17+(B$5:B$69="Mobilité")*G$18+(B$5:B$69="Alimentation")*G$19,ROW(B$5:B$69)-4),ROWS(E$23:E122))),"")</f>
        <v/>
      </c>
    </row>
    <row r="124" spans="1:5">
      <c r="A124" s="69" t="str" cm="1">
        <f t="array" ref="A124">IFERROR(INDEX(B$5:B$69,SMALL(IF((B$5:B$69="Bâtiment")*G$13+(B$5:B$69="Eau")*G$14+(B$5:B$69="Gestion des déchets")*G$15+(B$5:B$69="Achats responsables &amp; économie circulaire")*G$16+(B$5:B$69="Contact nature &amp; biodiversité")*G$20+(B$5:B$69="Energie")*G$17+(B$5:B$69="Mobilité")*G$18+(B$5:B$69="Alimentation")*G$19,ROW(B$5:B$69)-4),ROWS(E$23:E123))),"")</f>
        <v/>
      </c>
      <c r="E124" s="17" t="str" cm="1">
        <f t="array" ref="E124">IFERROR(INDEX(C$5:C$69,SMALL(IF((B$5:B$69="Bâtiment")*G$13+(B$5:B$69="Eau")*G$14+(B$5:B$69="Gestion des déchets")*G$15+(B$5:B$69="Achats responsables &amp; économie circulaire")*G$16+(B$5:B$69="Contact nature &amp; biodiversité")*G$20+(B$5:B$69="Energie")*G$17+(B$5:B$69="Mobilité")*G$18+(B$5:B$69="Alimentation")*G$19,ROW(B$5:B$69)-4),ROWS(E$23:E123))),"")</f>
        <v/>
      </c>
    </row>
    <row r="125" spans="1:5">
      <c r="A125" s="69" t="str" cm="1">
        <f t="array" ref="A125">IFERROR(INDEX(B$5:B$69,SMALL(IF((B$5:B$69="Bâtiment")*G$13+(B$5:B$69="Eau")*G$14+(B$5:B$69="Gestion des déchets")*G$15+(B$5:B$69="Achats responsables &amp; économie circulaire")*G$16+(B$5:B$69="Contact nature &amp; biodiversité")*G$20+(B$5:B$69="Energie")*G$17+(B$5:B$69="Mobilité")*G$18+(B$5:B$69="Alimentation")*G$19,ROW(B$5:B$69)-4),ROWS(E$23:E124))),"")</f>
        <v/>
      </c>
      <c r="E125" s="17" t="str" cm="1">
        <f t="array" ref="E125">IFERROR(INDEX(C$5:C$69,SMALL(IF((B$5:B$69="Bâtiment")*G$13+(B$5:B$69="Eau")*G$14+(B$5:B$69="Gestion des déchets")*G$15+(B$5:B$69="Achats responsables &amp; économie circulaire")*G$16+(B$5:B$69="Contact nature &amp; biodiversité")*G$20+(B$5:B$69="Energie")*G$17+(B$5:B$69="Mobilité")*G$18+(B$5:B$69="Alimentation")*G$19,ROW(B$5:B$69)-4),ROWS(E$23:E124))),"")</f>
        <v/>
      </c>
    </row>
    <row r="126" spans="1:5">
      <c r="A126" s="69" t="str" cm="1">
        <f t="array" ref="A126">IFERROR(INDEX(B$5:B$69,SMALL(IF((B$5:B$69="Bâtiment")*G$13+(B$5:B$69="Eau")*G$14+(B$5:B$69="Gestion des déchets")*G$15+(B$5:B$69="Achats responsables &amp; économie circulaire")*G$16+(B$5:B$69="Contact nature &amp; biodiversité")*G$20+(B$5:B$69="Energie")*G$17+(B$5:B$69="Mobilité")*G$18+(B$5:B$69="Alimentation")*G$19,ROW(B$5:B$69)-4),ROWS(E$23:E125))),"")</f>
        <v/>
      </c>
      <c r="E126" s="17" t="str" cm="1">
        <f t="array" ref="E126">IFERROR(INDEX(C$5:C$69,SMALL(IF((B$5:B$69="Bâtiment")*G$13+(B$5:B$69="Eau")*G$14+(B$5:B$69="Gestion des déchets")*G$15+(B$5:B$69="Achats responsables &amp; économie circulaire")*G$16+(B$5:B$69="Contact nature &amp; biodiversité")*G$20+(B$5:B$69="Energie")*G$17+(B$5:B$69="Mobilité")*G$18+(B$5:B$69="Alimentation")*G$19,ROW(B$5:B$69)-4),ROWS(E$23:E125))),"")</f>
        <v/>
      </c>
    </row>
    <row r="127" spans="1:5">
      <c r="A127" s="69" t="str" cm="1">
        <f t="array" ref="A127">IFERROR(INDEX(B$5:B$69,SMALL(IF((B$5:B$69="Bâtiment")*G$13+(B$5:B$69="Eau")*G$14+(B$5:B$69="Gestion des déchets")*G$15+(B$5:B$69="Achats responsables &amp; économie circulaire")*G$16+(B$5:B$69="Contact nature &amp; biodiversité")*G$20+(B$5:B$69="Energie")*G$17+(B$5:B$69="Mobilité")*G$18+(B$5:B$69="Alimentation")*G$19,ROW(B$5:B$69)-4),ROWS(E$23:E126))),"")</f>
        <v/>
      </c>
      <c r="E127" s="17" t="str" cm="1">
        <f t="array" ref="E127">IFERROR(INDEX(C$5:C$69,SMALL(IF((B$5:B$69="Bâtiment")*G$13+(B$5:B$69="Eau")*G$14+(B$5:B$69="Gestion des déchets")*G$15+(B$5:B$69="Achats responsables &amp; économie circulaire")*G$16+(B$5:B$69="Contact nature &amp; biodiversité")*G$20+(B$5:B$69="Energie")*G$17+(B$5:B$69="Mobilité")*G$18+(B$5:B$69="Alimentation")*G$19,ROW(B$5:B$69)-4),ROWS(E$23:E126))),"")</f>
        <v/>
      </c>
    </row>
    <row r="128" spans="1:5">
      <c r="A128" s="69" t="str" cm="1">
        <f t="array" ref="A128">IFERROR(INDEX(B$5:B$69,SMALL(IF((B$5:B$69="Bâtiment")*G$13+(B$5:B$69="Eau")*G$14+(B$5:B$69="Gestion des déchets")*G$15+(B$5:B$69="Achats responsables &amp; économie circulaire")*G$16+(B$5:B$69="Contact nature &amp; biodiversité")*G$20+(B$5:B$69="Energie")*G$17+(B$5:B$69="Mobilité")*G$18+(B$5:B$69="Alimentation")*G$19,ROW(B$5:B$69)-4),ROWS(E$23:E127))),"")</f>
        <v/>
      </c>
      <c r="E128" s="17" t="str" cm="1">
        <f t="array" ref="E128">IFERROR(INDEX(C$5:C$69,SMALL(IF((B$5:B$69="Bâtiment")*G$13+(B$5:B$69="Eau")*G$14+(B$5:B$69="Gestion des déchets")*G$15+(B$5:B$69="Achats responsables &amp; économie circulaire")*G$16+(B$5:B$69="Contact nature &amp; biodiversité")*G$20+(B$5:B$69="Energie")*G$17+(B$5:B$69="Mobilité")*G$18+(B$5:B$69="Alimentation")*G$19,ROW(B$5:B$69)-4),ROWS(E$23:E127))),"")</f>
        <v/>
      </c>
    </row>
    <row r="129" spans="1:5">
      <c r="A129" s="69" t="str" cm="1">
        <f t="array" ref="A129">IFERROR(INDEX(B$5:B$69,SMALL(IF((B$5:B$69="Bâtiment")*G$13+(B$5:B$69="Eau")*G$14+(B$5:B$69="Gestion des déchets")*G$15+(B$5:B$69="Achats responsables &amp; économie circulaire")*G$16+(B$5:B$69="Contact nature &amp; biodiversité")*G$20+(B$5:B$69="Energie")*G$17+(B$5:B$69="Mobilité")*G$18+(B$5:B$69="Alimentation")*G$19,ROW(B$5:B$69)-4),ROWS(E$23:E128))),"")</f>
        <v/>
      </c>
      <c r="E129" s="17" t="str" cm="1">
        <f t="array" ref="E129">IFERROR(INDEX(C$5:C$69,SMALL(IF((B$5:B$69="Bâtiment")*G$13+(B$5:B$69="Eau")*G$14+(B$5:B$69="Gestion des déchets")*G$15+(B$5:B$69="Achats responsables &amp; économie circulaire")*G$16+(B$5:B$69="Contact nature &amp; biodiversité")*G$20+(B$5:B$69="Energie")*G$17+(B$5:B$69="Mobilité")*G$18+(B$5:B$69="Alimentation")*G$19,ROW(B$5:B$69)-4),ROWS(E$23:E128))),"")</f>
        <v/>
      </c>
    </row>
    <row r="130" spans="1:5">
      <c r="A130" s="69" t="str" cm="1">
        <f t="array" ref="A130">IFERROR(INDEX(B$5:B$69,SMALL(IF((B$5:B$69="Bâtiment")*G$13+(B$5:B$69="Eau")*G$14+(B$5:B$69="Gestion des déchets")*G$15+(B$5:B$69="Achats responsables &amp; économie circulaire")*G$16+(B$5:B$69="Contact nature &amp; biodiversité")*G$20+(B$5:B$69="Energie")*G$17+(B$5:B$69="Mobilité")*G$18+(B$5:B$69="Alimentation")*G$19,ROW(B$5:B$69)-4),ROWS(E$23:E129))),"")</f>
        <v/>
      </c>
      <c r="E130" s="17" t="str" cm="1">
        <f t="array" ref="E130">IFERROR(INDEX(C$5:C$69,SMALL(IF((B$5:B$69="Bâtiment")*G$13+(B$5:B$69="Eau")*G$14+(B$5:B$69="Gestion des déchets")*G$15+(B$5:B$69="Achats responsables &amp; économie circulaire")*G$16+(B$5:B$69="Contact nature &amp; biodiversité")*G$20+(B$5:B$69="Energie")*G$17+(B$5:B$69="Mobilité")*G$18+(B$5:B$69="Alimentation")*G$19,ROW(B$5:B$69)-4),ROWS(E$23:E129))),"")</f>
        <v/>
      </c>
    </row>
    <row r="131" spans="1:5">
      <c r="A131" s="69" t="str" cm="1">
        <f t="array" ref="A131">IFERROR(INDEX(B$5:B$69,SMALL(IF((B$5:B$69="Bâtiment")*G$13+(B$5:B$69="Eau")*G$14+(B$5:B$69="Gestion des déchets")*G$15+(B$5:B$69="Achats responsables &amp; économie circulaire")*G$16+(B$5:B$69="Contact nature &amp; biodiversité")*G$20+(B$5:B$69="Energie")*G$17+(B$5:B$69="Mobilité")*G$18+(B$5:B$69="Alimentation")*G$19,ROW(B$5:B$69)-4),ROWS(E$23:E130))),"")</f>
        <v/>
      </c>
      <c r="E131" s="17" t="str" cm="1">
        <f t="array" ref="E131">IFERROR(INDEX(C$5:C$69,SMALL(IF((B$5:B$69="Bâtiment")*G$13+(B$5:B$69="Eau")*G$14+(B$5:B$69="Gestion des déchets")*G$15+(B$5:B$69="Achats responsables &amp; économie circulaire")*G$16+(B$5:B$69="Contact nature &amp; biodiversité")*G$20+(B$5:B$69="Energie")*G$17+(B$5:B$69="Mobilité")*G$18+(B$5:B$69="Alimentation")*G$19,ROW(B$5:B$69)-4),ROWS(E$23:E130))),"")</f>
        <v/>
      </c>
    </row>
    <row r="132" spans="1:5">
      <c r="A132" s="69" t="str" cm="1">
        <f t="array" ref="A132">IFERROR(INDEX(B$5:B$69,SMALL(IF((B$5:B$69="Bâtiment")*G$13+(B$5:B$69="Eau")*G$14+(B$5:B$69="Gestion des déchets")*G$15+(B$5:B$69="Achats responsables &amp; économie circulaire")*G$16+(B$5:B$69="Contact nature &amp; biodiversité")*G$20+(B$5:B$69="Energie")*G$17+(B$5:B$69="Mobilité")*G$18+(B$5:B$69="Alimentation")*G$19,ROW(B$5:B$69)-4),ROWS(E$23:E131))),"")</f>
        <v/>
      </c>
      <c r="E132" s="17" t="str" cm="1">
        <f t="array" ref="E132">IFERROR(INDEX(C$5:C$69,SMALL(IF((B$5:B$69="Bâtiment")*G$13+(B$5:B$69="Eau")*G$14+(B$5:B$69="Gestion des déchets")*G$15+(B$5:B$69="Achats responsables &amp; économie circulaire")*G$16+(B$5:B$69="Contact nature &amp; biodiversité")*G$20+(B$5:B$69="Energie")*G$17+(B$5:B$69="Mobilité")*G$18+(B$5:B$69="Alimentation")*G$19,ROW(B$5:B$69)-4),ROWS(E$23:E131))),"")</f>
        <v/>
      </c>
    </row>
    <row r="133" spans="1:5">
      <c r="A133" s="69" t="str" cm="1">
        <f t="array" ref="A133">IFERROR(INDEX(B$5:B$69,SMALL(IF((B$5:B$69="Bâtiment")*G$13+(B$5:B$69="Eau")*G$14+(B$5:B$69="Gestion des déchets")*G$15+(B$5:B$69="Achats responsables &amp; économie circulaire")*G$16+(B$5:B$69="Contact nature &amp; biodiversité")*G$20+(B$5:B$69="Energie")*G$17+(B$5:B$69="Mobilité")*G$18+(B$5:B$69="Alimentation")*G$19,ROW(B$5:B$69)-4),ROWS(E$23:E132))),"")</f>
        <v/>
      </c>
      <c r="E133" s="17" t="str" cm="1">
        <f t="array" ref="E133">IFERROR(INDEX(C$5:C$69,SMALL(IF((B$5:B$69="Bâtiment")*G$13+(B$5:B$69="Eau")*G$14+(B$5:B$69="Gestion des déchets")*G$15+(B$5:B$69="Achats responsables &amp; économie circulaire")*G$16+(B$5:B$69="Contact nature &amp; biodiversité")*G$20+(B$5:B$69="Energie")*G$17+(B$5:B$69="Mobilité")*G$18+(B$5:B$69="Alimentation")*G$19,ROW(B$5:B$69)-4),ROWS(E$23:E132))),"")</f>
        <v/>
      </c>
    </row>
    <row r="134" spans="1:5">
      <c r="A134" s="69" t="str" cm="1">
        <f t="array" ref="A134">IFERROR(INDEX(B$5:B$69,SMALL(IF((B$5:B$69="Bâtiment")*G$13+(B$5:B$69="Eau")*G$14+(B$5:B$69="Gestion des déchets")*G$15+(B$5:B$69="Achats responsables &amp; économie circulaire")*G$16+(B$5:B$69="Contact nature &amp; biodiversité")*G$20+(B$5:B$69="Energie")*G$17+(B$5:B$69="Mobilité")*G$18+(B$5:B$69="Alimentation")*G$19,ROW(B$5:B$69)-4),ROWS(E$23:E133))),"")</f>
        <v/>
      </c>
      <c r="E134" s="17" t="str" cm="1">
        <f t="array" ref="E134">IFERROR(INDEX(C$5:C$69,SMALL(IF((B$5:B$69="Bâtiment")*G$13+(B$5:B$69="Eau")*G$14+(B$5:B$69="Gestion des déchets")*G$15+(B$5:B$69="Achats responsables &amp; économie circulaire")*G$16+(B$5:B$69="Contact nature &amp; biodiversité")*G$20+(B$5:B$69="Energie")*G$17+(B$5:B$69="Mobilité")*G$18+(B$5:B$69="Alimentation")*G$19,ROW(B$5:B$69)-4),ROWS(E$23:E133))),"")</f>
        <v/>
      </c>
    </row>
    <row r="135" spans="1:5">
      <c r="A135" s="69" t="str" cm="1">
        <f t="array" ref="A135">IFERROR(INDEX(B$5:B$69,SMALL(IF((B$5:B$69="Bâtiment")*G$13+(B$5:B$69="Eau")*G$14+(B$5:B$69="Gestion des déchets")*G$15+(B$5:B$69="Achats responsables &amp; économie circulaire")*G$16+(B$5:B$69="Contact nature &amp; biodiversité")*G$20+(B$5:B$69="Energie")*G$17+(B$5:B$69="Mobilité")*G$18+(B$5:B$69="Alimentation")*G$19,ROW(B$5:B$69)-4),ROWS(E$23:E134))),"")</f>
        <v/>
      </c>
      <c r="E135" s="17" t="str" cm="1">
        <f t="array" ref="E135">IFERROR(INDEX(C$5:C$69,SMALL(IF((B$5:B$69="Bâtiment")*G$13+(B$5:B$69="Eau")*G$14+(B$5:B$69="Gestion des déchets")*G$15+(B$5:B$69="Achats responsables &amp; économie circulaire")*G$16+(B$5:B$69="Contact nature &amp; biodiversité")*G$20+(B$5:B$69="Energie")*G$17+(B$5:B$69="Mobilité")*G$18+(B$5:B$69="Alimentation")*G$19,ROW(B$5:B$69)-4),ROWS(E$23:E134))),"")</f>
        <v/>
      </c>
    </row>
    <row r="136" spans="1:5">
      <c r="A136" s="69" t="str" cm="1">
        <f t="array" ref="A136">IFERROR(INDEX(B$5:B$69,SMALL(IF((B$5:B$69="Bâtiment")*G$13+(B$5:B$69="Eau")*G$14+(B$5:B$69="Gestion des déchets")*G$15+(B$5:B$69="Achats responsables &amp; économie circulaire")*G$16+(B$5:B$69="Contact nature &amp; biodiversité")*G$20+(B$5:B$69="Energie")*G$17+(B$5:B$69="Mobilité")*G$18+(B$5:B$69="Alimentation")*G$19,ROW(B$5:B$69)-4),ROWS(E$23:E135))),"")</f>
        <v/>
      </c>
      <c r="E136" s="17" t="str" cm="1">
        <f t="array" ref="E136">IFERROR(INDEX(C$5:C$69,SMALL(IF((B$5:B$69="Bâtiment")*G$13+(B$5:B$69="Eau")*G$14+(B$5:B$69="Gestion des déchets")*G$15+(B$5:B$69="Achats responsables &amp; économie circulaire")*G$16+(B$5:B$69="Contact nature &amp; biodiversité")*G$20+(B$5:B$69="Energie")*G$17+(B$5:B$69="Mobilité")*G$18+(B$5:B$69="Alimentation")*G$19,ROW(B$5:B$69)-4),ROWS(E$23:E135))),"")</f>
        <v/>
      </c>
    </row>
    <row r="137" spans="1:5">
      <c r="A137" s="69" t="str" cm="1">
        <f t="array" ref="A137">IFERROR(INDEX(B$5:B$69,SMALL(IF((B$5:B$69="Bâtiment")*G$13+(B$5:B$69="Eau")*G$14+(B$5:B$69="Gestion des déchets")*G$15+(B$5:B$69="Achats responsables &amp; économie circulaire")*G$16+(B$5:B$69="Contact nature &amp; biodiversité")*G$20+(B$5:B$69="Energie")*G$17+(B$5:B$69="Mobilité")*G$18+(B$5:B$69="Alimentation")*G$19,ROW(B$5:B$69)-4),ROWS(E$23:E136))),"")</f>
        <v/>
      </c>
      <c r="E137" s="17" t="str" cm="1">
        <f t="array" ref="E137">IFERROR(INDEX(C$5:C$69,SMALL(IF((B$5:B$69="Bâtiment")*G$13+(B$5:B$69="Eau")*G$14+(B$5:B$69="Gestion des déchets")*G$15+(B$5:B$69="Achats responsables &amp; économie circulaire")*G$16+(B$5:B$69="Contact nature &amp; biodiversité")*G$20+(B$5:B$69="Energie")*G$17+(B$5:B$69="Mobilité")*G$18+(B$5:B$69="Alimentation")*G$19,ROW(B$5:B$69)-4),ROWS(E$23:E136))),"")</f>
        <v/>
      </c>
    </row>
    <row r="138" spans="1:5">
      <c r="A138" s="69" t="str" cm="1">
        <f t="array" ref="A138">IFERROR(INDEX(B$5:B$69,SMALL(IF((B$5:B$69="Bâtiment")*G$13+(B$5:B$69="Eau")*G$14+(B$5:B$69="Gestion des déchets")*G$15+(B$5:B$69="Achats responsables &amp; économie circulaire")*G$16+(B$5:B$69="Contact nature &amp; biodiversité")*G$20+(B$5:B$69="Energie")*G$17+(B$5:B$69="Mobilité")*G$18+(B$5:B$69="Alimentation")*G$19,ROW(B$5:B$69)-4),ROWS(E$23:E137))),"")</f>
        <v/>
      </c>
      <c r="E138" s="17" t="str" cm="1">
        <f t="array" ref="E138">IFERROR(INDEX(C$5:C$69,SMALL(IF((B$5:B$69="Bâtiment")*G$13+(B$5:B$69="Eau")*G$14+(B$5:B$69="Gestion des déchets")*G$15+(B$5:B$69="Achats responsables &amp; économie circulaire")*G$16+(B$5:B$69="Contact nature &amp; biodiversité")*G$20+(B$5:B$69="Energie")*G$17+(B$5:B$69="Mobilité")*G$18+(B$5:B$69="Alimentation")*G$19,ROW(B$5:B$69)-4),ROWS(E$23:E137))),"")</f>
        <v/>
      </c>
    </row>
    <row r="139" spans="1:5">
      <c r="A139" s="69" t="str" cm="1">
        <f t="array" ref="A139">IFERROR(INDEX(B$5:B$69,SMALL(IF((B$5:B$69="Bâtiment")*G$13+(B$5:B$69="Eau")*G$14+(B$5:B$69="Gestion des déchets")*G$15+(B$5:B$69="Achats responsables &amp; économie circulaire")*G$16+(B$5:B$69="Contact nature &amp; biodiversité")*G$20+(B$5:B$69="Energie")*G$17+(B$5:B$69="Mobilité")*G$18+(B$5:B$69="Alimentation")*G$19,ROW(B$5:B$69)-4),ROWS(E$23:E138))),"")</f>
        <v/>
      </c>
      <c r="E139" s="17" t="str" cm="1">
        <f t="array" ref="E139">IFERROR(INDEX(C$5:C$69,SMALL(IF((B$5:B$69="Bâtiment")*G$13+(B$5:B$69="Eau")*G$14+(B$5:B$69="Gestion des déchets")*G$15+(B$5:B$69="Achats responsables &amp; économie circulaire")*G$16+(B$5:B$69="Contact nature &amp; biodiversité")*G$20+(B$5:B$69="Energie")*G$17+(B$5:B$69="Mobilité")*G$18+(B$5:B$69="Alimentation")*G$19,ROW(B$5:B$69)-4),ROWS(E$23:E138))),"")</f>
        <v/>
      </c>
    </row>
    <row r="140" spans="1:5">
      <c r="A140" s="69" t="str" cm="1">
        <f t="array" ref="A140">IFERROR(INDEX(B$5:B$69,SMALL(IF((B$5:B$69="Bâtiment")*G$13+(B$5:B$69="Eau")*G$14+(B$5:B$69="Gestion des déchets")*G$15+(B$5:B$69="Achats responsables &amp; économie circulaire")*G$16+(B$5:B$69="Contact nature &amp; biodiversité")*G$20+(B$5:B$69="Energie")*G$17+(B$5:B$69="Mobilité")*G$18+(B$5:B$69="Alimentation")*G$19,ROW(B$5:B$69)-4),ROWS(E$23:E139))),"")</f>
        <v/>
      </c>
      <c r="E140" s="17" t="str" cm="1">
        <f t="array" ref="E140">IFERROR(INDEX(C$5:C$69,SMALL(IF((B$5:B$69="Bâtiment")*G$13+(B$5:B$69="Eau")*G$14+(B$5:B$69="Gestion des déchets")*G$15+(B$5:B$69="Achats responsables &amp; économie circulaire")*G$16+(B$5:B$69="Contact nature &amp; biodiversité")*G$20+(B$5:B$69="Energie")*G$17+(B$5:B$69="Mobilité")*G$18+(B$5:B$69="Alimentation")*G$19,ROW(B$5:B$69)-4),ROWS(E$23:E139))),"")</f>
        <v/>
      </c>
    </row>
    <row r="141" spans="1:5">
      <c r="A141" s="69" t="str" cm="1">
        <f t="array" ref="A141">IFERROR(INDEX(B$5:B$69,SMALL(IF((B$5:B$69="Bâtiment")*G$13+(B$5:B$69="Eau")*G$14+(B$5:B$69="Gestion des déchets")*G$15+(B$5:B$69="Achats responsables &amp; économie circulaire")*G$16+(B$5:B$69="Contact nature &amp; biodiversité")*G$20+(B$5:B$69="Energie")*G$17+(B$5:B$69="Mobilité")*G$18+(B$5:B$69="Alimentation")*G$19,ROW(B$5:B$69)-4),ROWS(E$23:E140))),"")</f>
        <v/>
      </c>
      <c r="E141" s="17" t="str" cm="1">
        <f t="array" ref="E141">IFERROR(INDEX(C$5:C$69,SMALL(IF((B$5:B$69="Bâtiment")*G$13+(B$5:B$69="Eau")*G$14+(B$5:B$69="Gestion des déchets")*G$15+(B$5:B$69="Achats responsables &amp; économie circulaire")*G$16+(B$5:B$69="Contact nature &amp; biodiversité")*G$20+(B$5:B$69="Energie")*G$17+(B$5:B$69="Mobilité")*G$18+(B$5:B$69="Alimentation")*G$19,ROW(B$5:B$69)-4),ROWS(E$23:E140))),"")</f>
        <v/>
      </c>
    </row>
    <row r="142" spans="1:5">
      <c r="A142" s="69" t="str" cm="1">
        <f t="array" ref="A142">IFERROR(INDEX(B$5:B$69,SMALL(IF((B$5:B$69="Bâtiment")*G$13+(B$5:B$69="Eau")*G$14+(B$5:B$69="Gestion des déchets")*G$15+(B$5:B$69="Achats responsables &amp; économie circulaire")*G$16+(B$5:B$69="Contact nature &amp; biodiversité")*G$20+(B$5:B$69="Energie")*G$17+(B$5:B$69="Mobilité")*G$18+(B$5:B$69="Alimentation")*G$19,ROW(B$5:B$69)-4),ROWS(E$23:E141))),"")</f>
        <v/>
      </c>
      <c r="E142" s="17" t="str" cm="1">
        <f t="array" ref="E142">IFERROR(INDEX(C$5:C$69,SMALL(IF((B$5:B$69="Bâtiment")*G$13+(B$5:B$69="Eau")*G$14+(B$5:B$69="Gestion des déchets")*G$15+(B$5:B$69="Achats responsables &amp; économie circulaire")*G$16+(B$5:B$69="Contact nature &amp; biodiversité")*G$20+(B$5:B$69="Energie")*G$17+(B$5:B$69="Mobilité")*G$18+(B$5:B$69="Alimentation")*G$19,ROW(B$5:B$69)-4),ROWS(E$23:E141))),"")</f>
        <v/>
      </c>
    </row>
    <row r="143" spans="1:5">
      <c r="A143" s="69" t="str" cm="1">
        <f t="array" ref="A143">IFERROR(INDEX(B$5:B$69,SMALL(IF((B$5:B$69="Bâtiment")*G$13+(B$5:B$69="Eau")*G$14+(B$5:B$69="Gestion des déchets")*G$15+(B$5:B$69="Achats responsables &amp; économie circulaire")*G$16+(B$5:B$69="Contact nature &amp; biodiversité")*G$20+(B$5:B$69="Energie")*G$17+(B$5:B$69="Mobilité")*G$18+(B$5:B$69="Alimentation")*G$19,ROW(B$5:B$69)-4),ROWS(E$23:E142))),"")</f>
        <v/>
      </c>
      <c r="E143" s="17" t="str" cm="1">
        <f t="array" ref="E143">IFERROR(INDEX(C$5:C$69,SMALL(IF((B$5:B$69="Bâtiment")*G$13+(B$5:B$69="Eau")*G$14+(B$5:B$69="Gestion des déchets")*G$15+(B$5:B$69="Achats responsables &amp; économie circulaire")*G$16+(B$5:B$69="Contact nature &amp; biodiversité")*G$20+(B$5:B$69="Energie")*G$17+(B$5:B$69="Mobilité")*G$18+(B$5:B$69="Alimentation")*G$19,ROW(B$5:B$69)-4),ROWS(E$23:E142))),"")</f>
        <v/>
      </c>
    </row>
    <row r="144" spans="1:5">
      <c r="A144" s="69" t="str" cm="1">
        <f t="array" ref="A144">IFERROR(INDEX(B$5:B$69,SMALL(IF((B$5:B$69="Bâtiment")*G$13+(B$5:B$69="Eau")*G$14+(B$5:B$69="Gestion des déchets")*G$15+(B$5:B$69="Achats responsables &amp; économie circulaire")*G$16+(B$5:B$69="Contact nature &amp; biodiversité")*G$20+(B$5:B$69="Energie")*G$17+(B$5:B$69="Mobilité")*G$18+(B$5:B$69="Alimentation")*G$19,ROW(B$5:B$69)-4),ROWS(E$23:E143))),"")</f>
        <v/>
      </c>
      <c r="E144" s="17" t="str" cm="1">
        <f t="array" ref="E144">IFERROR(INDEX(C$5:C$69,SMALL(IF((B$5:B$69="Bâtiment")*G$13+(B$5:B$69="Eau")*G$14+(B$5:B$69="Gestion des déchets")*G$15+(B$5:B$69="Achats responsables &amp; économie circulaire")*G$16+(B$5:B$69="Contact nature &amp; biodiversité")*G$20+(B$5:B$69="Energie")*G$17+(B$5:B$69="Mobilité")*G$18+(B$5:B$69="Alimentation")*G$19,ROW(B$5:B$69)-4),ROWS(E$23:E143))),"")</f>
        <v/>
      </c>
    </row>
    <row r="145" spans="1:5">
      <c r="A145" s="69" t="str" cm="1">
        <f t="array" ref="A145">IFERROR(INDEX(B$5:B$69,SMALL(IF((B$5:B$69="Bâtiment")*G$13+(B$5:B$69="Eau")*G$14+(B$5:B$69="Gestion des déchets")*G$15+(B$5:B$69="Achats responsables &amp; économie circulaire")*G$16+(B$5:B$69="Contact nature &amp; biodiversité")*G$20+(B$5:B$69="Energie")*G$17+(B$5:B$69="Mobilité")*G$18+(B$5:B$69="Alimentation")*G$19,ROW(B$5:B$69)-4),ROWS(E$23:E144))),"")</f>
        <v/>
      </c>
      <c r="E145" s="17" t="str" cm="1">
        <f t="array" ref="E145">IFERROR(INDEX(C$5:C$69,SMALL(IF((B$5:B$69="Bâtiment")*G$13+(B$5:B$69="Eau")*G$14+(B$5:B$69="Gestion des déchets")*G$15+(B$5:B$69="Achats responsables &amp; économie circulaire")*G$16+(B$5:B$69="Contact nature &amp; biodiversité")*G$20+(B$5:B$69="Energie")*G$17+(B$5:B$69="Mobilité")*G$18+(B$5:B$69="Alimentation")*G$19,ROW(B$5:B$69)-4),ROWS(E$23:E144))),"")</f>
        <v/>
      </c>
    </row>
    <row r="146" spans="1:5">
      <c r="A146" s="69" t="str" cm="1">
        <f t="array" ref="A146">IFERROR(INDEX(B$5:B$69,SMALL(IF((B$5:B$69="Bâtiment")*G$13+(B$5:B$69="Eau")*G$14+(B$5:B$69="Gestion des déchets")*G$15+(B$5:B$69="Achats responsables &amp; économie circulaire")*G$16+(B$5:B$69="Contact nature &amp; biodiversité")*G$20+(B$5:B$69="Energie")*G$17+(B$5:B$69="Mobilité")*G$18+(B$5:B$69="Alimentation")*G$19,ROW(B$5:B$69)-4),ROWS(E$23:E145))),"")</f>
        <v/>
      </c>
      <c r="E146" s="17" t="str" cm="1">
        <f t="array" ref="E146">IFERROR(INDEX(C$5:C$69,SMALL(IF((B$5:B$69="Bâtiment")*G$13+(B$5:B$69="Eau")*G$14+(B$5:B$69="Gestion des déchets")*G$15+(B$5:B$69="Achats responsables &amp; économie circulaire")*G$16+(B$5:B$69="Contact nature &amp; biodiversité")*G$20+(B$5:B$69="Energie")*G$17+(B$5:B$69="Mobilité")*G$18+(B$5:B$69="Alimentation")*G$19,ROW(B$5:B$69)-4),ROWS(E$23:E145))),"")</f>
        <v/>
      </c>
    </row>
    <row r="147" spans="1:5">
      <c r="A147" s="69" t="str" cm="1">
        <f t="array" ref="A147">IFERROR(INDEX(B$5:B$69,SMALL(IF((B$5:B$69="Bâtiment")*G$13+(B$5:B$69="Eau")*G$14+(B$5:B$69="Gestion des déchets")*G$15+(B$5:B$69="Achats responsables &amp; économie circulaire")*G$16+(B$5:B$69="Contact nature &amp; biodiversité")*G$20+(B$5:B$69="Energie")*G$17+(B$5:B$69="Mobilité")*G$18+(B$5:B$69="Alimentation")*G$19,ROW(B$5:B$69)-4),ROWS(E$23:E146))),"")</f>
        <v/>
      </c>
      <c r="E147" s="17" t="str" cm="1">
        <f t="array" ref="E147">IFERROR(INDEX(C$5:C$69,SMALL(IF((B$5:B$69="Bâtiment")*G$13+(B$5:B$69="Eau")*G$14+(B$5:B$69="Gestion des déchets")*G$15+(B$5:B$69="Achats responsables &amp; économie circulaire")*G$16+(B$5:B$69="Contact nature &amp; biodiversité")*G$20+(B$5:B$69="Energie")*G$17+(B$5:B$69="Mobilité")*G$18+(B$5:B$69="Alimentation")*G$19,ROW(B$5:B$69)-4),ROWS(E$23:E146))),"")</f>
        <v/>
      </c>
    </row>
    <row r="148" spans="1:5">
      <c r="A148" s="69" t="str" cm="1">
        <f t="array" ref="A148">IFERROR(INDEX(B$5:B$69,SMALL(IF((B$5:B$69="Bâtiment")*G$13+(B$5:B$69="Eau")*G$14+(B$5:B$69="Gestion des déchets")*G$15+(B$5:B$69="Achats responsables &amp; économie circulaire")*G$16+(B$5:B$69="Contact nature &amp; biodiversité")*G$20+(B$5:B$69="Energie")*G$17+(B$5:B$69="Mobilité")*G$18+(B$5:B$69="Alimentation")*G$19,ROW(B$5:B$69)-4),ROWS(E$23:E147))),"")</f>
        <v/>
      </c>
      <c r="E148" s="17" t="str" cm="1">
        <f t="array" ref="E148">IFERROR(INDEX(C$5:C$69,SMALL(IF((B$5:B$69="Bâtiment")*G$13+(B$5:B$69="Eau")*G$14+(B$5:B$69="Gestion des déchets")*G$15+(B$5:B$69="Achats responsables &amp; économie circulaire")*G$16+(B$5:B$69="Contact nature &amp; biodiversité")*G$20+(B$5:B$69="Energie")*G$17+(B$5:B$69="Mobilité")*G$18+(B$5:B$69="Alimentation")*G$19,ROW(B$5:B$69)-4),ROWS(E$23:E147))),"")</f>
        <v/>
      </c>
    </row>
    <row r="149" spans="1:5">
      <c r="A149" s="69" t="str" cm="1">
        <f t="array" ref="A149">IFERROR(INDEX(B$5:B$69,SMALL(IF((B$5:B$69="Bâtiment")*G$13+(B$5:B$69="Eau")*G$14+(B$5:B$69="Gestion des déchets")*G$15+(B$5:B$69="Achats responsables &amp; économie circulaire")*G$16+(B$5:B$69="Contact nature &amp; biodiversité")*G$20+(B$5:B$69="Energie")*G$17+(B$5:B$69="Mobilité")*G$18+(B$5:B$69="Alimentation")*G$19,ROW(B$5:B$69)-4),ROWS(E$23:E148))),"")</f>
        <v/>
      </c>
      <c r="E149" s="17" t="str" cm="1">
        <f t="array" ref="E149">IFERROR(INDEX(C$5:C$69,SMALL(IF((B$5:B$69="Bâtiment")*G$13+(B$5:B$69="Eau")*G$14+(B$5:B$69="Gestion des déchets")*G$15+(B$5:B$69="Achats responsables &amp; économie circulaire")*G$16+(B$5:B$69="Contact nature &amp; biodiversité")*G$20+(B$5:B$69="Energie")*G$17+(B$5:B$69="Mobilité")*G$18+(B$5:B$69="Alimentation")*G$19,ROW(B$5:B$69)-4),ROWS(E$23:E148))),"")</f>
        <v/>
      </c>
    </row>
    <row r="150" spans="1:5">
      <c r="A150" s="69" t="str" cm="1">
        <f t="array" ref="A150">IFERROR(INDEX(B$5:B$69,SMALL(IF((B$5:B$69="Bâtiment")*G$13+(B$5:B$69="Eau")*G$14+(B$5:B$69="Gestion des déchets")*G$15+(B$5:B$69="Achats responsables &amp; économie circulaire")*G$16+(B$5:B$69="Contact nature &amp; biodiversité")*G$20+(B$5:B$69="Energie")*G$17+(B$5:B$69="Mobilité")*G$18+(B$5:B$69="Alimentation")*G$19,ROW(B$5:B$69)-4),ROWS(E$23:E149))),"")</f>
        <v/>
      </c>
      <c r="E150" s="17" t="str" cm="1">
        <f t="array" ref="E150">IFERROR(INDEX(C$5:C$69,SMALL(IF((B$5:B$69="Bâtiment")*G$13+(B$5:B$69="Eau")*G$14+(B$5:B$69="Gestion des déchets")*G$15+(B$5:B$69="Achats responsables &amp; économie circulaire")*G$16+(B$5:B$69="Contact nature &amp; biodiversité")*G$20+(B$5:B$69="Energie")*G$17+(B$5:B$69="Mobilité")*G$18+(B$5:B$69="Alimentation")*G$19,ROW(B$5:B$69)-4),ROWS(E$23:E149))),"")</f>
        <v/>
      </c>
    </row>
    <row r="151" spans="1:5">
      <c r="A151" s="69" t="str" cm="1">
        <f t="array" ref="A151">IFERROR(INDEX(B$5:B$69,SMALL(IF((B$5:B$69="Bâtiment")*G$13+(B$5:B$69="Eau")*G$14+(B$5:B$69="Gestion des déchets")*G$15+(B$5:B$69="Achats responsables &amp; économie circulaire")*G$16+(B$5:B$69="Contact nature &amp; biodiversité")*G$20+(B$5:B$69="Energie")*G$17+(B$5:B$69="Mobilité")*G$18+(B$5:B$69="Alimentation")*G$19,ROW(B$5:B$69)-4),ROWS(E$23:E150))),"")</f>
        <v/>
      </c>
      <c r="E151" s="17" t="str" cm="1">
        <f t="array" ref="E151">IFERROR(INDEX(C$5:C$69,SMALL(IF((B$5:B$69="Bâtiment")*G$13+(B$5:B$69="Eau")*G$14+(B$5:B$69="Gestion des déchets")*G$15+(B$5:B$69="Achats responsables &amp; économie circulaire")*G$16+(B$5:B$69="Contact nature &amp; biodiversité")*G$20+(B$5:B$69="Energie")*G$17+(B$5:B$69="Mobilité")*G$18+(B$5:B$69="Alimentation")*G$19,ROW(B$5:B$69)-4),ROWS(E$23:E150))),"")</f>
        <v/>
      </c>
    </row>
    <row r="152" spans="1:5">
      <c r="A152" s="69" t="str" cm="1">
        <f t="array" ref="A152">IFERROR(INDEX(B$5:B$69,SMALL(IF((B$5:B$69="Bâtiment")*G$13+(B$5:B$69="Eau")*G$14+(B$5:B$69="Gestion des déchets")*G$15+(B$5:B$69="Achats responsables &amp; économie circulaire")*G$16+(B$5:B$69="Contact nature &amp; biodiversité")*G$20+(B$5:B$69="Energie")*G$17+(B$5:B$69="Mobilité")*G$18+(B$5:B$69="Alimentation")*G$19,ROW(B$5:B$69)-4),ROWS(E$23:E151))),"")</f>
        <v/>
      </c>
      <c r="E152" s="17" t="str" cm="1">
        <f t="array" ref="E152">IFERROR(INDEX(C$5:C$69,SMALL(IF((B$5:B$69="Bâtiment")*G$13+(B$5:B$69="Eau")*G$14+(B$5:B$69="Gestion des déchets")*G$15+(B$5:B$69="Achats responsables &amp; économie circulaire")*G$16+(B$5:B$69="Contact nature &amp; biodiversité")*G$20+(B$5:B$69="Energie")*G$17+(B$5:B$69="Mobilité")*G$18+(B$5:B$69="Alimentation")*G$19,ROW(B$5:B$69)-4),ROWS(E$23:E151))),"")</f>
        <v/>
      </c>
    </row>
    <row r="153" spans="1:5">
      <c r="A153" s="69" t="str" cm="1">
        <f t="array" ref="A153">IFERROR(INDEX(B$5:B$69,SMALL(IF((B$5:B$69="Bâtiment")*G$13+(B$5:B$69="Eau")*G$14+(B$5:B$69="Gestion des déchets")*G$15+(B$5:B$69="Achats responsables &amp; économie circulaire")*G$16+(B$5:B$69="Contact nature &amp; biodiversité")*G$20+(B$5:B$69="Energie")*G$17+(B$5:B$69="Mobilité")*G$18+(B$5:B$69="Alimentation")*G$19,ROW(B$5:B$69)-4),ROWS(E$23:E152))),"")</f>
        <v/>
      </c>
      <c r="E153" s="17" t="str" cm="1">
        <f t="array" ref="E153">IFERROR(INDEX(C$5:C$69,SMALL(IF((B$5:B$69="Bâtiment")*G$13+(B$5:B$69="Eau")*G$14+(B$5:B$69="Gestion des déchets")*G$15+(B$5:B$69="Achats responsables &amp; économie circulaire")*G$16+(B$5:B$69="Contact nature &amp; biodiversité")*G$20+(B$5:B$69="Energie")*G$17+(B$5:B$69="Mobilité")*G$18+(B$5:B$69="Alimentation")*G$19,ROW(B$5:B$69)-4),ROWS(E$23:E152))),"")</f>
        <v/>
      </c>
    </row>
    <row r="154" spans="1:5">
      <c r="A154" s="69" t="str" cm="1">
        <f t="array" ref="A154">IFERROR(INDEX(B$5:B$69,SMALL(IF((B$5:B$69="Bâtiment")*G$13+(B$5:B$69="Eau")*G$14+(B$5:B$69="Gestion des déchets")*G$15+(B$5:B$69="Achats responsables &amp; économie circulaire")*G$16+(B$5:B$69="Contact nature &amp; biodiversité")*G$20+(B$5:B$69="Energie")*G$17+(B$5:B$69="Mobilité")*G$18+(B$5:B$69="Alimentation")*G$19,ROW(B$5:B$69)-4),ROWS(E$23:E153))),"")</f>
        <v/>
      </c>
      <c r="E154" s="17" t="str" cm="1">
        <f t="array" ref="E154">IFERROR(INDEX(C$5:C$69,SMALL(IF((B$5:B$69="Bâtiment")*G$13+(B$5:B$69="Eau")*G$14+(B$5:B$69="Gestion des déchets")*G$15+(B$5:B$69="Achats responsables &amp; économie circulaire")*G$16+(B$5:B$69="Contact nature &amp; biodiversité")*G$20+(B$5:B$69="Energie")*G$17+(B$5:B$69="Mobilité")*G$18+(B$5:B$69="Alimentation")*G$19,ROW(B$5:B$69)-4),ROWS(E$23:E153))),"")</f>
        <v/>
      </c>
    </row>
    <row r="155" spans="1:5">
      <c r="A155" s="69" t="str" cm="1">
        <f t="array" ref="A155">IFERROR(INDEX(B$5:B$69,SMALL(IF((B$5:B$69="Bâtiment")*G$13+(B$5:B$69="Eau")*G$14+(B$5:B$69="Gestion des déchets")*G$15+(B$5:B$69="Achats responsables &amp; économie circulaire")*G$16+(B$5:B$69="Contact nature &amp; biodiversité")*G$20+(B$5:B$69="Energie")*G$17+(B$5:B$69="Mobilité")*G$18+(B$5:B$69="Alimentation")*G$19,ROW(B$5:B$69)-4),ROWS(E$23:E154))),"")</f>
        <v/>
      </c>
      <c r="E155" s="17" t="str" cm="1">
        <f t="array" ref="E155">IFERROR(INDEX(C$5:C$69,SMALL(IF((B$5:B$69="Bâtiment")*G$13+(B$5:B$69="Eau")*G$14+(B$5:B$69="Gestion des déchets")*G$15+(B$5:B$69="Achats responsables &amp; économie circulaire")*G$16+(B$5:B$69="Contact nature &amp; biodiversité")*G$20+(B$5:B$69="Energie")*G$17+(B$5:B$69="Mobilité")*G$18+(B$5:B$69="Alimentation")*G$19,ROW(B$5:B$69)-4),ROWS(E$23:E154))),"")</f>
        <v/>
      </c>
    </row>
    <row r="156" spans="1:5">
      <c r="A156" s="69" t="str" cm="1">
        <f t="array" ref="A156">IFERROR(INDEX(B$5:B$69,SMALL(IF((B$5:B$69="Bâtiment")*G$13+(B$5:B$69="Eau")*G$14+(B$5:B$69="Gestion des déchets")*G$15+(B$5:B$69="Achats responsables &amp; économie circulaire")*G$16+(B$5:B$69="Contact nature &amp; biodiversité")*G$20+(B$5:B$69="Energie")*G$17+(B$5:B$69="Mobilité")*G$18+(B$5:B$69="Alimentation")*G$19,ROW(B$5:B$69)-4),ROWS(E$23:E155))),"")</f>
        <v/>
      </c>
      <c r="E156" s="17" t="str" cm="1">
        <f t="array" ref="E156">IFERROR(INDEX(C$5:C$69,SMALL(IF((B$5:B$69="Bâtiment")*G$13+(B$5:B$69="Eau")*G$14+(B$5:B$69="Gestion des déchets")*G$15+(B$5:B$69="Achats responsables &amp; économie circulaire")*G$16+(B$5:B$69="Contact nature &amp; biodiversité")*G$20+(B$5:B$69="Energie")*G$17+(B$5:B$69="Mobilité")*G$18+(B$5:B$69="Alimentation")*G$19,ROW(B$5:B$69)-4),ROWS(E$23:E155))),"")</f>
        <v/>
      </c>
    </row>
    <row r="157" spans="1:5">
      <c r="A157" s="69" t="str" cm="1">
        <f t="array" ref="A157">IFERROR(INDEX(B$5:B$69,SMALL(IF((B$5:B$69="Bâtiment")*G$13+(B$5:B$69="Eau")*G$14+(B$5:B$69="Gestion des déchets")*G$15+(B$5:B$69="Achats responsables &amp; économie circulaire")*G$16+(B$5:B$69="Contact nature &amp; biodiversité")*G$20+(B$5:B$69="Energie")*G$17+(B$5:B$69="Mobilité")*G$18+(B$5:B$69="Alimentation")*G$19,ROW(B$5:B$69)-4),ROWS(E$23:E156))),"")</f>
        <v/>
      </c>
      <c r="E157" s="17" t="str" cm="1">
        <f t="array" ref="E157">IFERROR(INDEX(C$5:C$69,SMALL(IF((B$5:B$69="Bâtiment")*G$13+(B$5:B$69="Eau")*G$14+(B$5:B$69="Gestion des déchets")*G$15+(B$5:B$69="Achats responsables &amp; économie circulaire")*G$16+(B$5:B$69="Contact nature &amp; biodiversité")*G$20+(B$5:B$69="Energie")*G$17+(B$5:B$69="Mobilité")*G$18+(B$5:B$69="Alimentation")*G$19,ROW(B$5:B$69)-4),ROWS(E$23:E156))),"")</f>
        <v/>
      </c>
    </row>
    <row r="158" spans="1:5">
      <c r="A158" s="69" t="str" cm="1">
        <f t="array" ref="A158">IFERROR(INDEX(B$5:B$69,SMALL(IF((B$5:B$69="Bâtiment")*G$13+(B$5:B$69="Eau")*G$14+(B$5:B$69="Gestion des déchets")*G$15+(B$5:B$69="Achats responsables &amp; économie circulaire")*G$16+(B$5:B$69="Contact nature &amp; biodiversité")*G$20+(B$5:B$69="Energie")*G$17+(B$5:B$69="Mobilité")*G$18+(B$5:B$69="Alimentation")*G$19,ROW(B$5:B$69)-4),ROWS(E$23:E157))),"")</f>
        <v/>
      </c>
      <c r="E158" s="17" t="str" cm="1">
        <f t="array" ref="E158">IFERROR(INDEX(C$5:C$69,SMALL(IF((B$5:B$69="Bâtiment")*G$13+(B$5:B$69="Eau")*G$14+(B$5:B$69="Gestion des déchets")*G$15+(B$5:B$69="Achats responsables &amp; économie circulaire")*G$16+(B$5:B$69="Contact nature &amp; biodiversité")*G$20+(B$5:B$69="Energie")*G$17+(B$5:B$69="Mobilité")*G$18+(B$5:B$69="Alimentation")*G$19,ROW(B$5:B$69)-4),ROWS(E$23:E157))),"")</f>
        <v/>
      </c>
    </row>
    <row r="159" spans="1:5">
      <c r="A159" s="69" t="str" cm="1">
        <f t="array" ref="A159">IFERROR(INDEX(B$5:B$69,SMALL(IF((B$5:B$69="Bâtiment")*G$13+(B$5:B$69="Eau")*G$14+(B$5:B$69="Gestion des déchets")*G$15+(B$5:B$69="Achats responsables &amp; économie circulaire")*G$16+(B$5:B$69="Contact nature &amp; biodiversité")*G$20+(B$5:B$69="Energie")*G$17+(B$5:B$69="Mobilité")*G$18+(B$5:B$69="Alimentation")*G$19,ROW(B$5:B$69)-4),ROWS(E$23:E158))),"")</f>
        <v/>
      </c>
      <c r="E159" s="17" t="str" cm="1">
        <f t="array" ref="E159">IFERROR(INDEX(C$5:C$69,SMALL(IF((B$5:B$69="Bâtiment")*G$13+(B$5:B$69="Eau")*G$14+(B$5:B$69="Gestion des déchets")*G$15+(B$5:B$69="Achats responsables &amp; économie circulaire")*G$16+(B$5:B$69="Contact nature &amp; biodiversité")*G$20+(B$5:B$69="Energie")*G$17+(B$5:B$69="Mobilité")*G$18+(B$5:B$69="Alimentation")*G$19,ROW(B$5:B$69)-4),ROWS(E$23:E158))),"")</f>
        <v/>
      </c>
    </row>
    <row r="160" spans="1:5">
      <c r="A160" s="69" t="str" cm="1">
        <f t="array" ref="A160">IFERROR(INDEX(B$5:B$69,SMALL(IF((B$5:B$69="Bâtiment")*G$13+(B$5:B$69="Eau")*G$14+(B$5:B$69="Gestion des déchets")*G$15+(B$5:B$69="Achats responsables &amp; économie circulaire")*G$16+(B$5:B$69="Contact nature &amp; biodiversité")*G$20+(B$5:B$69="Energie")*G$17+(B$5:B$69="Mobilité")*G$18+(B$5:B$69="Alimentation")*G$19,ROW(B$5:B$69)-4),ROWS(E$23:E159))),"")</f>
        <v/>
      </c>
      <c r="E160" s="17" t="str" cm="1">
        <f t="array" ref="E160">IFERROR(INDEX(C$5:C$69,SMALL(IF((B$5:B$69="Bâtiment")*G$13+(B$5:B$69="Eau")*G$14+(B$5:B$69="Gestion des déchets")*G$15+(B$5:B$69="Achats responsables &amp; économie circulaire")*G$16+(B$5:B$69="Contact nature &amp; biodiversité")*G$20+(B$5:B$69="Energie")*G$17+(B$5:B$69="Mobilité")*G$18+(B$5:B$69="Alimentation")*G$19,ROW(B$5:B$69)-4),ROWS(E$23:E159))),"")</f>
        <v/>
      </c>
    </row>
    <row r="161" spans="5:5">
      <c r="E161" s="17" t="str" cm="1">
        <f t="array" ref="E161">IFERROR(INDEX(C$5:C$69,SMALL(IF((B$5:B$69="Bâtiment")*G$13+(B$5:B$69="Eau")*G$14+(B$5:B$69="Gestion des déchets")*G$15+(B$5:B$69="Achats responsables &amp; économie circulaire")*G$16+(B$5:B$69="Contact nature &amp; biodiversité")*G$20+(B$5:B$69="Energie")*G$17+(B$5:B$69="Mobilité")*G$18+(B$5:B$69="Alimentation")*G$19,ROW(B$5:B$69)-4),ROWS(E$23:E160))),"")</f>
        <v/>
      </c>
    </row>
    <row r="162" spans="5:5">
      <c r="E162" s="17" t="str" cm="1">
        <f t="array" ref="E162">IFERROR(INDEX(C$5:C$69,SMALL(IF((B$5:B$69="Bâtiment")*G$13+(B$5:B$69="Eau")*G$14+(B$5:B$69="Gestion des déchets")*G$15+(B$5:B$69="Achats responsables &amp; économie circulaire")*G$16+(B$5:B$69="Contact nature &amp; biodiversité")*G$20+(B$5:B$69="Energie")*G$17+(B$5:B$69="Mobilité")*G$18+(B$5:B$69="Alimentation")*G$19,ROW(B$5:B$69)-4),ROWS(E$23:E161))),"")</f>
        <v/>
      </c>
    </row>
    <row r="163" spans="5:5">
      <c r="E163" s="17" t="str" cm="1">
        <f t="array" ref="E163">IFERROR(INDEX(C$5:C$69,SMALL(IF((B$5:B$69="Bâtiment")*G$13+(B$5:B$69="Eau")*G$14+(B$5:B$69="Gestion des déchets")*G$15+(B$5:B$69="Achats responsables &amp; économie circulaire")*G$16+(B$5:B$69="Contact nature &amp; biodiversité")*G$20+(B$5:B$69="Energie")*G$17+(B$5:B$69="Mobilité")*G$18+(B$5:B$69="Alimentation")*G$19,ROW(B$5:B$69)-4),ROWS(E$23:E162))),"")</f>
        <v/>
      </c>
    </row>
    <row r="164" spans="5:5">
      <c r="E164" s="17" t="str" cm="1">
        <f t="array" ref="E164">IFERROR(INDEX(C$5:C$69,SMALL(IF((B$5:B$69="Bâtiment")*G$13+(B$5:B$69="Eau")*G$14+(B$5:B$69="Gestion des déchets")*G$15+(B$5:B$69="Achats responsables &amp; économie circulaire")*G$16+(B$5:B$69="Contact nature &amp; biodiversité")*G$20+(B$5:B$69="Energie")*G$17+(B$5:B$69="Mobilité")*G$18+(B$5:B$69="Alimentation")*G$19,ROW(B$5:B$69)-4),ROWS(E$23:E163))),"")</f>
        <v/>
      </c>
    </row>
    <row r="165" spans="5:5">
      <c r="E165" s="17" t="str" cm="1">
        <f t="array" ref="E165">IFERROR(INDEX(C$5:C$69,SMALL(IF((B$5:B$69="Bâtiment")*G$13+(B$5:B$69="Eau")*G$14+(B$5:B$69="Gestion des déchets")*G$15+(B$5:B$69="Achats responsables &amp; économie circulaire")*G$16+(B$5:B$69="Contact nature &amp; biodiversité")*G$20+(B$5:B$69="Energie")*G$17+(B$5:B$69="Mobilité")*G$18+(B$5:B$69="Alimentation")*G$19,ROW(B$5:B$69)-4),ROWS(E$23:E164))),"")</f>
        <v/>
      </c>
    </row>
    <row r="166" spans="5:5">
      <c r="E166" s="17" t="str" cm="1">
        <f t="array" ref="E166">IFERROR(INDEX(C$5:C$69,SMALL(IF((B$5:B$69="Bâtiment")*G$13+(B$5:B$69="Eau")*G$14+(B$5:B$69="Gestion des déchets")*G$15+(B$5:B$69="Achats responsables &amp; économie circulaire")*G$16+(B$5:B$69="Contact nature &amp; biodiversité")*G$20+(B$5:B$69="Energie")*G$17+(B$5:B$69="Mobilité")*G$18+(B$5:B$69="Alimentation")*G$19,ROW(B$5:B$69)-4),ROWS(E$23:E165))),"")</f>
        <v/>
      </c>
    </row>
    <row r="167" spans="5:5">
      <c r="E167" s="17" t="str" cm="1">
        <f t="array" ref="E167">IFERROR(INDEX(C$5:C$69,SMALL(IF((B$5:B$69="Bâtiment")*G$13+(B$5:B$69="Eau")*G$14+(B$5:B$69="Gestion des déchets")*G$15+(B$5:B$69="Achats responsables &amp; économie circulaire")*G$16+(B$5:B$69="Contact nature &amp; biodiversité")*G$20+(B$5:B$69="Energie")*G$17+(B$5:B$69="Mobilité")*G$18+(B$5:B$69="Alimentation")*G$19,ROW(B$5:B$69)-4),ROWS(E$23:E166))),"")</f>
        <v/>
      </c>
    </row>
    <row r="168" spans="5:5">
      <c r="E168" s="17" t="str" cm="1">
        <f t="array" ref="E168">IFERROR(INDEX(C$5:C$69,SMALL(IF((B$5:B$69="Bâtiment")*G$13+(B$5:B$69="Eau")*G$14+(B$5:B$69="Gestion des déchets")*G$15+(B$5:B$69="Achats responsables &amp; économie circulaire")*G$16+(B$5:B$69="Contact nature &amp; biodiversité")*G$20+(B$5:B$69="Energie")*G$17+(B$5:B$69="Mobilité")*G$18+(B$5:B$69="Alimentation")*G$19,ROW(B$5:B$69)-4),ROWS(E$23:E167))),"")</f>
        <v/>
      </c>
    </row>
    <row r="169" spans="5:5">
      <c r="E169" s="17" t="str" cm="1">
        <f t="array" ref="E169">IFERROR(INDEX(C$5:C$69,SMALL(IF((B$5:B$69="Bâtiment")*G$13+(B$5:B$69="Eau")*G$14+(B$5:B$69="Gestion des déchets")*G$15+(B$5:B$69="Achats responsables &amp; économie circulaire")*G$16+(B$5:B$69="Contact nature &amp; biodiversité")*G$20+(B$5:B$69="Energie")*G$17+(B$5:B$69="Mobilité")*G$18+(B$5:B$69="Alimentation")*G$19,ROW(B$5:B$69)-4),ROWS(E$23:E168))),"")</f>
        <v/>
      </c>
    </row>
    <row r="170" spans="5:5">
      <c r="E170" s="17" t="str" cm="1">
        <f t="array" ref="E170">IFERROR(INDEX(C$5:C$69,SMALL(IF((B$5:B$69="Bâtiment")*G$13+(B$5:B$69="Eau")*G$14+(B$5:B$69="Gestion des déchets")*G$15+(B$5:B$69="Achats responsables &amp; économie circulaire")*G$16+(B$5:B$69="Contact nature &amp; biodiversité")*G$20+(B$5:B$69="Energie")*G$17+(B$5:B$69="Mobilité")*G$18+(B$5:B$69="Alimentation")*G$19,ROW(B$5:B$69)-4),ROWS(E$23:E169))),"")</f>
        <v/>
      </c>
    </row>
    <row r="171" spans="5:5">
      <c r="E171" s="17" t="str" cm="1">
        <f t="array" ref="E171">IFERROR(INDEX(C$5:C$69,SMALL(IF((B$5:B$69="Bâtiment")*G$13+(B$5:B$69="Eau")*G$14+(B$5:B$69="Gestion des déchets")*G$15+(B$5:B$69="Achats responsables &amp; économie circulaire")*G$16+(B$5:B$69="Contact nature &amp; biodiversité")*G$20+(B$5:B$69="Energie")*G$17+(B$5:B$69="Mobilité")*G$18+(B$5:B$69="Alimentation")*G$19,ROW(B$5:B$69)-4),ROWS(E$23:E170))),"")</f>
        <v/>
      </c>
    </row>
    <row r="172" spans="5:5">
      <c r="E172" s="17" t="str" cm="1">
        <f t="array" ref="E172">IFERROR(INDEX(C$5:C$69,SMALL(IF((B$5:B$69="Bâtiment")*G$13+(B$5:B$69="Eau")*G$14+(B$5:B$69="Gestion des déchets")*G$15+(B$5:B$69="Achats responsables &amp; économie circulaire")*G$16+(B$5:B$69="Contact nature &amp; biodiversité")*G$20+(B$5:B$69="Energie")*G$17+(B$5:B$69="Mobilité")*G$18+(B$5:B$69="Alimentation")*G$19,ROW(B$5:B$69)-4),ROWS(E$23:E171))),"")</f>
        <v/>
      </c>
    </row>
    <row r="173" spans="5:5">
      <c r="E173" s="17" t="str" cm="1">
        <f t="array" ref="E173">IFERROR(INDEX(C$5:C$69,SMALL(IF((B$5:B$69="Bâtiment")*G$13+(B$5:B$69="Eau")*G$14+(B$5:B$69="Gestion des déchets")*G$15+(B$5:B$69="Achats responsables &amp; économie circulaire")*G$16+(B$5:B$69="Contact nature &amp; biodiversité")*G$20+(B$5:B$69="Energie")*G$17+(B$5:B$69="Mobilité")*G$18+(B$5:B$69="Alimentation")*G$19,ROW(B$5:B$69)-4),ROWS(E$23:E172))),"")</f>
        <v/>
      </c>
    </row>
    <row r="174" spans="5:5">
      <c r="E174" s="17" t="str" cm="1">
        <f t="array" ref="E174">IFERROR(INDEX(C$5:C$69,SMALL(IF((B$5:B$69="Bâtiment")*G$13+(B$5:B$69="Eau")*G$14+(B$5:B$69="Gestion des déchets")*G$15+(B$5:B$69="Achats responsables &amp; économie circulaire")*G$16+(B$5:B$69="Contact nature &amp; biodiversité")*G$20+(B$5:B$69="Energie")*G$17+(B$5:B$69="Mobilité")*G$18+(B$5:B$69="Alimentation")*G$19,ROW(B$5:B$69)-4),ROWS(E$23:E173))),"")</f>
        <v/>
      </c>
    </row>
    <row r="175" spans="5:5">
      <c r="E175" s="17" t="str" cm="1">
        <f t="array" ref="E175">IFERROR(INDEX(C$5:C$69,SMALL(IF((B$5:B$69="Bâtiment")*G$13+(B$5:B$69="Eau")*G$14+(B$5:B$69="Gestion des déchets")*G$15+(B$5:B$69="Achats responsables &amp; économie circulaire")*G$16+(B$5:B$69="Contact nature &amp; biodiversité")*G$20+(B$5:B$69="Energie")*G$17+(B$5:B$69="Mobilité")*G$18+(B$5:B$69="Alimentation")*G$19,ROW(B$5:B$69)-4),ROWS(E$23:E174))),"")</f>
        <v/>
      </c>
    </row>
    <row r="176" spans="5:5">
      <c r="E176" s="17" t="str" cm="1">
        <f t="array" ref="E176">IFERROR(INDEX(C$5:C$69,SMALL(IF((B$5:B$69="Bâtiment")*G$13+(B$5:B$69="Eau")*G$14+(B$5:B$69="Gestion des déchets")*G$15+(B$5:B$69="Achats responsables &amp; économie circulaire")*G$16+(B$5:B$69="Contact nature &amp; biodiversité")*G$20+(B$5:B$69="Energie")*G$17+(B$5:B$69="Mobilité")*G$18+(B$5:B$69="Alimentation")*G$19,ROW(B$5:B$69)-4),ROWS(E$23:E175))),"")</f>
        <v/>
      </c>
    </row>
    <row r="177" spans="5:5">
      <c r="E177" s="17" t="str" cm="1">
        <f t="array" ref="E177">IFERROR(INDEX(C$5:C$69,SMALL(IF((B$5:B$69="Bâtiment")*G$13+(B$5:B$69="Eau")*G$14+(B$5:B$69="Gestion des déchets")*G$15+(B$5:B$69="Achats responsables &amp; économie circulaire")*G$16+(B$5:B$69="Contact nature &amp; biodiversité")*G$20+(B$5:B$69="Energie")*G$17+(B$5:B$69="Mobilité")*G$18+(B$5:B$69="Alimentation")*G$19,ROW(B$5:B$69)-4),ROWS(E$23:E176))),"")</f>
        <v/>
      </c>
    </row>
    <row r="178" spans="5:5">
      <c r="E178" s="17" t="str" cm="1">
        <f t="array" ref="E178">IFERROR(INDEX(C$5:C$69,SMALL(IF((B$5:B$69="Bâtiment")*G$13+(B$5:B$69="Eau")*G$14+(B$5:B$69="Gestion des déchets")*G$15+(B$5:B$69="Achats responsables &amp; économie circulaire")*G$16+(B$5:B$69="Contact nature &amp; biodiversité")*G$20+(B$5:B$69="Energie")*G$17+(B$5:B$69="Mobilité")*G$18+(B$5:B$69="Alimentation")*G$19,ROW(B$5:B$69)-4),ROWS(E$23:E177))),"")</f>
        <v/>
      </c>
    </row>
    <row r="179" spans="5:5">
      <c r="E179" s="17" t="str" cm="1">
        <f t="array" ref="E179">IFERROR(INDEX(C$5:C$69,SMALL(IF((B$5:B$69="Bâtiment")*G$13+(B$5:B$69="Eau")*G$14+(B$5:B$69="Gestion des déchets")*G$15+(B$5:B$69="Achats responsables &amp; économie circulaire")*G$16+(B$5:B$69="Contact nature &amp; biodiversité")*G$20+(B$5:B$69="Energie")*G$17+(B$5:B$69="Mobilité")*G$18+(B$5:B$69="Alimentation")*G$19,ROW(B$5:B$69)-4),ROWS(E$23:E178))),"")</f>
        <v/>
      </c>
    </row>
    <row r="180" spans="5:5">
      <c r="E180" s="17" t="str" cm="1">
        <f t="array" ref="E180">IFERROR(INDEX(C$5:C$69,SMALL(IF((B$5:B$69="Bâtiment")*G$13+(B$5:B$69="Eau")*G$14+(B$5:B$69="Gestion des déchets")*G$15+(B$5:B$69="Achats responsables &amp; économie circulaire")*G$16+(B$5:B$69="Contact nature &amp; biodiversité")*G$20+(B$5:B$69="Energie")*G$17+(B$5:B$69="Mobilité")*G$18+(B$5:B$69="Alimentation")*G$19,ROW(B$5:B$69)-4),ROWS(E$23:E179))),"")</f>
        <v/>
      </c>
    </row>
    <row r="181" spans="5:5">
      <c r="E181" s="17" t="str" cm="1">
        <f t="array" ref="E181">IFERROR(INDEX(C$5:C$69,SMALL(IF((B$5:B$69="Bâtiment")*G$13+(B$5:B$69="Eau")*G$14+(B$5:B$69="Gestion des déchets")*G$15+(B$5:B$69="Achats responsables &amp; économie circulaire")*G$16+(B$5:B$69="Contact nature &amp; biodiversité")*G$20+(B$5:B$69="Energie")*G$17+(B$5:B$69="Mobilité")*G$18+(B$5:B$69="Alimentation")*G$19,ROW(B$5:B$69)-4),ROWS(E$23:E180))),"")</f>
        <v/>
      </c>
    </row>
    <row r="182" spans="5:5">
      <c r="E182" s="17" t="str" cm="1">
        <f t="array" ref="E182">IFERROR(INDEX(C$5:C$69,SMALL(IF((B$5:B$69="Bâtiment")*G$13+(B$5:B$69="Eau")*G$14+(B$5:B$69="Gestion des déchets")*G$15+(B$5:B$69="Achats responsables &amp; économie circulaire")*G$16+(B$5:B$69="Contact nature &amp; biodiversité")*G$20+(B$5:B$69="Energie")*G$17+(B$5:B$69="Mobilité")*G$18+(B$5:B$69="Alimentation")*G$19,ROW(B$5:B$69)-4),ROWS(E$23:E181))),"")</f>
        <v/>
      </c>
    </row>
    <row r="183" spans="5:5">
      <c r="E183" s="17" t="str" cm="1">
        <f t="array" ref="E183">IFERROR(INDEX(C$5:C$69,SMALL(IF((B$5:B$69="Bâtiment")*G$13+(B$5:B$69="Eau")*G$14+(B$5:B$69="Gestion des déchets")*G$15+(B$5:B$69="Achats responsables &amp; économie circulaire")*G$16+(B$5:B$69="Contact nature &amp; biodiversité")*G$20+(B$5:B$69="Energie")*G$17+(B$5:B$69="Mobilité")*G$18+(B$5:B$69="Alimentation")*G$19,ROW(B$5:B$69)-4),ROWS(E$23:E182))),"")</f>
        <v/>
      </c>
    </row>
    <row r="184" spans="5:5">
      <c r="E184" s="17" t="str" cm="1">
        <f t="array" ref="E184">IFERROR(INDEX(C$5:C$69,SMALL(IF((B$5:B$69="Bâtiment")*G$13+(B$5:B$69="Eau")*G$14+(B$5:B$69="Gestion des déchets")*G$15+(B$5:B$69="Achats responsables &amp; économie circulaire")*G$16+(B$5:B$69="Contact nature &amp; biodiversité")*G$20+(B$5:B$69="Energie")*G$17+(B$5:B$69="Mobilité")*G$18+(B$5:B$69="Alimentation")*G$19,ROW(B$5:B$69)-4),ROWS(E$23:E183))),"")</f>
        <v/>
      </c>
    </row>
    <row r="185" spans="5:5">
      <c r="E185" s="17" t="str" cm="1">
        <f t="array" ref="E185">IFERROR(INDEX(C$5:C$69,SMALL(IF((B$5:B$69="Bâtiment")*G$13+(B$5:B$69="Eau")*G$14+(B$5:B$69="Gestion des déchets")*G$15+(B$5:B$69="Achats responsables &amp; économie circulaire")*G$16+(B$5:B$69="Contact nature &amp; biodiversité")*G$20+(B$5:B$69="Energie")*G$17+(B$5:B$69="Mobilité")*G$18+(B$5:B$69="Alimentation")*G$19,ROW(B$5:B$69)-4),ROWS(E$23:E184))),"")</f>
        <v/>
      </c>
    </row>
    <row r="186" spans="5:5">
      <c r="E186" s="17" t="str" cm="1">
        <f t="array" ref="E186">IFERROR(INDEX(C$5:C$69,SMALL(IF((B$5:B$69="Bâtiment")*G$13+(B$5:B$69="Eau")*G$14+(B$5:B$69="Gestion des déchets")*G$15+(B$5:B$69="Achats responsables &amp; économie circulaire")*G$16+(B$5:B$69="Contact nature &amp; biodiversité")*G$20+(B$5:B$69="Energie")*G$17+(B$5:B$69="Mobilité")*G$18+(B$5:B$69="Alimentation")*G$19,ROW(B$5:B$69)-4),ROWS(E$23:E185))),"")</f>
        <v/>
      </c>
    </row>
    <row r="187" spans="5:5">
      <c r="E187" s="17" t="str" cm="1">
        <f t="array" ref="E187">IFERROR(INDEX(C$5:C$69,SMALL(IF((B$5:B$69="Bâtiment")*G$13+(B$5:B$69="Eau")*G$14+(B$5:B$69="Gestion des déchets")*G$15+(B$5:B$69="Achats responsables &amp; économie circulaire")*G$16+(B$5:B$69="Contact nature &amp; biodiversité")*G$20+(B$5:B$69="Energie")*G$17+(B$5:B$69="Mobilité")*G$18+(B$5:B$69="Alimentation")*G$19,ROW(B$5:B$69)-4),ROWS(E$23:E186))),"")</f>
        <v/>
      </c>
    </row>
    <row r="188" spans="5:5">
      <c r="E188" s="17" t="str" cm="1">
        <f t="array" ref="E188">IFERROR(INDEX(C$5:C$69,SMALL(IF((B$5:B$69="Bâtiment")*G$13+(B$5:B$69="Eau")*G$14+(B$5:B$69="Gestion des déchets")*G$15+(B$5:B$69="Achats responsables &amp; économie circulaire")*G$16+(B$5:B$69="Contact nature &amp; biodiversité")*G$20+(B$5:B$69="Energie")*G$17+(B$5:B$69="Mobilité")*G$18+(B$5:B$69="Alimentation")*G$19,ROW(B$5:B$69)-4),ROWS(E$23:E187))),"")</f>
        <v/>
      </c>
    </row>
    <row r="189" spans="5:5">
      <c r="E189" s="17" t="str" cm="1">
        <f t="array" ref="E189">IFERROR(INDEX(C$5:C$69,SMALL(IF((B$5:B$69="Bâtiment")*G$13+(B$5:B$69="Eau")*G$14+(B$5:B$69="Gestion des déchets")*G$15+(B$5:B$69="Achats responsables &amp; économie circulaire")*G$16+(B$5:B$69="Contact nature &amp; biodiversité")*G$20+(B$5:B$69="Energie")*G$17+(B$5:B$69="Mobilité")*G$18+(B$5:B$69="Alimentation")*G$19,ROW(B$5:B$69)-4),ROWS(E$23:E188))),"")</f>
        <v/>
      </c>
    </row>
    <row r="190" spans="5:5">
      <c r="E190" s="17" t="str" cm="1">
        <f t="array" ref="E190">IFERROR(INDEX(C$5:C$69,SMALL(IF((B$5:B$69="Bâtiment")*G$13+(B$5:B$69="Eau")*G$14+(B$5:B$69="Gestion des déchets")*G$15+(B$5:B$69="Achats responsables &amp; économie circulaire")*G$16+(B$5:B$69="Contact nature &amp; biodiversité")*G$20+(B$5:B$69="Energie")*G$17+(B$5:B$69="Mobilité")*G$18+(B$5:B$69="Alimentation")*G$19,ROW(B$5:B$69)-4),ROWS(E$23:E189))),"")</f>
        <v/>
      </c>
    </row>
    <row r="191" spans="5:5">
      <c r="E191" s="17" t="str" cm="1">
        <f t="array" ref="E191">IFERROR(INDEX(C$5:C$69,SMALL(IF((B$5:B$69="Bâtiment")*G$13+(B$5:B$69="Eau")*G$14+(B$5:B$69="Gestion des déchets")*G$15+(B$5:B$69="Achats responsables &amp; économie circulaire")*G$16+(B$5:B$69="Contact nature &amp; biodiversité")*G$20+(B$5:B$69="Energie")*G$17+(B$5:B$69="Mobilité")*G$18+(B$5:B$69="Alimentation")*G$19,ROW(B$5:B$69)-4),ROWS(E$23:E190))),"")</f>
        <v/>
      </c>
    </row>
    <row r="192" spans="5:5">
      <c r="E192" s="17" t="str" cm="1">
        <f t="array" ref="E192">IFERROR(INDEX(C$5:C$69,SMALL(IF((B$5:B$69="Bâtiment")*G$13+(B$5:B$69="Eau")*G$14+(B$5:B$69="Gestion des déchets")*G$15+(B$5:B$69="Achats responsables &amp; économie circulaire")*G$16+(B$5:B$69="Contact nature &amp; biodiversité")*G$20+(B$5:B$69="Energie")*G$17+(B$5:B$69="Mobilité")*G$18+(B$5:B$69="Alimentation")*G$19,ROW(B$5:B$69)-4),ROWS(E$23:E191))),"")</f>
        <v/>
      </c>
    </row>
    <row r="193" spans="5:5">
      <c r="E193" s="17" t="str" cm="1">
        <f t="array" ref="E193">IFERROR(INDEX(C$5:C$69,SMALL(IF((B$5:B$69="Bâtiment")*G$13+(B$5:B$69="Eau")*G$14+(B$5:B$69="Gestion des déchets")*G$15+(B$5:B$69="Achats responsables &amp; économie circulaire")*G$16+(B$5:B$69="Contact nature &amp; biodiversité")*G$20+(B$5:B$69="Energie")*G$17+(B$5:B$69="Mobilité")*G$18+(B$5:B$69="Alimentation")*G$19,ROW(B$5:B$69)-4),ROWS(E$23:E192))),"")</f>
        <v/>
      </c>
    </row>
    <row r="194" spans="5:5">
      <c r="E194" s="17" t="str" cm="1">
        <f t="array" ref="E194">IFERROR(INDEX(C$5:C$69,SMALL(IF((B$5:B$69="Bâtiment")*G$13+(B$5:B$69="Eau")*G$14+(B$5:B$69="Gestion des déchets")*G$15+(B$5:B$69="Achats responsables &amp; économie circulaire")*G$16+(B$5:B$69="Contact nature &amp; biodiversité")*G$20+(B$5:B$69="Energie")*G$17+(B$5:B$69="Mobilité")*G$18+(B$5:B$69="Alimentation")*G$19,ROW(B$5:B$69)-4),ROWS(E$23:E193))),"")</f>
        <v/>
      </c>
    </row>
    <row r="195" spans="5:5">
      <c r="E195" s="17" t="str" cm="1">
        <f t="array" ref="E195">IFERROR(INDEX(C$5:C$69,SMALL(IF((B$5:B$69="Bâtiment")*G$13+(B$5:B$69="Eau")*G$14+(B$5:B$69="Gestion des déchets")*G$15+(B$5:B$69="Achats responsables &amp; économie circulaire")*G$16+(B$5:B$69="Contact nature &amp; biodiversité")*G$20+(B$5:B$69="Energie")*G$17+(B$5:B$69="Mobilité")*G$18+(B$5:B$69="Alimentation")*G$19,ROW(B$5:B$69)-4),ROWS(E$23:E194))),"")</f>
        <v/>
      </c>
    </row>
    <row r="196" spans="5:5">
      <c r="E196" s="17" t="str" cm="1">
        <f t="array" ref="E196">IFERROR(INDEX(C$5:C$69,SMALL(IF((B$5:B$69="Bâtiment")*G$13+(B$5:B$69="Eau")*G$14+(B$5:B$69="Gestion des déchets")*G$15+(B$5:B$69="Achats responsables &amp; économie circulaire")*G$16+(B$5:B$69="Contact nature &amp; biodiversité")*G$20+(B$5:B$69="Energie")*G$17+(B$5:B$69="Mobilité")*G$18+(B$5:B$69="Alimentation")*G$19,ROW(B$5:B$69)-4),ROWS(E$23:E195))),"")</f>
        <v/>
      </c>
    </row>
    <row r="197" spans="5:5">
      <c r="E197" s="17" t="str" cm="1">
        <f t="array" ref="E197">IFERROR(INDEX(C$5:C$69,SMALL(IF((B$5:B$69="Bâtiment")*G$13+(B$5:B$69="Eau")*G$14+(B$5:B$69="Gestion des déchets")*G$15+(B$5:B$69="Achats responsables &amp; économie circulaire")*G$16+(B$5:B$69="Contact nature &amp; biodiversité")*G$20+(B$5:B$69="Energie")*G$17+(B$5:B$69="Mobilité")*G$18+(B$5:B$69="Alimentation")*G$19,ROW(B$5:B$69)-4),ROWS(E$23:E196))),"")</f>
        <v/>
      </c>
    </row>
    <row r="198" spans="5:5">
      <c r="E198" s="17" t="str" cm="1">
        <f t="array" ref="E198">IFERROR(INDEX(C$5:C$69,SMALL(IF((B$5:B$69="Bâtiment")*G$13+(B$5:B$69="Eau")*G$14+(B$5:B$69="Gestion des déchets")*G$15+(B$5:B$69="Achats responsables &amp; économie circulaire")*G$16+(B$5:B$69="Contact nature &amp; biodiversité")*G$20+(B$5:B$69="Energie")*G$17+(B$5:B$69="Mobilité")*G$18+(B$5:B$69="Alimentation")*G$19,ROW(B$5:B$69)-4),ROWS(E$23:E197))),"")</f>
        <v/>
      </c>
    </row>
    <row r="199" spans="5:5">
      <c r="E199" s="17" t="str" cm="1">
        <f t="array" ref="E199">IFERROR(INDEX(C$5:C$69,SMALL(IF((B$5:B$69="Bâtiment")*G$13+(B$5:B$69="Eau")*G$14+(B$5:B$69="Gestion des déchets")*G$15+(B$5:B$69="Achats responsables &amp; économie circulaire")*G$16+(B$5:B$69="Contact nature &amp; biodiversité")*G$20+(B$5:B$69="Energie")*G$17+(B$5:B$69="Mobilité")*G$18+(B$5:B$69="Alimentation")*G$19,ROW(B$5:B$69)-4),ROWS(E$23:E198))),"")</f>
        <v/>
      </c>
    </row>
    <row r="200" spans="5:5">
      <c r="E200" s="17" t="str" cm="1">
        <f t="array" ref="E200">IFERROR(INDEX(C$5:C$69,SMALL(IF((B$5:B$69="Bâtiment")*G$13+(B$5:B$69="Eau")*G$14+(B$5:B$69="Gestion des déchets")*G$15+(B$5:B$69="Achats responsables &amp; économie circulaire")*G$16+(B$5:B$69="Contact nature &amp; biodiversité")*G$20+(B$5:B$69="Energie")*G$17+(B$5:B$69="Mobilité")*G$18+(B$5:B$69="Alimentation")*G$19,ROW(B$5:B$69)-4),ROWS(E$23:E199))),"")</f>
        <v/>
      </c>
    </row>
    <row r="201" spans="5:5">
      <c r="E201" s="17" t="str" cm="1">
        <f t="array" ref="E201">IFERROR(INDEX(C$5:C$69,SMALL(IF((B$5:B$69="Bâtiment")*G$13+(B$5:B$69="Eau")*G$14+(B$5:B$69="Gestion des déchets")*G$15+(B$5:B$69="Achats responsables &amp; économie circulaire")*G$16+(B$5:B$69="Contact nature &amp; biodiversité")*G$20+(B$5:B$69="Energie")*G$17+(B$5:B$69="Mobilité")*G$18+(B$5:B$69="Alimentation")*G$19,ROW(B$5:B$69)-4),ROWS(E$23:E200))),"")</f>
        <v/>
      </c>
    </row>
    <row r="202" spans="5:5">
      <c r="E202" s="17" t="str" cm="1">
        <f t="array" ref="E202">IFERROR(INDEX(C$5:C$69,SMALL(IF((B$5:B$69="Bâtiment")*G$13+(B$5:B$69="Eau")*G$14+(B$5:B$69="Gestion des déchets")*G$15+(B$5:B$69="Achats responsables &amp; économie circulaire")*G$16+(B$5:B$69="Contact nature &amp; biodiversité")*G$20+(B$5:B$69="Energie")*G$17+(B$5:B$69="Mobilité")*G$18+(B$5:B$69="Alimentation")*G$19,ROW(B$5:B$69)-4),ROWS(E$23:E201))),"")</f>
        <v/>
      </c>
    </row>
    <row r="203" spans="5:5">
      <c r="E203" s="17" t="str" cm="1">
        <f t="array" ref="E203">IFERROR(INDEX(C$5:C$69,SMALL(IF((B$5:B$69="Bâtiment")*G$13+(B$5:B$69="Eau")*G$14+(B$5:B$69="Gestion des déchets")*G$15+(B$5:B$69="Achats responsables &amp; économie circulaire")*G$16+(B$5:B$69="Contact nature &amp; biodiversité")*G$20+(B$5:B$69="Energie")*G$17+(B$5:B$69="Mobilité")*G$18+(B$5:B$69="Alimentation")*G$19,ROW(B$5:B$69)-4),ROWS(E$23:E202))),"")</f>
        <v/>
      </c>
    </row>
    <row r="204" spans="5:5">
      <c r="E204" s="17" t="str" cm="1">
        <f t="array" ref="E204">IFERROR(INDEX(C$5:C$69,SMALL(IF((B$5:B$69="Bâtiment")*G$13+(B$5:B$69="Eau")*G$14+(B$5:B$69="Gestion des déchets")*G$15+(B$5:B$69="Achats responsables &amp; économie circulaire")*G$16+(B$5:B$69="Contact nature &amp; biodiversité")*G$20+(B$5:B$69="Energie")*G$17+(B$5:B$69="Mobilité")*G$18+(B$5:B$69="Alimentation")*G$19,ROW(B$5:B$69)-4),ROWS(E$23:E203))),"")</f>
        <v/>
      </c>
    </row>
    <row r="205" spans="5:5">
      <c r="E205" s="17" t="str" cm="1">
        <f t="array" ref="E205">IFERROR(INDEX(C$5:C$69,SMALL(IF((B$5:B$69="Bâtiment")*G$13+(B$5:B$69="Eau")*G$14+(B$5:B$69="Gestion des déchets")*G$15+(B$5:B$69="Achats responsables &amp; économie circulaire")*G$16+(B$5:B$69="Contact nature &amp; biodiversité")*G$20+(B$5:B$69="Energie")*G$17+(B$5:B$69="Mobilité")*G$18+(B$5:B$69="Alimentation")*G$19,ROW(B$5:B$69)-4),ROWS(E$23:E204))),"")</f>
        <v/>
      </c>
    </row>
    <row r="206" spans="5:5">
      <c r="E206" s="17" t="str" cm="1">
        <f t="array" ref="E206">IFERROR(INDEX(C$5:C$69,SMALL(IF((B$5:B$69="Bâtiment")*G$13+(B$5:B$69="Eau")*G$14+(B$5:B$69="Gestion des déchets")*G$15+(B$5:B$69="Achats responsables &amp; économie circulaire")*G$16+(B$5:B$69="Contact nature &amp; biodiversité")*G$20+(B$5:B$69="Energie")*G$17+(B$5:B$69="Mobilité")*G$18+(B$5:B$69="Alimentation")*G$19,ROW(B$5:B$69)-4),ROWS(E$23:E205))),"")</f>
        <v/>
      </c>
    </row>
    <row r="207" spans="5:5">
      <c r="E207" s="17" t="str" cm="1">
        <f t="array" ref="E207">IFERROR(INDEX(C$5:C$69,SMALL(IF((B$5:B$69="Bâtiment")*G$13+(B$5:B$69="Eau")*G$14+(B$5:B$69="Gestion des déchets")*G$15+(B$5:B$69="Achats responsables &amp; économie circulaire")*G$16+(B$5:B$69="Contact nature &amp; biodiversité")*G$20+(B$5:B$69="Energie")*G$17+(B$5:B$69="Mobilité")*G$18+(B$5:B$69="Alimentation")*G$19,ROW(B$5:B$69)-4),ROWS(E$23:E206))),"")</f>
        <v/>
      </c>
    </row>
    <row r="208" spans="5:5">
      <c r="E208" s="17" t="str" cm="1">
        <f t="array" ref="E208">IFERROR(INDEX(C$5:C$69,SMALL(IF((B$5:B$69="Bâtiment")*G$13+(B$5:B$69="Eau")*G$14+(B$5:B$69="Gestion des déchets")*G$15+(B$5:B$69="Achats responsables &amp; économie circulaire")*G$16+(B$5:B$69="Contact nature &amp; biodiversité")*G$20+(B$5:B$69="Energie")*G$17+(B$5:B$69="Mobilité")*G$18+(B$5:B$69="Alimentation")*G$19,ROW(B$5:B$69)-4),ROWS(E$23:E207))),"")</f>
        <v/>
      </c>
    </row>
    <row r="209" spans="5:5">
      <c r="E209" s="17" t="str" cm="1">
        <f t="array" ref="E209">IFERROR(INDEX(C$5:C$69,SMALL(IF((B$5:B$69="Bâtiment")*G$13+(B$5:B$69="Eau")*G$14+(B$5:B$69="Gestion des déchets")*G$15+(B$5:B$69="Achats responsables &amp; économie circulaire")*G$16+(B$5:B$69="Contact nature &amp; biodiversité")*G$20+(B$5:B$69="Energie")*G$17+(B$5:B$69="Mobilité")*G$18+(B$5:B$69="Alimentation")*G$19,ROW(B$5:B$69)-4),ROWS(E$23:E208))),"")</f>
        <v/>
      </c>
    </row>
    <row r="210" spans="5:5">
      <c r="E210" s="17" t="str" cm="1">
        <f t="array" ref="E210">IFERROR(INDEX(C$5:C$69,SMALL(IF((B$5:B$69="Bâtiment")*G$13+(B$5:B$69="Eau")*G$14+(B$5:B$69="Gestion des déchets")*G$15+(B$5:B$69="Achats responsables &amp; économie circulaire")*G$16+(B$5:B$69="Contact nature &amp; biodiversité")*G$20+(B$5:B$69="Energie")*G$17+(B$5:B$69="Mobilité")*G$18+(B$5:B$69="Alimentation")*G$19,ROW(B$5:B$69)-4),ROWS(E$23:E209))),"")</f>
        <v/>
      </c>
    </row>
    <row r="211" spans="5:5">
      <c r="E211" s="17" t="str" cm="1">
        <f t="array" ref="E211">IFERROR(INDEX(C$5:C$69,SMALL(IF((B$5:B$69="Bâtiment")*G$13+(B$5:B$69="Eau")*G$14+(B$5:B$69="Gestion des déchets")*G$15+(B$5:B$69="Achats responsables &amp; économie circulaire")*G$16+(B$5:B$69="Contact nature &amp; biodiversité")*G$20+(B$5:B$69="Energie")*G$17+(B$5:B$69="Mobilité")*G$18+(B$5:B$69="Alimentation")*G$19,ROW(B$5:B$69)-4),ROWS(E$23:E210))),"")</f>
        <v/>
      </c>
    </row>
    <row r="212" spans="5:5">
      <c r="E212" s="17" t="str" cm="1">
        <f t="array" ref="E212">IFERROR(INDEX(C$5:C$69,SMALL(IF((B$5:B$69="Bâtiment")*G$13+(B$5:B$69="Eau")*G$14+(B$5:B$69="Gestion des déchets")*G$15+(B$5:B$69="Achats responsables &amp; économie circulaire")*G$16+(B$5:B$69="Contact nature &amp; biodiversité")*G$20+(B$5:B$69="Energie")*G$17+(B$5:B$69="Mobilité")*G$18+(B$5:B$69="Alimentation")*G$19,ROW(B$5:B$69)-4),ROWS(E$23:E211))),"")</f>
        <v/>
      </c>
    </row>
    <row r="213" spans="5:5">
      <c r="E213" s="17" t="str" cm="1">
        <f t="array" ref="E213">IFERROR(INDEX(C$5:C$69,SMALL(IF((B$5:B$69="Bâtiment")*G$13+(B$5:B$69="Eau")*G$14+(B$5:B$69="Gestion des déchets")*G$15+(B$5:B$69="Achats responsables &amp; économie circulaire")*G$16+(B$5:B$69="Contact nature &amp; biodiversité")*G$20+(B$5:B$69="Energie")*G$17+(B$5:B$69="Mobilité")*G$18+(B$5:B$69="Alimentation")*G$19,ROW(B$5:B$69)-4),ROWS(E$23:E212))),"")</f>
        <v/>
      </c>
    </row>
    <row r="214" spans="5:5">
      <c r="E214" s="17" t="str" cm="1">
        <f t="array" ref="E214">IFERROR(INDEX(C$5:C$69,SMALL(IF((B$5:B$69="Bâtiment")*G$13+(B$5:B$69="Eau")*G$14+(B$5:B$69="Gestion des déchets")*G$15+(B$5:B$69="Achats responsables &amp; économie circulaire")*G$16+(B$5:B$69="Contact nature &amp; biodiversité")*G$20+(B$5:B$69="Energie")*G$17+(B$5:B$69="Mobilité")*G$18+(B$5:B$69="Alimentation")*G$19,ROW(B$5:B$69)-4),ROWS(E$23:E213))),"")</f>
        <v/>
      </c>
    </row>
    <row r="215" spans="5:5">
      <c r="E215" s="17" t="str" cm="1">
        <f t="array" ref="E215">IFERROR(INDEX(C$5:C$69,SMALL(IF((B$5:B$69="Bâtiment")*G$13+(B$5:B$69="Eau")*G$14+(B$5:B$69="Gestion des déchets")*G$15+(B$5:B$69="Achats responsables &amp; économie circulaire")*G$16+(B$5:B$69="Contact nature &amp; biodiversité")*G$20+(B$5:B$69="Energie")*G$17+(B$5:B$69="Mobilité")*G$18+(B$5:B$69="Alimentation")*G$19,ROW(B$5:B$69)-4),ROWS(E$23:E214))),"")</f>
        <v/>
      </c>
    </row>
    <row r="216" spans="5:5">
      <c r="E216" s="17" t="str" cm="1">
        <f t="array" ref="E216">IFERROR(INDEX(C$5:C$69,SMALL(IF((B$5:B$69="Bâtiment")*G$13+(B$5:B$69="Eau")*G$14+(B$5:B$69="Gestion des déchets")*G$15+(B$5:B$69="Achats responsables &amp; économie circulaire")*G$16+(B$5:B$69="Contact nature &amp; biodiversité")*G$20+(B$5:B$69="Energie")*G$17+(B$5:B$69="Mobilité")*G$18+(B$5:B$69="Alimentation")*G$19,ROW(B$5:B$69)-4),ROWS(E$23:E215))),"")</f>
        <v/>
      </c>
    </row>
    <row r="217" spans="5:5">
      <c r="E217" s="17" t="str" cm="1">
        <f t="array" ref="E217">IFERROR(INDEX(C$5:C$69,SMALL(IF((B$5:B$69="Bâtiment")*G$13+(B$5:B$69="Eau")*G$14+(B$5:B$69="Gestion des déchets")*G$15+(B$5:B$69="Achats responsables &amp; économie circulaire")*G$16+(B$5:B$69="Contact nature &amp; biodiversité")*G$20+(B$5:B$69="Energie")*G$17+(B$5:B$69="Mobilité")*G$18+(B$5:B$69="Alimentation")*G$19,ROW(B$5:B$69)-4),ROWS(E$23:E216))),"")</f>
        <v/>
      </c>
    </row>
    <row r="218" spans="5:5">
      <c r="E218" s="17" t="str" cm="1">
        <f t="array" ref="E218">IFERROR(INDEX(C$5:C$69,SMALL(IF((B$5:B$69="Bâtiment")*G$13+(B$5:B$69="Eau")*G$14+(B$5:B$69="Gestion des déchets")*G$15+(B$5:B$69="Achats responsables &amp; économie circulaire")*G$16+(B$5:B$69="Contact nature &amp; biodiversité")*G$20+(B$5:B$69="Energie")*G$17+(B$5:B$69="Mobilité")*G$18+(B$5:B$69="Alimentation")*G$19,ROW(B$5:B$69)-4),ROWS(E$23:E217))),"")</f>
        <v/>
      </c>
    </row>
    <row r="219" spans="5:5">
      <c r="E219" s="17" t="str" cm="1">
        <f t="array" ref="E219">IFERROR(INDEX(C$5:C$69,SMALL(IF((B$5:B$69="Bâtiment")*G$13+(B$5:B$69="Eau")*G$14+(B$5:B$69="Gestion des déchets")*G$15+(B$5:B$69="Achats responsables &amp; économie circulaire")*G$16+(B$5:B$69="Contact nature &amp; biodiversité")*G$20+(B$5:B$69="Energie")*G$17+(B$5:B$69="Mobilité")*G$18+(B$5:B$69="Alimentation")*G$19,ROW(B$5:B$69)-4),ROWS(E$23:E218))),"")</f>
        <v/>
      </c>
    </row>
    <row r="220" spans="5:5">
      <c r="E220" s="17" t="str" cm="1">
        <f t="array" ref="E220">IFERROR(INDEX(C$5:C$69,SMALL(IF((B$5:B$69="Bâtiment")*G$13+(B$5:B$69="Eau")*G$14+(B$5:B$69="Gestion des déchets")*G$15+(B$5:B$69="Achats responsables &amp; économie circulaire")*G$16+(B$5:B$69="Contact nature &amp; biodiversité")*G$20+(B$5:B$69="Energie")*G$17+(B$5:B$69="Mobilité")*G$18+(B$5:B$69="Alimentation")*G$19,ROW(B$5:B$69)-4),ROWS(E$23:E219))),"")</f>
        <v/>
      </c>
    </row>
    <row r="221" spans="5:5">
      <c r="E221" s="17" t="str" cm="1">
        <f t="array" ref="E221">IFERROR(INDEX(C$5:C$69,SMALL(IF((B$5:B$69="Bâtiment")*G$13+(B$5:B$69="Eau")*G$14+(B$5:B$69="Gestion des déchets")*G$15+(B$5:B$69="Achats responsables &amp; économie circulaire")*G$16+(B$5:B$69="Contact nature &amp; biodiversité")*G$20+(B$5:B$69="Energie")*G$17+(B$5:B$69="Mobilité")*G$18+(B$5:B$69="Alimentation")*G$19,ROW(B$5:B$69)-4),ROWS(E$23:E220))),"")</f>
        <v/>
      </c>
    </row>
    <row r="222" spans="5:5">
      <c r="E222" s="17" t="str" cm="1">
        <f t="array" ref="E222">IFERROR(INDEX(C$5:C$69,SMALL(IF((B$5:B$69="Bâtiment")*G$13+(B$5:B$69="Eau")*G$14+(B$5:B$69="Gestion des déchets")*G$15+(B$5:B$69="Achats responsables &amp; économie circulaire")*G$16+(B$5:B$69="Contact nature &amp; biodiversité")*G$20+(B$5:B$69="Energie")*G$17+(B$5:B$69="Mobilité")*G$18+(B$5:B$69="Alimentation")*G$19,ROW(B$5:B$69)-4),ROWS(E$23:E221))),"")</f>
        <v/>
      </c>
    </row>
    <row r="223" spans="5:5">
      <c r="E223" s="17" t="str" cm="1">
        <f t="array" ref="E223">IFERROR(INDEX(C$5:C$69,SMALL(IF((B$5:B$69="Bâtiment")*G$13+(B$5:B$69="Eau")*G$14+(B$5:B$69="Gestion des déchets")*G$15+(B$5:B$69="Achats responsables &amp; économie circulaire")*G$16+(B$5:B$69="Contact nature &amp; biodiversité")*G$20+(B$5:B$69="Energie")*G$17+(B$5:B$69="Mobilité")*G$18+(B$5:B$69="Alimentation")*G$19,ROW(B$5:B$69)-4),ROWS(E$23:E222))),"")</f>
        <v/>
      </c>
    </row>
    <row r="224" spans="5:5">
      <c r="E224" s="17" t="str" cm="1">
        <f t="array" ref="E224">IFERROR(INDEX(C$5:C$69,SMALL(IF((B$5:B$69="Bâtiment")*G$13+(B$5:B$69="Eau")*G$14+(B$5:B$69="Gestion des déchets")*G$15+(B$5:B$69="Achats responsables &amp; économie circulaire")*G$16+(B$5:B$69="Contact nature &amp; biodiversité")*G$20+(B$5:B$69="Energie")*G$17+(B$5:B$69="Mobilité")*G$18+(B$5:B$69="Alimentation")*G$19,ROW(B$5:B$69)-4),ROWS(E$23:E223))),"")</f>
        <v/>
      </c>
    </row>
    <row r="225" spans="5:5">
      <c r="E225" s="17" t="str" cm="1">
        <f t="array" ref="E225">IFERROR(INDEX(C$5:C$69,SMALL(IF((B$5:B$69="Bâtiment")*G$13+(B$5:B$69="Eau")*G$14+(B$5:B$69="Gestion des déchets")*G$15+(B$5:B$69="Achats responsables &amp; économie circulaire")*G$16+(B$5:B$69="Contact nature &amp; biodiversité")*G$20+(B$5:B$69="Energie")*G$17+(B$5:B$69="Mobilité")*G$18+(B$5:B$69="Alimentation")*G$19,ROW(B$5:B$69)-4),ROWS(E$23:E224))),"")</f>
        <v/>
      </c>
    </row>
    <row r="226" spans="5:5">
      <c r="E226" s="17" t="str" cm="1">
        <f t="array" ref="E226">IFERROR(INDEX(C$5:C$69,SMALL(IF((B$5:B$69="Bâtiment")*G$13+(B$5:B$69="Eau")*G$14+(B$5:B$69="Gestion des déchets")*G$15+(B$5:B$69="Achats responsables &amp; économie circulaire")*G$16+(B$5:B$69="Contact nature &amp; biodiversité")*G$20+(B$5:B$69="Energie")*G$17+(B$5:B$69="Mobilité")*G$18+(B$5:B$69="Alimentation")*G$19,ROW(B$5:B$69)-4),ROWS(E$23:E225))),"")</f>
        <v/>
      </c>
    </row>
    <row r="227" spans="5:5">
      <c r="E227" s="17" t="str" cm="1">
        <f t="array" ref="E227">IFERROR(INDEX(C$5:C$69,SMALL(IF((B$5:B$69="Bâtiment")*G$13+(B$5:B$69="Eau")*G$14+(B$5:B$69="Gestion des déchets")*G$15+(B$5:B$69="Achats responsables &amp; économie circulaire")*G$16+(B$5:B$69="Contact nature &amp; biodiversité")*G$20+(B$5:B$69="Energie")*G$17+(B$5:B$69="Mobilité")*G$18+(B$5:B$69="Alimentation")*G$19,ROW(B$5:B$69)-4),ROWS(E$23:E226))),"")</f>
        <v/>
      </c>
    </row>
    <row r="228" spans="5:5">
      <c r="E228" s="17" t="str" cm="1">
        <f t="array" ref="E228">IFERROR(INDEX(C$5:C$69,SMALL(IF((B$5:B$69="Bâtiment")*G$13+(B$5:B$69="Eau")*G$14+(B$5:B$69="Gestion des déchets")*G$15+(B$5:B$69="Achats responsables &amp; économie circulaire")*G$16+(B$5:B$69="Contact nature &amp; biodiversité")*G$20+(B$5:B$69="Energie")*G$17+(B$5:B$69="Mobilité")*G$18+(B$5:B$69="Alimentation")*G$19,ROW(B$5:B$69)-4),ROWS(E$23:E227))),"")</f>
        <v/>
      </c>
    </row>
    <row r="229" spans="5:5">
      <c r="E229" s="17" t="str" cm="1">
        <f t="array" ref="E229">IFERROR(INDEX(C$5:C$69,SMALL(IF((B$5:B$69="Bâtiment")*G$13+(B$5:B$69="Eau")*G$14+(B$5:B$69="Gestion des déchets")*G$15+(B$5:B$69="Achats responsables &amp; économie circulaire")*G$16+(B$5:B$69="Contact nature &amp; biodiversité")*G$20+(B$5:B$69="Energie")*G$17+(B$5:B$69="Mobilité")*G$18+(B$5:B$69="Alimentation")*G$19,ROW(B$5:B$69)-4),ROWS(E$23:E228))),"")</f>
        <v/>
      </c>
    </row>
    <row r="230" spans="5:5">
      <c r="E230" s="17" t="str" cm="1">
        <f t="array" ref="E230">IFERROR(INDEX(C$5:C$69,SMALL(IF((B$5:B$69="Bâtiment")*G$13+(B$5:B$69="Eau")*G$14+(B$5:B$69="Gestion des déchets")*G$15+(B$5:B$69="Achats responsables &amp; économie circulaire")*G$16+(B$5:B$69="Contact nature &amp; biodiversité")*G$20+(B$5:B$69="Energie")*G$17+(B$5:B$69="Mobilité")*G$18+(B$5:B$69="Alimentation")*G$19,ROW(B$5:B$69)-4),ROWS(E$23:E229))),"")</f>
        <v/>
      </c>
    </row>
    <row r="231" spans="5:5">
      <c r="E231" s="17" t="str" cm="1">
        <f t="array" ref="E231">IFERROR(INDEX(C$5:C$69,SMALL(IF((B$5:B$69="Bâtiment")*G$13+(B$5:B$69="Eau")*G$14+(B$5:B$69="Gestion des déchets")*G$15+(B$5:B$69="Achats responsables &amp; économie circulaire")*G$16+(B$5:B$69="Contact nature &amp; biodiversité")*G$20+(B$5:B$69="Energie")*G$17+(B$5:B$69="Mobilité")*G$18+(B$5:B$69="Alimentation")*G$19,ROW(B$5:B$69)-4),ROWS(E$23:E230))),"")</f>
        <v/>
      </c>
    </row>
    <row r="232" spans="5:5">
      <c r="E232" s="17" t="str" cm="1">
        <f t="array" ref="E232">IFERROR(INDEX(C$5:C$69,SMALL(IF((B$5:B$69="Bâtiment")*G$13+(B$5:B$69="Eau")*G$14+(B$5:B$69="Gestion des déchets")*G$15+(B$5:B$69="Achats responsables &amp; économie circulaire")*G$16+(B$5:B$69="Contact nature &amp; biodiversité")*G$20+(B$5:B$69="Energie")*G$17+(B$5:B$69="Mobilité")*G$18+(B$5:B$69="Alimentation")*G$19,ROW(B$5:B$69)-4),ROWS(E$23:E231))),"")</f>
        <v/>
      </c>
    </row>
    <row r="233" spans="5:5">
      <c r="E233" s="17" t="str" cm="1">
        <f t="array" ref="E233">IFERROR(INDEX(C$5:C$69,SMALL(IF((B$5:B$69="Bâtiment")*G$13+(B$5:B$69="Eau")*G$14+(B$5:B$69="Gestion des déchets")*G$15+(B$5:B$69="Achats responsables &amp; économie circulaire")*G$16+(B$5:B$69="Contact nature &amp; biodiversité")*G$20+(B$5:B$69="Energie")*G$17+(B$5:B$69="Mobilité")*G$18+(B$5:B$69="Alimentation")*G$19,ROW(B$5:B$69)-4),ROWS(E$23:E232))),"")</f>
        <v/>
      </c>
    </row>
    <row r="234" spans="5:5">
      <c r="E234" s="17" t="str" cm="1">
        <f t="array" ref="E234">IFERROR(INDEX(C$5:C$69,SMALL(IF((B$5:B$69="Bâtiment")*G$13+(B$5:B$69="Eau")*G$14+(B$5:B$69="Gestion des déchets")*G$15+(B$5:B$69="Achats responsables &amp; économie circulaire")*G$16+(B$5:B$69="Contact nature &amp; biodiversité")*G$20+(B$5:B$69="Energie")*G$17+(B$5:B$69="Mobilité")*G$18+(B$5:B$69="Alimentation")*G$19,ROW(B$5:B$69)-4),ROWS(E$23:E233))),"")</f>
        <v/>
      </c>
    </row>
    <row r="235" spans="5:5">
      <c r="E235" s="17" t="str" cm="1">
        <f t="array" ref="E235">IFERROR(INDEX(C$5:C$69,SMALL(IF((B$5:B$69="Bâtiment")*G$13+(B$5:B$69="Eau")*G$14+(B$5:B$69="Gestion des déchets")*G$15+(B$5:B$69="Achats responsables &amp; économie circulaire")*G$16+(B$5:B$69="Contact nature &amp; biodiversité")*G$20+(B$5:B$69="Energie")*G$17+(B$5:B$69="Mobilité")*G$18+(B$5:B$69="Alimentation")*G$19,ROW(B$5:B$69)-4),ROWS(E$23:E234))),"")</f>
        <v/>
      </c>
    </row>
    <row r="236" spans="5:5">
      <c r="E236" s="17" t="str" cm="1">
        <f t="array" ref="E236">IFERROR(INDEX(C$5:C$69,SMALL(IF((B$5:B$69="Bâtiment")*G$13+(B$5:B$69="Eau")*G$14+(B$5:B$69="Gestion des déchets")*G$15+(B$5:B$69="Achats responsables &amp; économie circulaire")*G$16+(B$5:B$69="Contact nature &amp; biodiversité")*G$20+(B$5:B$69="Energie")*G$17+(B$5:B$69="Mobilité")*G$18+(B$5:B$69="Alimentation")*G$19,ROW(B$5:B$69)-4),ROWS(E$23:E235))),"")</f>
        <v/>
      </c>
    </row>
    <row r="237" spans="5:5">
      <c r="E237" s="17" t="str" cm="1">
        <f t="array" ref="E237">IFERROR(INDEX(C$5:C$69,SMALL(IF((B$5:B$69="Bâtiment")*G$13+(B$5:B$69="Eau")*G$14+(B$5:B$69="Gestion des déchets")*G$15+(B$5:B$69="Achats responsables &amp; économie circulaire")*G$16+(B$5:B$69="Contact nature &amp; biodiversité")*G$20+(B$5:B$69="Energie")*G$17+(B$5:B$69="Mobilité")*G$18+(B$5:B$69="Alimentation")*G$19,ROW(B$5:B$69)-4),ROWS(E$23:E236))),"")</f>
        <v/>
      </c>
    </row>
    <row r="238" spans="5:5">
      <c r="E238" s="17" t="str" cm="1">
        <f t="array" ref="E238">IFERROR(INDEX(C$5:C$69,SMALL(IF((B$5:B$69="Bâtiment")*G$13+(B$5:B$69="Eau")*G$14+(B$5:B$69="Gestion des déchets")*G$15+(B$5:B$69="Achats responsables &amp; économie circulaire")*G$16+(B$5:B$69="Contact nature &amp; biodiversité")*G$20+(B$5:B$69="Energie")*G$17+(B$5:B$69="Mobilité")*G$18+(B$5:B$69="Alimentation")*G$19,ROW(B$5:B$69)-4),ROWS(E$23:E237))),"")</f>
        <v/>
      </c>
    </row>
    <row r="239" spans="5:5">
      <c r="E239" s="17" t="str" cm="1">
        <f t="array" ref="E239">IFERROR(INDEX(C$5:C$69,SMALL(IF((B$5:B$69="Bâtiment")*G$13+(B$5:B$69="Eau")*G$14+(B$5:B$69="Gestion des déchets")*G$15+(B$5:B$69="Achats responsables &amp; économie circulaire")*G$16+(B$5:B$69="Contact nature &amp; biodiversité")*G$20+(B$5:B$69="Energie")*G$17+(B$5:B$69="Mobilité")*G$18+(B$5:B$69="Alimentation")*G$19,ROW(B$5:B$69)-4),ROWS(E$23:E238))),"")</f>
        <v/>
      </c>
    </row>
    <row r="240" spans="5:5">
      <c r="E240" s="17" t="str" cm="1">
        <f t="array" ref="E240">IFERROR(INDEX(C$5:C$69,SMALL(IF((B$5:B$69="Bâtiment")*G$13+(B$5:B$69="Eau")*G$14+(B$5:B$69="Gestion des déchets")*G$15+(B$5:B$69="Achats responsables &amp; économie circulaire")*G$16+(B$5:B$69="Contact nature &amp; biodiversité")*G$20+(B$5:B$69="Energie")*G$17+(B$5:B$69="Mobilité")*G$18+(B$5:B$69="Alimentation")*G$19,ROW(B$5:B$69)-4),ROWS(E$23:E239))),"")</f>
        <v/>
      </c>
    </row>
    <row r="241" spans="5:5">
      <c r="E241" s="17" t="str" cm="1">
        <f t="array" ref="E241">IFERROR(INDEX(C$5:C$69,SMALL(IF((B$5:B$69="Bâtiment")*G$13+(B$5:B$69="Eau")*G$14+(B$5:B$69="Gestion des déchets")*G$15+(B$5:B$69="Achats responsables &amp; économie circulaire")*G$16+(B$5:B$69="Contact nature &amp; biodiversité")*G$20+(B$5:B$69="Energie")*G$17+(B$5:B$69="Mobilité")*G$18+(B$5:B$69="Alimentation")*G$19,ROW(B$5:B$69)-4),ROWS(E$23:E240))),"")</f>
        <v/>
      </c>
    </row>
    <row r="242" spans="5:5">
      <c r="E242" s="17" t="str" cm="1">
        <f t="array" ref="E242">IFERROR(INDEX(C$5:C$69,SMALL(IF((B$5:B$69="Bâtiment")*G$13+(B$5:B$69="Eau")*G$14+(B$5:B$69="Gestion des déchets")*G$15+(B$5:B$69="Achats responsables &amp; économie circulaire")*G$16+(B$5:B$69="Contact nature &amp; biodiversité")*G$20+(B$5:B$69="Energie")*G$17+(B$5:B$69="Mobilité")*G$18+(B$5:B$69="Alimentation")*G$19,ROW(B$5:B$69)-4),ROWS(E$23:E241))),"")</f>
        <v/>
      </c>
    </row>
    <row r="243" spans="5:5">
      <c r="E243" s="17" t="str" cm="1">
        <f t="array" ref="E243">IFERROR(INDEX(C$5:C$69,SMALL(IF((B$5:B$69="Bâtiment")*G$13+(B$5:B$69="Eau")*G$14+(B$5:B$69="Gestion des déchets")*G$15+(B$5:B$69="Achats responsables &amp; économie circulaire")*G$16+(B$5:B$69="Contact nature &amp; biodiversité")*G$20+(B$5:B$69="Energie")*G$17+(B$5:B$69="Mobilité")*G$18+(B$5:B$69="Alimentation")*G$19,ROW(B$5:B$69)-4),ROWS(E$23:E242))),"")</f>
        <v/>
      </c>
    </row>
    <row r="244" spans="5:5">
      <c r="E244" s="17" t="str" cm="1">
        <f t="array" ref="E244">IFERROR(INDEX(C$5:C$69,SMALL(IF((B$5:B$69="Bâtiment")*G$13+(B$5:B$69="Eau")*G$14+(B$5:B$69="Gestion des déchets")*G$15+(B$5:B$69="Achats responsables &amp; économie circulaire")*G$16+(B$5:B$69="Contact nature &amp; biodiversité")*G$20+(B$5:B$69="Energie")*G$17+(B$5:B$69="Mobilité")*G$18+(B$5:B$69="Alimentation")*G$19,ROW(B$5:B$69)-4),ROWS(E$23:E243))),"")</f>
        <v/>
      </c>
    </row>
    <row r="245" spans="5:5">
      <c r="E245" s="17" t="str" cm="1">
        <f t="array" ref="E245">IFERROR(INDEX(C$5:C$69,SMALL(IF((B$5:B$69="Bâtiment")*G$13+(B$5:B$69="Eau")*G$14+(B$5:B$69="Gestion des déchets")*G$15+(B$5:B$69="Achats responsables &amp; économie circulaire")*G$16+(B$5:B$69="Contact nature &amp; biodiversité")*G$20+(B$5:B$69="Energie")*G$17+(B$5:B$69="Mobilité")*G$18+(B$5:B$69="Alimentation")*G$19,ROW(B$5:B$69)-4),ROWS(E$23:E244))),"")</f>
        <v/>
      </c>
    </row>
    <row r="246" spans="5:5">
      <c r="E246" s="17" t="str" cm="1">
        <f t="array" ref="E246">IFERROR(INDEX(C$5:C$69,SMALL(IF((B$5:B$69="Bâtiment")*G$13+(B$5:B$69="Eau")*G$14+(B$5:B$69="Gestion des déchets")*G$15+(B$5:B$69="Achats responsables &amp; économie circulaire")*G$16+(B$5:B$69="Contact nature &amp; biodiversité")*G$20+(B$5:B$69="Energie")*G$17+(B$5:B$69="Mobilité")*G$18+(B$5:B$69="Alimentation")*G$19,ROW(B$5:B$69)-4),ROWS(E$23:E245))),"")</f>
        <v/>
      </c>
    </row>
    <row r="247" spans="5:5">
      <c r="E247" s="17" t="str" cm="1">
        <f t="array" ref="E247">IFERROR(INDEX(C$5:C$69,SMALL(IF((B$5:B$69="Bâtiment")*G$13+(B$5:B$69="Eau")*G$14+(B$5:B$69="Gestion des déchets")*G$15+(B$5:B$69="Achats responsables &amp; économie circulaire")*G$16+(B$5:B$69="Contact nature &amp; biodiversité")*G$20+(B$5:B$69="Energie")*G$17+(B$5:B$69="Mobilité")*G$18+(B$5:B$69="Alimentation")*G$19,ROW(B$5:B$69)-4),ROWS(E$23:E246))),"")</f>
        <v/>
      </c>
    </row>
    <row r="248" spans="5:5">
      <c r="E248" s="17" t="str" cm="1">
        <f t="array" ref="E248">IFERROR(INDEX(C$5:C$69,SMALL(IF((B$5:B$69="Bâtiment")*G$13+(B$5:B$69="Eau")*G$14+(B$5:B$69="Gestion des déchets")*G$15+(B$5:B$69="Achats responsables &amp; économie circulaire")*G$16+(B$5:B$69="Contact nature &amp; biodiversité")*G$20+(B$5:B$69="Energie")*G$17+(B$5:B$69="Mobilité")*G$18+(B$5:B$69="Alimentation")*G$19,ROW(B$5:B$69)-4),ROWS(E$23:E247))),"")</f>
        <v/>
      </c>
    </row>
    <row r="249" spans="5:5">
      <c r="E249" s="17" t="str" cm="1">
        <f t="array" ref="E249">IFERROR(INDEX(C$5:C$69,SMALL(IF((B$5:B$69="Bâtiment")*G$13+(B$5:B$69="Eau")*G$14+(B$5:B$69="Gestion des déchets")*G$15+(B$5:B$69="Achats responsables &amp; économie circulaire")*G$16+(B$5:B$69="Contact nature &amp; biodiversité")*G$20+(B$5:B$69="Energie")*G$17+(B$5:B$69="Mobilité")*G$18+(B$5:B$69="Alimentation")*G$19,ROW(B$5:B$69)-4),ROWS(E$23:E248))),"")</f>
        <v/>
      </c>
    </row>
    <row r="250" spans="5:5">
      <c r="E250" s="17" t="str" cm="1">
        <f t="array" ref="E250">IFERROR(INDEX(C$5:C$69,SMALL(IF((B$5:B$69="Bâtiment")*G$13+(B$5:B$69="Eau")*G$14+(B$5:B$69="Gestion des déchets")*G$15+(B$5:B$69="Achats responsables &amp; économie circulaire")*G$16+(B$5:B$69="Contact nature &amp; biodiversité")*G$20+(B$5:B$69="Energie")*G$17+(B$5:B$69="Mobilité")*G$18+(B$5:B$69="Alimentation")*G$19,ROW(B$5:B$69)-4),ROWS(E$23:E249))),"")</f>
        <v/>
      </c>
    </row>
    <row r="251" spans="5:5">
      <c r="E251" s="17" t="str" cm="1">
        <f t="array" ref="E251">IFERROR(INDEX(C$5:C$69,SMALL(IF((B$5:B$69="Bâtiment")*G$13+(B$5:B$69="Eau")*G$14+(B$5:B$69="Gestion des déchets")*G$15+(B$5:B$69="Achats responsables &amp; économie circulaire")*G$16+(B$5:B$69="Contact nature &amp; biodiversité")*G$20+(B$5:B$69="Energie")*G$17+(B$5:B$69="Mobilité")*G$18+(B$5:B$69="Alimentation")*G$19,ROW(B$5:B$69)-4),ROWS(E$23:E250))),"")</f>
        <v/>
      </c>
    </row>
    <row r="252" spans="5:5">
      <c r="E252" s="17" t="str" cm="1">
        <f t="array" ref="E252">IFERROR(INDEX(C$5:C$69,SMALL(IF((B$5:B$69="Bâtiment")*G$13+(B$5:B$69="Eau")*G$14+(B$5:B$69="Gestion des déchets")*G$15+(B$5:B$69="Achats responsables &amp; économie circulaire")*G$16+(B$5:B$69="Contact nature &amp; biodiversité")*G$20+(B$5:B$69="Energie")*G$17+(B$5:B$69="Mobilité")*G$18+(B$5:B$69="Alimentation")*G$19,ROW(B$5:B$69)-4),ROWS(E$23:E251))),"")</f>
        <v/>
      </c>
    </row>
    <row r="253" spans="5:5">
      <c r="E253" s="17" t="str" cm="1">
        <f t="array" ref="E253">IFERROR(INDEX(C$5:C$69,SMALL(IF((B$5:B$69="Bâtiment")*G$13+(B$5:B$69="Eau")*G$14+(B$5:B$69="Gestion des déchets")*G$15+(B$5:B$69="Achats responsables &amp; économie circulaire")*G$16+(B$5:B$69="Contact nature &amp; biodiversité")*G$20+(B$5:B$69="Energie")*G$17+(B$5:B$69="Mobilité")*G$18+(B$5:B$69="Alimentation")*G$19,ROW(B$5:B$69)-4),ROWS(E$23:E252))),"")</f>
        <v/>
      </c>
    </row>
    <row r="254" spans="5:5">
      <c r="E254" s="17" t="str" cm="1">
        <f t="array" ref="E254">IFERROR(INDEX(C$5:C$69,SMALL(IF((B$5:B$69="Bâtiment")*G$13+(B$5:B$69="Eau")*G$14+(B$5:B$69="Gestion des déchets")*G$15+(B$5:B$69="Achats responsables &amp; économie circulaire")*G$16+(B$5:B$69="Contact nature &amp; biodiversité")*G$20+(B$5:B$69="Energie")*G$17+(B$5:B$69="Mobilité")*G$18+(B$5:B$69="Alimentation")*G$19,ROW(B$5:B$69)-4),ROWS(E$23:E253))),"")</f>
        <v/>
      </c>
    </row>
    <row r="255" spans="5:5">
      <c r="E255" s="17" t="str" cm="1">
        <f t="array" ref="E255">IFERROR(INDEX(C$5:C$69,SMALL(IF((B$5:B$69="Bâtiment")*G$13+(B$5:B$69="Eau")*G$14+(B$5:B$69="Gestion des déchets")*G$15+(B$5:B$69="Achats responsables &amp; économie circulaire")*G$16+(B$5:B$69="Contact nature &amp; biodiversité")*G$20+(B$5:B$69="Energie")*G$17+(B$5:B$69="Mobilité")*G$18+(B$5:B$69="Alimentation")*G$19,ROW(B$5:B$69)-4),ROWS(E$23:E254))),"")</f>
        <v/>
      </c>
    </row>
    <row r="256" spans="5:5">
      <c r="E256" s="17" t="str" cm="1">
        <f t="array" ref="E256">IFERROR(INDEX(C$5:C$69,SMALL(IF((B$5:B$69="Bâtiment")*G$13+(B$5:B$69="Eau")*G$14+(B$5:B$69="Gestion des déchets")*G$15+(B$5:B$69="Achats responsables &amp; économie circulaire")*G$16+(B$5:B$69="Contact nature &amp; biodiversité")*G$20+(B$5:B$69="Energie")*G$17+(B$5:B$69="Mobilité")*G$18+(B$5:B$69="Alimentation")*G$19,ROW(B$5:B$69)-4),ROWS(E$23:E255))),"")</f>
        <v/>
      </c>
    </row>
    <row r="257" spans="5:5">
      <c r="E257" s="17" t="str" cm="1">
        <f t="array" ref="E257">IFERROR(INDEX(C$5:C$69,SMALL(IF((B$5:B$69="Bâtiment")*G$13+(B$5:B$69="Eau")*G$14+(B$5:B$69="Gestion des déchets")*G$15+(B$5:B$69="Achats responsables &amp; économie circulaire")*G$16+(B$5:B$69="Contact nature &amp; biodiversité")*G$20+(B$5:B$69="Energie")*G$17+(B$5:B$69="Mobilité")*G$18+(B$5:B$69="Alimentation")*G$19,ROW(B$5:B$69)-4),ROWS(E$23:E256))),"")</f>
        <v/>
      </c>
    </row>
    <row r="258" spans="5:5">
      <c r="E258" s="17" t="str" cm="1">
        <f t="array" ref="E258">IFERROR(INDEX(C$5:C$69,SMALL(IF((B$5:B$69="Bâtiment")*G$13+(B$5:B$69="Eau")*G$14+(B$5:B$69="Gestion des déchets")*G$15+(B$5:B$69="Achats responsables &amp; économie circulaire")*G$16+(B$5:B$69="Contact nature &amp; biodiversité")*G$20+(B$5:B$69="Energie")*G$17+(B$5:B$69="Mobilité")*G$18+(B$5:B$69="Alimentation")*G$19,ROW(B$5:B$69)-4),ROWS(E$23:E257))),"")</f>
        <v/>
      </c>
    </row>
    <row r="259" spans="5:5">
      <c r="E259" s="17" t="str" cm="1">
        <f t="array" ref="E259">IFERROR(INDEX(C$5:C$69,SMALL(IF((B$5:B$69="Bâtiment")*G$13+(B$5:B$69="Eau")*G$14+(B$5:B$69="Gestion des déchets")*G$15+(B$5:B$69="Achats responsables &amp; économie circulaire")*G$16+(B$5:B$69="Contact nature &amp; biodiversité")*G$20+(B$5:B$69="Energie")*G$17+(B$5:B$69="Mobilité")*G$18+(B$5:B$69="Alimentation")*G$19,ROW(B$5:B$69)-4),ROWS(E$23:E258))),"")</f>
        <v/>
      </c>
    </row>
    <row r="260" spans="5:5">
      <c r="E260" s="17" t="str" cm="1">
        <f t="array" ref="E260">IFERROR(INDEX(C$5:C$69,SMALL(IF((B$5:B$69="Bâtiment")*G$13+(B$5:B$69="Eau")*G$14+(B$5:B$69="Gestion des déchets")*G$15+(B$5:B$69="Achats responsables &amp; économie circulaire")*G$16+(B$5:B$69="Contact nature &amp; biodiversité")*G$20+(B$5:B$69="Energie")*G$17+(B$5:B$69="Mobilité")*G$18+(B$5:B$69="Alimentation")*G$19,ROW(B$5:B$69)-4),ROWS(E$23:E259))),"")</f>
        <v/>
      </c>
    </row>
    <row r="261" spans="5:5">
      <c r="E261" s="17" t="str" cm="1">
        <f t="array" ref="E261">IFERROR(INDEX(C$5:C$69,SMALL(IF((B$5:B$69="Bâtiment")*G$13+(B$5:B$69="Eau")*G$14+(B$5:B$69="Gestion des déchets")*G$15+(B$5:B$69="Achats responsables &amp; économie circulaire")*G$16+(B$5:B$69="Contact nature &amp; biodiversité")*G$20+(B$5:B$69="Energie")*G$17+(B$5:B$69="Mobilité")*G$18+(B$5:B$69="Alimentation")*G$19,ROW(B$5:B$69)-4),ROWS(E$23:E260))),"")</f>
        <v/>
      </c>
    </row>
    <row r="262" spans="5:5">
      <c r="E262" s="17" t="str" cm="1">
        <f t="array" ref="E262">IFERROR(INDEX(C$5:C$69,SMALL(IF((B$5:B$69="Bâtiment")*G$13+(B$5:B$69="Eau")*G$14+(B$5:B$69="Gestion des déchets")*G$15+(B$5:B$69="Achats responsables &amp; économie circulaire")*G$16+(B$5:B$69="Contact nature &amp; biodiversité")*G$20+(B$5:B$69="Energie")*G$17+(B$5:B$69="Mobilité")*G$18+(B$5:B$69="Alimentation")*G$19,ROW(B$5:B$69)-4),ROWS(E$23:E261))),"")</f>
        <v/>
      </c>
    </row>
    <row r="263" spans="5:5">
      <c r="E263" s="17" t="str" cm="1">
        <f t="array" ref="E263">IFERROR(INDEX(C$5:C$69,SMALL(IF((B$5:B$69="Bâtiment")*G$13+(B$5:B$69="Eau")*G$14+(B$5:B$69="Gestion des déchets")*G$15+(B$5:B$69="Achats responsables &amp; économie circulaire")*G$16+(B$5:B$69="Contact nature &amp; biodiversité")*G$20+(B$5:B$69="Energie")*G$17+(B$5:B$69="Mobilité")*G$18+(B$5:B$69="Alimentation")*G$19,ROW(B$5:B$69)-4),ROWS(E$23:E262))),"")</f>
        <v/>
      </c>
    </row>
    <row r="264" spans="5:5">
      <c r="E264" s="17" t="str" cm="1">
        <f t="array" ref="E264">IFERROR(INDEX(C$5:C$69,SMALL(IF((B$5:B$69="Bâtiment")*G$13+(B$5:B$69="Eau")*G$14+(B$5:B$69="Gestion des déchets")*G$15+(B$5:B$69="Achats responsables &amp; économie circulaire")*G$16+(B$5:B$69="Contact nature &amp; biodiversité")*G$20+(B$5:B$69="Energie")*G$17+(B$5:B$69="Mobilité")*G$18+(B$5:B$69="Alimentation")*G$19,ROW(B$5:B$69)-4),ROWS(E$23:E263))),"")</f>
        <v/>
      </c>
    </row>
    <row r="265" spans="5:5">
      <c r="E265" s="17" t="str" cm="1">
        <f t="array" ref="E265">IFERROR(INDEX(C$5:C$69,SMALL(IF((B$5:B$69="Bâtiment")*G$13+(B$5:B$69="Eau")*G$14+(B$5:B$69="Gestion des déchets")*G$15+(B$5:B$69="Achats responsables &amp; économie circulaire")*G$16+(B$5:B$69="Contact nature &amp; biodiversité")*G$20+(B$5:B$69="Energie")*G$17+(B$5:B$69="Mobilité")*G$18+(B$5:B$69="Alimentation")*G$19,ROW(B$5:B$69)-4),ROWS(E$23:E264))),"")</f>
        <v/>
      </c>
    </row>
    <row r="266" spans="5:5">
      <c r="E266" s="17" t="str" cm="1">
        <f t="array" ref="E266">IFERROR(INDEX(C$5:C$69,SMALL(IF((B$5:B$69="Bâtiment")*G$13+(B$5:B$69="Eau")*G$14+(B$5:B$69="Gestion des déchets")*G$15+(B$5:B$69="Achats responsables &amp; économie circulaire")*G$16+(B$5:B$69="Contact nature &amp; biodiversité")*G$20+(B$5:B$69="Energie")*G$17+(B$5:B$69="Mobilité")*G$18+(B$5:B$69="Alimentation")*G$19,ROW(B$5:B$69)-4),ROWS(E$23:E265))),"")</f>
        <v/>
      </c>
    </row>
    <row r="267" spans="5:5">
      <c r="E267" s="17" t="str" cm="1">
        <f t="array" ref="E267">IFERROR(INDEX(C$5:C$69,SMALL(IF((B$5:B$69="Bâtiment")*G$13+(B$5:B$69="Eau")*G$14+(B$5:B$69="Gestion des déchets")*G$15+(B$5:B$69="Achats responsables &amp; économie circulaire")*G$16+(B$5:B$69="Contact nature &amp; biodiversité")*G$20+(B$5:B$69="Energie")*G$17+(B$5:B$69="Mobilité")*G$18+(B$5:B$69="Alimentation")*G$19,ROW(B$5:B$69)-4),ROWS(E$23:E266))),"")</f>
        <v/>
      </c>
    </row>
    <row r="268" spans="5:5">
      <c r="E268" s="17" t="str" cm="1">
        <f t="array" ref="E268">IFERROR(INDEX(C$5:C$69,SMALL(IF((B$5:B$69="Bâtiment")*G$13+(B$5:B$69="Eau")*G$14+(B$5:B$69="Gestion des déchets")*G$15+(B$5:B$69="Achats responsables &amp; économie circulaire")*G$16+(B$5:B$69="Contact nature &amp; biodiversité")*G$20+(B$5:B$69="Energie")*G$17+(B$5:B$69="Mobilité")*G$18+(B$5:B$69="Alimentation")*G$19,ROW(B$5:B$69)-4),ROWS(E$23:E267))),"")</f>
        <v/>
      </c>
    </row>
    <row r="269" spans="5:5">
      <c r="E269" s="17" t="str" cm="1">
        <f t="array" ref="E269">IFERROR(INDEX(C$5:C$69,SMALL(IF((B$5:B$69="Bâtiment")*G$13+(B$5:B$69="Eau")*G$14+(B$5:B$69="Gestion des déchets")*G$15+(B$5:B$69="Achats responsables &amp; économie circulaire")*G$16+(B$5:B$69="Contact nature &amp; biodiversité")*G$20+(B$5:B$69="Energie")*G$17+(B$5:B$69="Mobilité")*G$18+(B$5:B$69="Alimentation")*G$19,ROW(B$5:B$69)-4),ROWS(E$23:E268))),"")</f>
        <v/>
      </c>
    </row>
    <row r="270" spans="5:5">
      <c r="E270" s="17" t="str" cm="1">
        <f t="array" ref="E270">IFERROR(INDEX(C$5:C$69,SMALL(IF((B$5:B$69="Bâtiment")*G$13+(B$5:B$69="Eau")*G$14+(B$5:B$69="Gestion des déchets")*G$15+(B$5:B$69="Achats responsables &amp; économie circulaire")*G$16+(B$5:B$69="Contact nature &amp; biodiversité")*G$20+(B$5:B$69="Energie")*G$17+(B$5:B$69="Mobilité")*G$18+(B$5:B$69="Alimentation")*G$19,ROW(B$5:B$69)-4),ROWS(E$23:E269))),"")</f>
        <v/>
      </c>
    </row>
    <row r="271" spans="5:5">
      <c r="E271" s="17" t="str" cm="1">
        <f t="array" ref="E271">IFERROR(INDEX(C$5:C$69,SMALL(IF((B$5:B$69="Bâtiment")*G$13+(B$5:B$69="Eau")*G$14+(B$5:B$69="Gestion des déchets")*G$15+(B$5:B$69="Achats responsables &amp; économie circulaire")*G$16+(B$5:B$69="Contact nature &amp; biodiversité")*G$20+(B$5:B$69="Energie")*G$17+(B$5:B$69="Mobilité")*G$18+(B$5:B$69="Alimentation")*G$19,ROW(B$5:B$69)-4),ROWS(E$23:E270))),"")</f>
        <v/>
      </c>
    </row>
    <row r="272" spans="5:5">
      <c r="E272" s="17" t="str" cm="1">
        <f t="array" ref="E272">IFERROR(INDEX(C$5:C$69,SMALL(IF((B$5:B$69="Bâtiment")*G$13+(B$5:B$69="Eau")*G$14+(B$5:B$69="Gestion des déchets")*G$15+(B$5:B$69="Achats responsables &amp; économie circulaire")*G$16+(B$5:B$69="Contact nature &amp; biodiversité")*G$20+(B$5:B$69="Energie")*G$17+(B$5:B$69="Mobilité")*G$18+(B$5:B$69="Alimentation")*G$19,ROW(B$5:B$69)-4),ROWS(E$23:E271))),"")</f>
        <v/>
      </c>
    </row>
    <row r="273" spans="5:5">
      <c r="E273" s="17" t="str" cm="1">
        <f t="array" ref="E273">IFERROR(INDEX(C$5:C$69,SMALL(IF((B$5:B$69="Bâtiment")*G$13+(B$5:B$69="Eau")*G$14+(B$5:B$69="Gestion des déchets")*G$15+(B$5:B$69="Achats responsables &amp; économie circulaire")*G$16+(B$5:B$69="Contact nature &amp; biodiversité")*G$20+(B$5:B$69="Energie")*G$17+(B$5:B$69="Mobilité")*G$18+(B$5:B$69="Alimentation")*G$19,ROW(B$5:B$69)-4),ROWS(E$23:E272))),"")</f>
        <v/>
      </c>
    </row>
    <row r="274" spans="5:5">
      <c r="E274" s="17" t="str" cm="1">
        <f t="array" ref="E274">IFERROR(INDEX(C$5:C$69,SMALL(IF((B$5:B$69="Bâtiment")*G$13+(B$5:B$69="Eau")*G$14+(B$5:B$69="Gestion des déchets")*G$15+(B$5:B$69="Achats responsables &amp; économie circulaire")*G$16+(B$5:B$69="Contact nature &amp; biodiversité")*G$20+(B$5:B$69="Energie")*G$17+(B$5:B$69="Mobilité")*G$18+(B$5:B$69="Alimentation")*G$19,ROW(B$5:B$69)-4),ROWS(E$23:E273))),"")</f>
        <v/>
      </c>
    </row>
    <row r="275" spans="5:5">
      <c r="E275" s="17" t="str" cm="1">
        <f t="array" ref="E275">IFERROR(INDEX(C$5:C$69,SMALL(IF((B$5:B$69="Bâtiment")*G$13+(B$5:B$69="Eau")*G$14+(B$5:B$69="Gestion des déchets")*G$15+(B$5:B$69="Achats responsables &amp; économie circulaire")*G$16+(B$5:B$69="Contact nature &amp; biodiversité")*G$20+(B$5:B$69="Energie")*G$17+(B$5:B$69="Mobilité")*G$18+(B$5:B$69="Alimentation")*G$19,ROW(B$5:B$69)-4),ROWS(E$23:E274))),"")</f>
        <v/>
      </c>
    </row>
    <row r="276" spans="5:5">
      <c r="E276" s="17" t="str" cm="1">
        <f t="array" ref="E276">IFERROR(INDEX(C$5:C$69,SMALL(IF((B$5:B$69="Bâtiment")*G$13+(B$5:B$69="Eau")*G$14+(B$5:B$69="Gestion des déchets")*G$15+(B$5:B$69="Achats responsables &amp; économie circulaire")*G$16+(B$5:B$69="Contact nature &amp; biodiversité")*G$20+(B$5:B$69="Energie")*G$17+(B$5:B$69="Mobilité")*G$18+(B$5:B$69="Alimentation")*G$19,ROW(B$5:B$69)-4),ROWS(E$23:E275))),"")</f>
        <v/>
      </c>
    </row>
    <row r="277" spans="5:5">
      <c r="E277" s="17" t="str" cm="1">
        <f t="array" ref="E277">IFERROR(INDEX(C$5:C$69,SMALL(IF((B$5:B$69="Bâtiment")*G$13+(B$5:B$69="Eau")*G$14+(B$5:B$69="Gestion des déchets")*G$15+(B$5:B$69="Achats responsables &amp; économie circulaire")*G$16+(B$5:B$69="Contact nature &amp; biodiversité")*G$20+(B$5:B$69="Energie")*G$17+(B$5:B$69="Mobilité")*G$18+(B$5:B$69="Alimentation")*G$19,ROW(B$5:B$69)-4),ROWS(E$23:E276))),"")</f>
        <v/>
      </c>
    </row>
    <row r="278" spans="5:5">
      <c r="E278" s="17" t="str" cm="1">
        <f t="array" ref="E278">IFERROR(INDEX(C$5:C$69,SMALL(IF((B$5:B$69="Bâtiment")*G$13+(B$5:B$69="Eau")*G$14+(B$5:B$69="Gestion des déchets")*G$15+(B$5:B$69="Achats responsables &amp; économie circulaire")*G$16+(B$5:B$69="Contact nature &amp; biodiversité")*G$20+(B$5:B$69="Energie")*G$17+(B$5:B$69="Mobilité")*G$18+(B$5:B$69="Alimentation")*G$19,ROW(B$5:B$69)-4),ROWS(E$23:E277))),"")</f>
        <v/>
      </c>
    </row>
    <row r="279" spans="5:5">
      <c r="E279" s="17" t="str" cm="1">
        <f t="array" ref="E279">IFERROR(INDEX(C$5:C$69,SMALL(IF((B$5:B$69="Bâtiment")*G$13+(B$5:B$69="Eau")*G$14+(B$5:B$69="Gestion des déchets")*G$15+(B$5:B$69="Achats responsables &amp; économie circulaire")*G$16+(B$5:B$69="Contact nature &amp; biodiversité")*G$20+(B$5:B$69="Energie")*G$17+(B$5:B$69="Mobilité")*G$18+(B$5:B$69="Alimentation")*G$19,ROW(B$5:B$69)-4),ROWS(E$23:E278))),"")</f>
        <v/>
      </c>
    </row>
    <row r="280" spans="5:5">
      <c r="E280" s="17" t="str" cm="1">
        <f t="array" ref="E280">IFERROR(INDEX(C$5:C$69,SMALL(IF((B$5:B$69="Bâtiment")*G$13+(B$5:B$69="Eau")*G$14+(B$5:B$69="Gestion des déchets")*G$15+(B$5:B$69="Achats responsables &amp; économie circulaire")*G$16+(B$5:B$69="Contact nature &amp; biodiversité")*G$20+(B$5:B$69="Energie")*G$17+(B$5:B$69="Mobilité")*G$18+(B$5:B$69="Alimentation")*G$19,ROW(B$5:B$69)-4),ROWS(E$23:E279))),"")</f>
        <v/>
      </c>
    </row>
    <row r="281" spans="5:5">
      <c r="E281" s="17" t="str" cm="1">
        <f t="array" ref="E281">IFERROR(INDEX(C$5:C$69,SMALL(IF((B$5:B$69="Bâtiment")*G$13+(B$5:B$69="Eau")*G$14+(B$5:B$69="Gestion des déchets")*G$15+(B$5:B$69="Achats responsables &amp; économie circulaire")*G$16+(B$5:B$69="Contact nature &amp; biodiversité")*G$20+(B$5:B$69="Energie")*G$17+(B$5:B$69="Mobilité")*G$18+(B$5:B$69="Alimentation")*G$19,ROW(B$5:B$69)-4),ROWS(E$23:E280))),"")</f>
        <v/>
      </c>
    </row>
    <row r="282" spans="5:5">
      <c r="E282" s="17" t="str" cm="1">
        <f t="array" ref="E282">IFERROR(INDEX(C$5:C$69,SMALL(IF((B$5:B$69="Bâtiment")*G$13+(B$5:B$69="Eau")*G$14+(B$5:B$69="Gestion des déchets")*G$15+(B$5:B$69="Achats responsables &amp; économie circulaire")*G$16+(B$5:B$69="Contact nature &amp; biodiversité")*G$20+(B$5:B$69="Energie")*G$17+(B$5:B$69="Mobilité")*G$18+(B$5:B$69="Alimentation")*G$19,ROW(B$5:B$69)-4),ROWS(E$23:E281))),"")</f>
        <v/>
      </c>
    </row>
    <row r="283" spans="5:5">
      <c r="E283" s="17" t="str" cm="1">
        <f t="array" ref="E283">IFERROR(INDEX(C$5:C$69,SMALL(IF((B$5:B$69="Bâtiment")*G$13+(B$5:B$69="Eau")*G$14+(B$5:B$69="Gestion des déchets")*G$15+(B$5:B$69="Achats responsables &amp; économie circulaire")*G$16+(B$5:B$69="Contact nature &amp; biodiversité")*G$20+(B$5:B$69="Energie")*G$17+(B$5:B$69="Mobilité")*G$18+(B$5:B$69="Alimentation")*G$19,ROW(B$5:B$69)-4),ROWS(E$23:E282))),"")</f>
        <v/>
      </c>
    </row>
    <row r="284" spans="5:5">
      <c r="E284" s="17" t="str" cm="1">
        <f t="array" ref="E284">IFERROR(INDEX(C$5:C$69,SMALL(IF((B$5:B$69="Bâtiment")*G$13+(B$5:B$69="Eau")*G$14+(B$5:B$69="Gestion des déchets")*G$15+(B$5:B$69="Achats responsables &amp; économie circulaire")*G$16+(B$5:B$69="Contact nature &amp; biodiversité")*G$20+(B$5:B$69="Energie")*G$17+(B$5:B$69="Mobilité")*G$18+(B$5:B$69="Alimentation")*G$19,ROW(B$5:B$69)-4),ROWS(E$23:E283))),"")</f>
        <v/>
      </c>
    </row>
    <row r="285" spans="5:5">
      <c r="E285" s="17" t="str" cm="1">
        <f t="array" ref="E285">IFERROR(INDEX(C$5:C$69,SMALL(IF((B$5:B$69="Bâtiment")*G$13+(B$5:B$69="Eau")*G$14+(B$5:B$69="Gestion des déchets")*G$15+(B$5:B$69="Achats responsables &amp; économie circulaire")*G$16+(B$5:B$69="Contact nature &amp; biodiversité")*G$20+(B$5:B$69="Energie")*G$17+(B$5:B$69="Mobilité")*G$18+(B$5:B$69="Alimentation")*G$19,ROW(B$5:B$69)-4),ROWS(E$23:E284))),"")</f>
        <v/>
      </c>
    </row>
    <row r="286" spans="5:5">
      <c r="E286" s="17" t="str" cm="1">
        <f t="array" ref="E286">IFERROR(INDEX(C$5:C$69,SMALL(IF((B$5:B$69="Bâtiment")*G$13+(B$5:B$69="Eau")*G$14+(B$5:B$69="Gestion des déchets")*G$15+(B$5:B$69="Achats responsables &amp; économie circulaire")*G$16+(B$5:B$69="Contact nature &amp; biodiversité")*G$20+(B$5:B$69="Energie")*G$17+(B$5:B$69="Mobilité")*G$18+(B$5:B$69="Alimentation")*G$19,ROW(B$5:B$69)-4),ROWS(E$23:E285))),"")</f>
        <v/>
      </c>
    </row>
    <row r="287" spans="5:5">
      <c r="E287" s="17" t="str" cm="1">
        <f t="array" ref="E287">IFERROR(INDEX(C$5:C$69,SMALL(IF((B$5:B$69="Bâtiment")*G$13+(B$5:B$69="Eau")*G$14+(B$5:B$69="Gestion des déchets")*G$15+(B$5:B$69="Achats responsables &amp; économie circulaire")*G$16+(B$5:B$69="Contact nature &amp; biodiversité")*G$20+(B$5:B$69="Energie")*G$17+(B$5:B$69="Mobilité")*G$18+(B$5:B$69="Alimentation")*G$19,ROW(B$5:B$69)-4),ROWS(E$23:E286))),"")</f>
        <v/>
      </c>
    </row>
    <row r="288" spans="5:5">
      <c r="E288" s="17" t="str" cm="1">
        <f t="array" ref="E288">IFERROR(INDEX(C$5:C$69,SMALL(IF((B$5:B$69="Bâtiment")*G$13+(B$5:B$69="Eau")*G$14+(B$5:B$69="Gestion des déchets")*G$15+(B$5:B$69="Achats responsables &amp; économie circulaire")*G$16+(B$5:B$69="Contact nature &amp; biodiversité")*G$20+(B$5:B$69="Energie")*G$17+(B$5:B$69="Mobilité")*G$18+(B$5:B$69="Alimentation")*G$19,ROW(B$5:B$69)-4),ROWS(E$23:E287))),"")</f>
        <v/>
      </c>
    </row>
    <row r="289" spans="5:5">
      <c r="E289" s="17" t="str" cm="1">
        <f t="array" ref="E289">IFERROR(INDEX(C$5:C$69,SMALL(IF((B$5:B$69="Bâtiment")*G$13+(B$5:B$69="Eau")*G$14+(B$5:B$69="Gestion des déchets")*G$15+(B$5:B$69="Achats responsables &amp; économie circulaire")*G$16+(B$5:B$69="Contact nature &amp; biodiversité")*G$20+(B$5:B$69="Energie")*G$17+(B$5:B$69="Mobilité")*G$18+(B$5:B$69="Alimentation")*G$19,ROW(B$5:B$69)-4),ROWS(E$23:E288))),"")</f>
        <v/>
      </c>
    </row>
    <row r="290" spans="5:5">
      <c r="E290" s="17" t="str" cm="1">
        <f t="array" ref="E290">IFERROR(INDEX(C$5:C$69,SMALL(IF((B$5:B$69="Bâtiment")*G$13+(B$5:B$69="Eau")*G$14+(B$5:B$69="Gestion des déchets")*G$15+(B$5:B$69="Achats responsables &amp; économie circulaire")*G$16+(B$5:B$69="Contact nature &amp; biodiversité")*G$20+(B$5:B$69="Energie")*G$17+(B$5:B$69="Mobilité")*G$18+(B$5:B$69="Alimentation")*G$19,ROW(B$5:B$69)-4),ROWS(E$23:E289))),"")</f>
        <v/>
      </c>
    </row>
    <row r="291" spans="5:5">
      <c r="E291" s="17" t="str" cm="1">
        <f t="array" ref="E291">IFERROR(INDEX(C$5:C$69,SMALL(IF((B$5:B$69="Bâtiment")*G$13+(B$5:B$69="Eau")*G$14+(B$5:B$69="Gestion des déchets")*G$15+(B$5:B$69="Achats responsables &amp; économie circulaire")*G$16+(B$5:B$69="Contact nature &amp; biodiversité")*G$20+(B$5:B$69="Energie")*G$17+(B$5:B$69="Mobilité")*G$18+(B$5:B$69="Alimentation")*G$19,ROW(B$5:B$69)-4),ROWS(E$23:E290))),"")</f>
        <v/>
      </c>
    </row>
    <row r="292" spans="5:5">
      <c r="E292" s="17" t="str" cm="1">
        <f t="array" ref="E292">IFERROR(INDEX(C$5:C$69,SMALL(IF((B$5:B$69="Bâtiment")*G$13+(B$5:B$69="Eau")*G$14+(B$5:B$69="Gestion des déchets")*G$15+(B$5:B$69="Achats responsables &amp; économie circulaire")*G$16+(B$5:B$69="Contact nature &amp; biodiversité")*G$20+(B$5:B$69="Energie")*G$17+(B$5:B$69="Mobilité")*G$18+(B$5:B$69="Alimentation")*G$19,ROW(B$5:B$69)-4),ROWS(E$23:E291))),"")</f>
        <v/>
      </c>
    </row>
    <row r="293" spans="5:5">
      <c r="E293" s="17" t="str" cm="1">
        <f t="array" ref="E293">IFERROR(INDEX(C$5:C$69,SMALL(IF((B$5:B$69="Bâtiment")*G$13+(B$5:B$69="Eau")*G$14+(B$5:B$69="Gestion des déchets")*G$15+(B$5:B$69="Achats responsables &amp; économie circulaire")*G$16+(B$5:B$69="Contact nature &amp; biodiversité")*G$20+(B$5:B$69="Energie")*G$17+(B$5:B$69="Mobilité")*G$18+(B$5:B$69="Alimentation")*G$19,ROW(B$5:B$69)-4),ROWS(E$23:E292))),"")</f>
        <v/>
      </c>
    </row>
    <row r="294" spans="5:5">
      <c r="E294" s="17" t="str" cm="1">
        <f t="array" ref="E294">IFERROR(INDEX(C$5:C$69,SMALL(IF((B$5:B$69="Bâtiment")*G$13+(B$5:B$69="Eau")*G$14+(B$5:B$69="Gestion des déchets")*G$15+(B$5:B$69="Achats responsables &amp; économie circulaire")*G$16+(B$5:B$69="Contact nature &amp; biodiversité")*G$20+(B$5:B$69="Energie")*G$17+(B$5:B$69="Mobilité")*G$18+(B$5:B$69="Alimentation")*G$19,ROW(B$5:B$69)-4),ROWS(E$23:E293))),"")</f>
        <v/>
      </c>
    </row>
    <row r="295" spans="5:5">
      <c r="E295" s="17" t="str" cm="1">
        <f t="array" ref="E295">IFERROR(INDEX(C$5:C$69,SMALL(IF((B$5:B$69="Bâtiment")*G$13+(B$5:B$69="Eau")*G$14+(B$5:B$69="Gestion des déchets")*G$15+(B$5:B$69="Achats responsables &amp; économie circulaire")*G$16+(B$5:B$69="Contact nature &amp; biodiversité")*G$20+(B$5:B$69="Energie")*G$17+(B$5:B$69="Mobilité")*G$18+(B$5:B$69="Alimentation")*G$19,ROW(B$5:B$69)-4),ROWS(E$23:E294))),"")</f>
        <v/>
      </c>
    </row>
    <row r="296" spans="5:5">
      <c r="E296" s="17" t="str" cm="1">
        <f t="array" ref="E296">IFERROR(INDEX(C$5:C$69,SMALL(IF((B$5:B$69="Bâtiment")*G$13+(B$5:B$69="Eau")*G$14+(B$5:B$69="Gestion des déchets")*G$15+(B$5:B$69="Achats responsables &amp; économie circulaire")*G$16+(B$5:B$69="Contact nature &amp; biodiversité")*G$20+(B$5:B$69="Energie")*G$17+(B$5:B$69="Mobilité")*G$18+(B$5:B$69="Alimentation")*G$19,ROW(B$5:B$69)-4),ROWS(E$23:E295))),"")</f>
        <v/>
      </c>
    </row>
    <row r="297" spans="5:5">
      <c r="E297" s="17" t="str" cm="1">
        <f t="array" ref="E297">IFERROR(INDEX(C$5:C$69,SMALL(IF((B$5:B$69="Bâtiment")*G$13+(B$5:B$69="Eau")*G$14+(B$5:B$69="Gestion des déchets")*G$15+(B$5:B$69="Achats responsables &amp; économie circulaire")*G$16+(B$5:B$69="Contact nature &amp; biodiversité")*G$20+(B$5:B$69="Energie")*G$17+(B$5:B$69="Mobilité")*G$18+(B$5:B$69="Alimentation")*G$19,ROW(B$5:B$69)-4),ROWS(E$23:E296))),"")</f>
        <v/>
      </c>
    </row>
    <row r="298" spans="5:5">
      <c r="E298" s="17" t="str" cm="1">
        <f t="array" ref="E298">IFERROR(INDEX(C$5:C$69,SMALL(IF((B$5:B$69="Bâtiment")*G$13+(B$5:B$69="Eau")*G$14+(B$5:B$69="Gestion des déchets")*G$15+(B$5:B$69="Achats responsables &amp; économie circulaire")*G$16+(B$5:B$69="Contact nature &amp; biodiversité")*G$20+(B$5:B$69="Energie")*G$17+(B$5:B$69="Mobilité")*G$18+(B$5:B$69="Alimentation")*G$19,ROW(B$5:B$69)-4),ROWS(E$23:E297))),"")</f>
        <v/>
      </c>
    </row>
    <row r="299" spans="5:5">
      <c r="E299" s="17" t="str" cm="1">
        <f t="array" ref="E299">IFERROR(INDEX(C$5:C$69,SMALL(IF((B$5:B$69="Bâtiment")*G$13+(B$5:B$69="Eau")*G$14+(B$5:B$69="Gestion des déchets")*G$15+(B$5:B$69="Achats responsables &amp; économie circulaire")*G$16+(B$5:B$69="Contact nature &amp; biodiversité")*G$20+(B$5:B$69="Energie")*G$17+(B$5:B$69="Mobilité")*G$18+(B$5:B$69="Alimentation")*G$19,ROW(B$5:B$69)-4),ROWS(E$23:E298))),"")</f>
        <v/>
      </c>
    </row>
    <row r="300" spans="5:5">
      <c r="E300" s="17" t="str" cm="1">
        <f t="array" ref="E300">IFERROR(INDEX(C$5:C$69,SMALL(IF((B$5:B$69="Bâtiment")*G$13+(B$5:B$69="Eau")*G$14+(B$5:B$69="Gestion des déchets")*G$15+(B$5:B$69="Achats responsables &amp; économie circulaire")*G$16+(B$5:B$69="Contact nature &amp; biodiversité")*G$20+(B$5:B$69="Energie")*G$17+(B$5:B$69="Mobilité")*G$18+(B$5:B$69="Alimentation")*G$19,ROW(B$5:B$69)-4),ROWS(E$23:E299))),"")</f>
        <v/>
      </c>
    </row>
    <row r="301" spans="5:5">
      <c r="E301" s="17" t="str" cm="1">
        <f t="array" ref="E301">IFERROR(INDEX(C$5:C$69,SMALL(IF((B$5:B$69="Bâtiment")*G$13+(B$5:B$69="Eau")*G$14+(B$5:B$69="Gestion des déchets")*G$15+(B$5:B$69="Achats responsables &amp; économie circulaire")*G$16+(B$5:B$69="Contact nature &amp; biodiversité")*G$20+(B$5:B$69="Energie")*G$17+(B$5:B$69="Mobilité")*G$18+(B$5:B$69="Alimentation")*G$19,ROW(B$5:B$69)-4),ROWS(E$23:E300))),"")</f>
        <v/>
      </c>
    </row>
    <row r="302" spans="5:5">
      <c r="E302" s="17" t="str" cm="1">
        <f t="array" ref="E302">IFERROR(INDEX(C$5:C$69,SMALL(IF((B$5:B$69="Bâtiment")*G$13+(B$5:B$69="Eau")*G$14+(B$5:B$69="Gestion des déchets")*G$15+(B$5:B$69="Achats responsables &amp; économie circulaire")*G$16+(B$5:B$69="Contact nature &amp; biodiversité")*G$20+(B$5:B$69="Energie")*G$17+(B$5:B$69="Mobilité")*G$18+(B$5:B$69="Alimentation")*G$19,ROW(B$5:B$69)-4),ROWS(E$23:E301))),"")</f>
        <v/>
      </c>
    </row>
    <row r="303" spans="5:5">
      <c r="E303" s="17" t="str" cm="1">
        <f t="array" ref="E303">IFERROR(INDEX(C$5:C$69,SMALL(IF((B$5:B$69="Bâtiment")*G$13+(B$5:B$69="Eau")*G$14+(B$5:B$69="Gestion des déchets")*G$15+(B$5:B$69="Achats responsables &amp; économie circulaire")*G$16+(B$5:B$69="Contact nature &amp; biodiversité")*G$20+(B$5:B$69="Energie")*G$17+(B$5:B$69="Mobilité")*G$18+(B$5:B$69="Alimentation")*G$19,ROW(B$5:B$69)-4),ROWS(E$23:E302))),"")</f>
        <v/>
      </c>
    </row>
    <row r="304" spans="5:5">
      <c r="E304" s="17" t="str" cm="1">
        <f t="array" ref="E304">IFERROR(INDEX(C$5:C$69,SMALL(IF((B$5:B$69="Bâtiment")*G$13+(B$5:B$69="Eau")*G$14+(B$5:B$69="Gestion des déchets")*G$15+(B$5:B$69="Achats responsables &amp; économie circulaire")*G$16+(B$5:B$69="Contact nature &amp; biodiversité")*G$20+(B$5:B$69="Energie")*G$17+(B$5:B$69="Mobilité")*G$18+(B$5:B$69="Alimentation")*G$19,ROW(B$5:B$69)-4),ROWS(E$23:E303))),"")</f>
        <v/>
      </c>
    </row>
    <row r="305" spans="5:5">
      <c r="E305" s="17" t="str" cm="1">
        <f t="array" ref="E305">IFERROR(INDEX(C$5:C$69,SMALL(IF((B$5:B$69="Bâtiment")*G$13+(B$5:B$69="Eau")*G$14+(B$5:B$69="Gestion des déchets")*G$15+(B$5:B$69="Achats responsables &amp; économie circulaire")*G$16+(B$5:B$69="Contact nature &amp; biodiversité")*G$20+(B$5:B$69="Energie")*G$17+(B$5:B$69="Mobilité")*G$18+(B$5:B$69="Alimentation")*G$19,ROW(B$5:B$69)-4),ROWS(E$23:E304))),"")</f>
        <v/>
      </c>
    </row>
    <row r="306" spans="5:5">
      <c r="E306" s="17" t="str" cm="1">
        <f t="array" ref="E306">IFERROR(INDEX(C$5:C$69,SMALL(IF((B$5:B$69="Bâtiment")*G$13+(B$5:B$69="Eau")*G$14+(B$5:B$69="Gestion des déchets")*G$15+(B$5:B$69="Achats responsables &amp; économie circulaire")*G$16+(B$5:B$69="Contact nature &amp; biodiversité")*G$20+(B$5:B$69="Energie")*G$17+(B$5:B$69="Mobilité")*G$18+(B$5:B$69="Alimentation")*G$19,ROW(B$5:B$69)-4),ROWS(E$23:E305))),"")</f>
        <v/>
      </c>
    </row>
    <row r="307" spans="5:5">
      <c r="E307" s="17" t="str" cm="1">
        <f t="array" ref="E307">IFERROR(INDEX(C$5:C$69,SMALL(IF((B$5:B$69="Bâtiment")*G$13+(B$5:B$69="Eau")*G$14+(B$5:B$69="Gestion des déchets")*G$15+(B$5:B$69="Achats responsables &amp; économie circulaire")*G$16+(B$5:B$69="Contact nature &amp; biodiversité")*G$20+(B$5:B$69="Energie")*G$17+(B$5:B$69="Mobilité")*G$18+(B$5:B$69="Alimentation")*G$19,ROW(B$5:B$69)-4),ROWS(E$23:E306))),"")</f>
        <v/>
      </c>
    </row>
    <row r="308" spans="5:5">
      <c r="E308" s="17" t="str" cm="1">
        <f t="array" ref="E308">IFERROR(INDEX(C$5:C$69,SMALL(IF((B$5:B$69="Bâtiment")*G$13+(B$5:B$69="Eau")*G$14+(B$5:B$69="Gestion des déchets")*G$15+(B$5:B$69="Achats responsables &amp; économie circulaire")*G$16+(B$5:B$69="Contact nature &amp; biodiversité")*G$20+(B$5:B$69="Energie")*G$17+(B$5:B$69="Mobilité")*G$18+(B$5:B$69="Alimentation")*G$19,ROW(B$5:B$69)-4),ROWS(E$23:E307))),"")</f>
        <v/>
      </c>
    </row>
    <row r="309" spans="5:5">
      <c r="E309" s="17" t="str" cm="1">
        <f t="array" ref="E309">IFERROR(INDEX(C$5:C$69,SMALL(IF((B$5:B$69="Bâtiment")*G$13+(B$5:B$69="Eau")*G$14+(B$5:B$69="Gestion des déchets")*G$15+(B$5:B$69="Achats responsables &amp; économie circulaire")*G$16+(B$5:B$69="Contact nature &amp; biodiversité")*G$20+(B$5:B$69="Energie")*G$17+(B$5:B$69="Mobilité")*G$18+(B$5:B$69="Alimentation")*G$19,ROW(B$5:B$69)-4),ROWS(E$23:E308))),"")</f>
        <v/>
      </c>
    </row>
    <row r="310" spans="5:5">
      <c r="E310" s="17" t="str" cm="1">
        <f t="array" ref="E310">IFERROR(INDEX(C$5:C$69,SMALL(IF((B$5:B$69="Bâtiment")*G$13+(B$5:B$69="Eau")*G$14+(B$5:B$69="Gestion des déchets")*G$15+(B$5:B$69="Achats responsables &amp; économie circulaire")*G$16+(B$5:B$69="Contact nature &amp; biodiversité")*G$20+(B$5:B$69="Energie")*G$17+(B$5:B$69="Mobilité")*G$18+(B$5:B$69="Alimentation")*G$19,ROW(B$5:B$69)-4),ROWS(E$23:E309))),"")</f>
        <v/>
      </c>
    </row>
    <row r="311" spans="5:5">
      <c r="E311" s="17" t="str" cm="1">
        <f t="array" ref="E311">IFERROR(INDEX(C$5:C$69,SMALL(IF((B$5:B$69="Bâtiment")*G$13+(B$5:B$69="Eau")*G$14+(B$5:B$69="Gestion des déchets")*G$15+(B$5:B$69="Achats responsables &amp; économie circulaire")*G$16+(B$5:B$69="Contact nature &amp; biodiversité")*G$20+(B$5:B$69="Energie")*G$17+(B$5:B$69="Mobilité")*G$18+(B$5:B$69="Alimentation")*G$19,ROW(B$5:B$69)-4),ROWS(E$23:E310))),"")</f>
        <v/>
      </c>
    </row>
    <row r="312" spans="5:5">
      <c r="E312" s="17" t="str" cm="1">
        <f t="array" ref="E312">IFERROR(INDEX(C$5:C$69,SMALL(IF((B$5:B$69="Bâtiment")*G$13+(B$5:B$69="Eau")*G$14+(B$5:B$69="Gestion des déchets")*G$15+(B$5:B$69="Achats responsables &amp; économie circulaire")*G$16+(B$5:B$69="Contact nature &amp; biodiversité")*G$20+(B$5:B$69="Energie")*G$17+(B$5:B$69="Mobilité")*G$18+(B$5:B$69="Alimentation")*G$19,ROW(B$5:B$69)-4),ROWS(E$23:E311))),"")</f>
        <v/>
      </c>
    </row>
    <row r="313" spans="5:5">
      <c r="E313" s="17" t="str" cm="1">
        <f t="array" ref="E313">IFERROR(INDEX(C$5:C$69,SMALL(IF((B$5:B$69="Bâtiment")*G$13+(B$5:B$69="Eau")*G$14+(B$5:B$69="Gestion des déchets")*G$15+(B$5:B$69="Achats responsables &amp; économie circulaire")*G$16+(B$5:B$69="Contact nature &amp; biodiversité")*G$20+(B$5:B$69="Energie")*G$17+(B$5:B$69="Mobilité")*G$18+(B$5:B$69="Alimentation")*G$19,ROW(B$5:B$69)-4),ROWS(E$23:E312))),"")</f>
        <v/>
      </c>
    </row>
    <row r="314" spans="5:5">
      <c r="E314" s="17" t="str" cm="1">
        <f t="array" ref="E314">IFERROR(INDEX(C$5:C$69,SMALL(IF((B$5:B$69="Bâtiment")*G$13+(B$5:B$69="Eau")*G$14+(B$5:B$69="Gestion des déchets")*G$15+(B$5:B$69="Achats responsables &amp; économie circulaire")*G$16+(B$5:B$69="Contact nature &amp; biodiversité")*G$20+(B$5:B$69="Energie")*G$17+(B$5:B$69="Mobilité")*G$18+(B$5:B$69="Alimentation")*G$19,ROW(B$5:B$69)-4),ROWS(E$23:E313))),"")</f>
        <v/>
      </c>
    </row>
    <row r="315" spans="5:5">
      <c r="E315" s="17" t="str" cm="1">
        <f t="array" ref="E315">IFERROR(INDEX(C$5:C$69,SMALL(IF((B$5:B$69="Bâtiment")*G$13+(B$5:B$69="Eau")*G$14+(B$5:B$69="Gestion des déchets")*G$15+(B$5:B$69="Achats responsables &amp; économie circulaire")*G$16+(B$5:B$69="Contact nature &amp; biodiversité")*G$20+(B$5:B$69="Energie")*G$17+(B$5:B$69="Mobilité")*G$18+(B$5:B$69="Alimentation")*G$19,ROW(B$5:B$69)-4),ROWS(E$23:E314))),"")</f>
        <v/>
      </c>
    </row>
    <row r="316" spans="5:5">
      <c r="E316" s="17" t="str" cm="1">
        <f t="array" ref="E316">IFERROR(INDEX(C$5:C$69,SMALL(IF((B$5:B$69="Bâtiment")*G$13+(B$5:B$69="Eau")*G$14+(B$5:B$69="Gestion des déchets")*G$15+(B$5:B$69="Achats responsables &amp; économie circulaire")*G$16+(B$5:B$69="Contact nature &amp; biodiversité")*G$20+(B$5:B$69="Energie")*G$17+(B$5:B$69="Mobilité")*G$18+(B$5:B$69="Alimentation")*G$19,ROW(B$5:B$69)-4),ROWS(E$23:E315))),"")</f>
        <v/>
      </c>
    </row>
    <row r="317" spans="5:5">
      <c r="E317" s="17" t="str" cm="1">
        <f t="array" ref="E317">IFERROR(INDEX(C$5:C$69,SMALL(IF((B$5:B$69="Bâtiment")*G$13+(B$5:B$69="Eau")*G$14+(B$5:B$69="Gestion des déchets")*G$15+(B$5:B$69="Achats responsables &amp; économie circulaire")*G$16+(B$5:B$69="Contact nature &amp; biodiversité")*G$20+(B$5:B$69="Energie")*G$17+(B$5:B$69="Mobilité")*G$18+(B$5:B$69="Alimentation")*G$19,ROW(B$5:B$69)-4),ROWS(E$23:E316))),"")</f>
        <v/>
      </c>
    </row>
    <row r="318" spans="5:5">
      <c r="E318" s="17" t="str" cm="1">
        <f t="array" ref="E318">IFERROR(INDEX(C$5:C$69,SMALL(IF((B$5:B$69="Bâtiment")*G$13+(B$5:B$69="Eau")*G$14+(B$5:B$69="Gestion des déchets")*G$15+(B$5:B$69="Achats responsables &amp; économie circulaire")*G$16+(B$5:B$69="Contact nature &amp; biodiversité")*G$20+(B$5:B$69="Energie")*G$17+(B$5:B$69="Mobilité")*G$18+(B$5:B$69="Alimentation")*G$19,ROW(B$5:B$69)-4),ROWS(E$23:E317))),"")</f>
        <v/>
      </c>
    </row>
    <row r="319" spans="5:5">
      <c r="E319" s="17" t="str" cm="1">
        <f t="array" ref="E319">IFERROR(INDEX(C$5:C$69,SMALL(IF((B$5:B$69="Bâtiment")*G$13+(B$5:B$69="Eau")*G$14+(B$5:B$69="Gestion des déchets")*G$15+(B$5:B$69="Achats responsables &amp; économie circulaire")*G$16+(B$5:B$69="Contact nature &amp; biodiversité")*G$20+(B$5:B$69="Energie")*G$17+(B$5:B$69="Mobilité")*G$18+(B$5:B$69="Alimentation")*G$19,ROW(B$5:B$69)-4),ROWS(E$23:E318))),"")</f>
        <v/>
      </c>
    </row>
    <row r="320" spans="5:5">
      <c r="E320" s="17" t="str" cm="1">
        <f t="array" ref="E320">IFERROR(INDEX(C$5:C$69,SMALL(IF((B$5:B$69="Bâtiment")*G$13+(B$5:B$69="Eau")*G$14+(B$5:B$69="Gestion des déchets")*G$15+(B$5:B$69="Achats responsables &amp; économie circulaire")*G$16+(B$5:B$69="Contact nature &amp; biodiversité")*G$20+(B$5:B$69="Energie")*G$17+(B$5:B$69="Mobilité")*G$18+(B$5:B$69="Alimentation")*G$19,ROW(B$5:B$69)-4),ROWS(E$23:E319))),"")</f>
        <v/>
      </c>
    </row>
    <row r="321" spans="5:5">
      <c r="E321" s="17" t="str" cm="1">
        <f t="array" ref="E321">IFERROR(INDEX(C$5:C$69,SMALL(IF((B$5:B$69="Bâtiment")*G$13+(B$5:B$69="Eau")*G$14+(B$5:B$69="Gestion des déchets")*G$15+(B$5:B$69="Achats responsables &amp; économie circulaire")*G$16+(B$5:B$69="Contact nature &amp; biodiversité")*G$20+(B$5:B$69="Energie")*G$17+(B$5:B$69="Mobilité")*G$18+(B$5:B$69="Alimentation")*G$19,ROW(B$5:B$69)-4),ROWS(E$23:E320))),"")</f>
        <v/>
      </c>
    </row>
    <row r="322" spans="5:5">
      <c r="E322" s="17" t="str" cm="1">
        <f t="array" ref="E322">IFERROR(INDEX(C$5:C$69,SMALL(IF((B$5:B$69="Bâtiment")*G$13+(B$5:B$69="Eau")*G$14+(B$5:B$69="Gestion des déchets")*G$15+(B$5:B$69="Achats responsables &amp; économie circulaire")*G$16+(B$5:B$69="Contact nature &amp; biodiversité")*G$20+(B$5:B$69="Energie")*G$17+(B$5:B$69="Mobilité")*G$18+(B$5:B$69="Alimentation")*G$19,ROW(B$5:B$69)-4),ROWS(E$23:E321))),"")</f>
        <v/>
      </c>
    </row>
    <row r="323" spans="5:5">
      <c r="E323" s="17" t="str" cm="1">
        <f t="array" ref="E323">IFERROR(INDEX(C$5:C$69,SMALL(IF((B$5:B$69="Bâtiment")*G$13+(B$5:B$69="Eau")*G$14+(B$5:B$69="Gestion des déchets")*G$15+(B$5:B$69="Achats responsables &amp; économie circulaire")*G$16+(B$5:B$69="Contact nature &amp; biodiversité")*G$20+(B$5:B$69="Energie")*G$17+(B$5:B$69="Mobilité")*G$18+(B$5:B$69="Alimentation")*G$19,ROW(B$5:B$69)-4),ROWS(E$23:E322))),"")</f>
        <v/>
      </c>
    </row>
    <row r="324" spans="5:5">
      <c r="E324" s="17" t="str" cm="1">
        <f t="array" ref="E324">IFERROR(INDEX(C$5:C$69,SMALL(IF((B$5:B$69="Bâtiment")*G$13+(B$5:B$69="Eau")*G$14+(B$5:B$69="Gestion des déchets")*G$15+(B$5:B$69="Achats responsables &amp; économie circulaire")*G$16+(B$5:B$69="Contact nature &amp; biodiversité")*G$20+(B$5:B$69="Energie")*G$17+(B$5:B$69="Mobilité")*G$18+(B$5:B$69="Alimentation")*G$19,ROW(B$5:B$69)-4),ROWS(E$23:E323))),"")</f>
        <v/>
      </c>
    </row>
    <row r="325" spans="5:5">
      <c r="E325" s="17" t="str" cm="1">
        <f t="array" ref="E325">IFERROR(INDEX(C$5:C$69,SMALL(IF((B$5:B$69="Bâtiment")*G$13+(B$5:B$69="Eau")*G$14+(B$5:B$69="Gestion des déchets")*G$15+(B$5:B$69="Achats responsables &amp; économie circulaire")*G$16+(B$5:B$69="Contact nature &amp; biodiversité")*G$20+(B$5:B$69="Energie")*G$17+(B$5:B$69="Mobilité")*G$18+(B$5:B$69="Alimentation")*G$19,ROW(B$5:B$69)-4),ROWS(E$23:E324))),"")</f>
        <v/>
      </c>
    </row>
    <row r="326" spans="5:5">
      <c r="E326" s="17" t="str" cm="1">
        <f t="array" ref="E326">IFERROR(INDEX(C$5:C$69,SMALL(IF((B$5:B$69="Bâtiment")*G$13+(B$5:B$69="Eau")*G$14+(B$5:B$69="Gestion des déchets")*G$15+(B$5:B$69="Achats responsables &amp; économie circulaire")*G$16+(B$5:B$69="Contact nature &amp; biodiversité")*G$20+(B$5:B$69="Energie")*G$17+(B$5:B$69="Mobilité")*G$18+(B$5:B$69="Alimentation")*G$19,ROW(B$5:B$69)-4),ROWS(E$23:E325))),"")</f>
        <v/>
      </c>
    </row>
    <row r="327" spans="5:5">
      <c r="E327" s="17" t="str" cm="1">
        <f t="array" ref="E327">IFERROR(INDEX(C$5:C$69,SMALL(IF((B$5:B$69="Bâtiment")*G$13+(B$5:B$69="Eau")*G$14+(B$5:B$69="Gestion des déchets")*G$15+(B$5:B$69="Achats responsables &amp; économie circulaire")*G$16+(B$5:B$69="Contact nature &amp; biodiversité")*G$20+(B$5:B$69="Energie")*G$17+(B$5:B$69="Mobilité")*G$18+(B$5:B$69="Alimentation")*G$19,ROW(B$5:B$69)-4),ROWS(E$23:E326))),"")</f>
        <v/>
      </c>
    </row>
    <row r="328" spans="5:5">
      <c r="E328" s="17" t="str" cm="1">
        <f t="array" ref="E328">IFERROR(INDEX(C$5:C$69,SMALL(IF((B$5:B$69="Bâtiment")*G$13+(B$5:B$69="Eau")*G$14+(B$5:B$69="Gestion des déchets")*G$15+(B$5:B$69="Achats responsables &amp; économie circulaire")*G$16+(B$5:B$69="Contact nature &amp; biodiversité")*G$20+(B$5:B$69="Energie")*G$17+(B$5:B$69="Mobilité")*G$18+(B$5:B$69="Alimentation")*G$19,ROW(B$5:B$69)-4),ROWS(E$23:E327))),"")</f>
        <v/>
      </c>
    </row>
    <row r="329" spans="5:5">
      <c r="E329" s="17" t="str" cm="1">
        <f t="array" ref="E329">IFERROR(INDEX(C$5:C$69,SMALL(IF((B$5:B$69="Bâtiment")*G$13+(B$5:B$69="Eau")*G$14+(B$5:B$69="Gestion des déchets")*G$15+(B$5:B$69="Achats responsables &amp; économie circulaire")*G$16+(B$5:B$69="Contact nature &amp; biodiversité")*G$20+(B$5:B$69="Energie")*G$17+(B$5:B$69="Mobilité")*G$18+(B$5:B$69="Alimentation")*G$19,ROW(B$5:B$69)-4),ROWS(E$23:E328))),"")</f>
        <v/>
      </c>
    </row>
    <row r="330" spans="5:5">
      <c r="E330" s="17" t="str" cm="1">
        <f t="array" ref="E330">IFERROR(INDEX(C$5:C$69,SMALL(IF((B$5:B$69="Bâtiment")*G$13+(B$5:B$69="Eau")*G$14+(B$5:B$69="Gestion des déchets")*G$15+(B$5:B$69="Achats responsables &amp; économie circulaire")*G$16+(B$5:B$69="Contact nature &amp; biodiversité")*G$20+(B$5:B$69="Energie")*G$17+(B$5:B$69="Mobilité")*G$18+(B$5:B$69="Alimentation")*G$19,ROW(B$5:B$69)-4),ROWS(E$23:E329))),"")</f>
        <v/>
      </c>
    </row>
    <row r="331" spans="5:5">
      <c r="E331" s="17" t="str" cm="1">
        <f t="array" ref="E331">IFERROR(INDEX(C$5:C$69,SMALL(IF((B$5:B$69="Bâtiment")*G$13+(B$5:B$69="Eau")*G$14+(B$5:B$69="Gestion des déchets")*G$15+(B$5:B$69="Achats responsables &amp; économie circulaire")*G$16+(B$5:B$69="Contact nature &amp; biodiversité")*G$20+(B$5:B$69="Energie")*G$17+(B$5:B$69="Mobilité")*G$18+(B$5:B$69="Alimentation")*G$19,ROW(B$5:B$69)-4),ROWS(E$23:E330))),"")</f>
        <v/>
      </c>
    </row>
    <row r="332" spans="5:5">
      <c r="E332" s="17" t="str" cm="1">
        <f t="array" ref="E332">IFERROR(INDEX(C$5:C$69,SMALL(IF((B$5:B$69="Bâtiment")*G$13+(B$5:B$69="Eau")*G$14+(B$5:B$69="Gestion des déchets")*G$15+(B$5:B$69="Achats responsables &amp; économie circulaire")*G$16+(B$5:B$69="Contact nature &amp; biodiversité")*G$20+(B$5:B$69="Energie")*G$17+(B$5:B$69="Mobilité")*G$18+(B$5:B$69="Alimentation")*G$19,ROW(B$5:B$69)-4),ROWS(E$23:E331))),"")</f>
        <v/>
      </c>
    </row>
    <row r="333" spans="5:5">
      <c r="E333" s="17" t="str" cm="1">
        <f t="array" ref="E333">IFERROR(INDEX(C$5:C$69,SMALL(IF((B$5:B$69="Bâtiment")*G$13+(B$5:B$69="Eau")*G$14+(B$5:B$69="Gestion des déchets")*G$15+(B$5:B$69="Achats responsables &amp; économie circulaire")*G$16+(B$5:B$69="Contact nature &amp; biodiversité")*G$20+(B$5:B$69="Energie")*G$17+(B$5:B$69="Mobilité")*G$18+(B$5:B$69="Alimentation")*G$19,ROW(B$5:B$69)-4),ROWS(E$23:E332))),"")</f>
        <v/>
      </c>
    </row>
    <row r="334" spans="5:5">
      <c r="E334" s="17" t="str" cm="1">
        <f t="array" ref="E334">IFERROR(INDEX(C$5:C$69,SMALL(IF((B$5:B$69="Bâtiment")*G$13+(B$5:B$69="Eau")*G$14+(B$5:B$69="Gestion des déchets")*G$15+(B$5:B$69="Achats responsables &amp; économie circulaire")*G$16+(B$5:B$69="Contact nature &amp; biodiversité")*G$20+(B$5:B$69="Energie")*G$17+(B$5:B$69="Mobilité")*G$18+(B$5:B$69="Alimentation")*G$19,ROW(B$5:B$69)-4),ROWS(E$23:E333))),"")</f>
        <v/>
      </c>
    </row>
    <row r="335" spans="5:5">
      <c r="E335" s="17" t="str" cm="1">
        <f t="array" ref="E335">IFERROR(INDEX(C$5:C$69,SMALL(IF((B$5:B$69="Bâtiment")*G$13+(B$5:B$69="Eau")*G$14+(B$5:B$69="Gestion des déchets")*G$15+(B$5:B$69="Achats responsables &amp; économie circulaire")*G$16+(B$5:B$69="Contact nature &amp; biodiversité")*G$20+(B$5:B$69="Energie")*G$17+(B$5:B$69="Mobilité")*G$18+(B$5:B$69="Alimentation")*G$19,ROW(B$5:B$69)-4),ROWS(E$23:E334))),"")</f>
        <v/>
      </c>
    </row>
    <row r="336" spans="5:5">
      <c r="E336" s="17" t="str" cm="1">
        <f t="array" ref="E336">IFERROR(INDEX(C$5:C$69,SMALL(IF((B$5:B$69="Bâtiment")*G$13+(B$5:B$69="Eau")*G$14+(B$5:B$69="Gestion des déchets")*G$15+(B$5:B$69="Achats responsables &amp; économie circulaire")*G$16+(B$5:B$69="Contact nature &amp; biodiversité")*G$20+(B$5:B$69="Energie")*G$17+(B$5:B$69="Mobilité")*G$18+(B$5:B$69="Alimentation")*G$19,ROW(B$5:B$69)-4),ROWS(E$23:E335))),"")</f>
        <v/>
      </c>
    </row>
    <row r="337" spans="5:5">
      <c r="E337" s="17" t="str" cm="1">
        <f t="array" ref="E337">IFERROR(INDEX(C$5:C$69,SMALL(IF((B$5:B$69="Bâtiment")*G$13+(B$5:B$69="Eau")*G$14+(B$5:B$69="Gestion des déchets")*G$15+(B$5:B$69="Achats responsables &amp; économie circulaire")*G$16+(B$5:B$69="Contact nature &amp; biodiversité")*G$20+(B$5:B$69="Energie")*G$17+(B$5:B$69="Mobilité")*G$18+(B$5:B$69="Alimentation")*G$19,ROW(B$5:B$69)-4),ROWS(E$23:E336))),"")</f>
        <v/>
      </c>
    </row>
    <row r="338" spans="5:5">
      <c r="E338" s="17" t="str" cm="1">
        <f t="array" ref="E338">IFERROR(INDEX(C$5:C$69,SMALL(IF((B$5:B$69="Bâtiment")*G$13+(B$5:B$69="Eau")*G$14+(B$5:B$69="Gestion des déchets")*G$15+(B$5:B$69="Achats responsables &amp; économie circulaire")*G$16+(B$5:B$69="Contact nature &amp; biodiversité")*G$20+(B$5:B$69="Energie")*G$17+(B$5:B$69="Mobilité")*G$18+(B$5:B$69="Alimentation")*G$19,ROW(B$5:B$69)-4),ROWS(E$23:E337))),"")</f>
        <v/>
      </c>
    </row>
    <row r="339" spans="5:5">
      <c r="E339" s="17" t="str" cm="1">
        <f t="array" ref="E339">IFERROR(INDEX(C$5:C$69,SMALL(IF((B$5:B$69="Bâtiment")*G$13+(B$5:B$69="Eau")*G$14+(B$5:B$69="Gestion des déchets")*G$15+(B$5:B$69="Achats responsables &amp; économie circulaire")*G$16+(B$5:B$69="Contact nature &amp; biodiversité")*G$20+(B$5:B$69="Energie")*G$17+(B$5:B$69="Mobilité")*G$18+(B$5:B$69="Alimentation")*G$19,ROW(B$5:B$69)-4),ROWS(E$23:E338))),"")</f>
        <v/>
      </c>
    </row>
    <row r="340" spans="5:5">
      <c r="E340" s="17" t="str" cm="1">
        <f t="array" ref="E340">IFERROR(INDEX(C$5:C$69,SMALL(IF((B$5:B$69="Bâtiment")*G$13+(B$5:B$69="Eau")*G$14+(B$5:B$69="Gestion des déchets")*G$15+(B$5:B$69="Achats responsables &amp; économie circulaire")*G$16+(B$5:B$69="Contact nature &amp; biodiversité")*G$20+(B$5:B$69="Energie")*G$17+(B$5:B$69="Mobilité")*G$18+(B$5:B$69="Alimentation")*G$19,ROW(B$5:B$69)-4),ROWS(E$23:E339))),"")</f>
        <v/>
      </c>
    </row>
    <row r="341" spans="5:5">
      <c r="E341" s="17" t="str" cm="1">
        <f t="array" ref="E341">IFERROR(INDEX(C$5:C$69,SMALL(IF((B$5:B$69="Bâtiment")*G$13+(B$5:B$69="Eau")*G$14+(B$5:B$69="Gestion des déchets")*G$15+(B$5:B$69="Achats responsables &amp; économie circulaire")*G$16+(B$5:B$69="Contact nature &amp; biodiversité")*G$20+(B$5:B$69="Energie")*G$17+(B$5:B$69="Mobilité")*G$18+(B$5:B$69="Alimentation")*G$19,ROW(B$5:B$69)-4),ROWS(E$23:E340))),"")</f>
        <v/>
      </c>
    </row>
    <row r="342" spans="5:5">
      <c r="E342" s="17" t="str" cm="1">
        <f t="array" ref="E342">IFERROR(INDEX(C$5:C$69,SMALL(IF((B$5:B$69="Bâtiment")*G$13+(B$5:B$69="Eau")*G$14+(B$5:B$69="Gestion des déchets")*G$15+(B$5:B$69="Achats responsables &amp; économie circulaire")*G$16+(B$5:B$69="Contact nature &amp; biodiversité")*G$20+(B$5:B$69="Energie")*G$17+(B$5:B$69="Mobilité")*G$18+(B$5:B$69="Alimentation")*G$19,ROW(B$5:B$69)-4),ROWS(E$23:E341))),"")</f>
        <v/>
      </c>
    </row>
    <row r="343" spans="5:5">
      <c r="E343" s="17" t="str" cm="1">
        <f t="array" ref="E343">IFERROR(INDEX(C$5:C$69,SMALL(IF((B$5:B$69="Bâtiment")*G$13+(B$5:B$69="Eau")*G$14+(B$5:B$69="Gestion des déchets")*G$15+(B$5:B$69="Achats responsables &amp; économie circulaire")*G$16+(B$5:B$69="Contact nature &amp; biodiversité")*G$20+(B$5:B$69="Energie")*G$17+(B$5:B$69="Mobilité")*G$18+(B$5:B$69="Alimentation")*G$19,ROW(B$5:B$69)-4),ROWS(E$23:E342))),"")</f>
        <v/>
      </c>
    </row>
    <row r="344" spans="5:5">
      <c r="E344" s="17" t="str" cm="1">
        <f t="array" ref="E344">IFERROR(INDEX(C$5:C$69,SMALL(IF((B$5:B$69="Bâtiment")*G$13+(B$5:B$69="Eau")*G$14+(B$5:B$69="Gestion des déchets")*G$15+(B$5:B$69="Achats responsables &amp; économie circulaire")*G$16+(B$5:B$69="Contact nature &amp; biodiversité")*G$20+(B$5:B$69="Energie")*G$17+(B$5:B$69="Mobilité")*G$18+(B$5:B$69="Alimentation")*G$19,ROW(B$5:B$69)-4),ROWS(E$23:E343))),"")</f>
        <v/>
      </c>
    </row>
    <row r="345" spans="5:5">
      <c r="E345" s="17" t="str" cm="1">
        <f t="array" ref="E345">IFERROR(INDEX(C$5:C$69,SMALL(IF((B$5:B$69="Bâtiment")*G$13+(B$5:B$69="Eau")*G$14+(B$5:B$69="Gestion des déchets")*G$15+(B$5:B$69="Achats responsables &amp; économie circulaire")*G$16+(B$5:B$69="Contact nature &amp; biodiversité")*G$20+(B$5:B$69="Energie")*G$17+(B$5:B$69="Mobilité")*G$18+(B$5:B$69="Alimentation")*G$19,ROW(B$5:B$69)-4),ROWS(E$23:E344))),"")</f>
        <v/>
      </c>
    </row>
    <row r="346" spans="5:5">
      <c r="E346" s="17" t="str" cm="1">
        <f t="array" ref="E346">IFERROR(INDEX(C$5:C$69,SMALL(IF((B$5:B$69="Bâtiment")*G$13+(B$5:B$69="Eau")*G$14+(B$5:B$69="Gestion des déchets")*G$15+(B$5:B$69="Achats responsables &amp; économie circulaire")*G$16+(B$5:B$69="Contact nature &amp; biodiversité")*G$20+(B$5:B$69="Energie")*G$17+(B$5:B$69="Mobilité")*G$18+(B$5:B$69="Alimentation")*G$19,ROW(B$5:B$69)-4),ROWS(E$23:E345))),"")</f>
        <v/>
      </c>
    </row>
    <row r="347" spans="5:5">
      <c r="E347" s="17" t="str" cm="1">
        <f t="array" ref="E347">IFERROR(INDEX(C$5:C$69,SMALL(IF((B$5:B$69="Bâtiment")*G$13+(B$5:B$69="Eau")*G$14+(B$5:B$69="Gestion des déchets")*G$15+(B$5:B$69="Achats responsables &amp; économie circulaire")*G$16+(B$5:B$69="Contact nature &amp; biodiversité")*G$20+(B$5:B$69="Energie")*G$17+(B$5:B$69="Mobilité")*G$18+(B$5:B$69="Alimentation")*G$19,ROW(B$5:B$69)-4),ROWS(E$23:E346))),"")</f>
        <v/>
      </c>
    </row>
    <row r="348" spans="5:5">
      <c r="E348" s="17" t="str" cm="1">
        <f t="array" ref="E348">IFERROR(INDEX(C$5:C$69,SMALL(IF((B$5:B$69="Bâtiment")*G$13+(B$5:B$69="Eau")*G$14+(B$5:B$69="Gestion des déchets")*G$15+(B$5:B$69="Achats responsables &amp; économie circulaire")*G$16+(B$5:B$69="Contact nature &amp; biodiversité")*G$20+(B$5:B$69="Energie")*G$17+(B$5:B$69="Mobilité")*G$18+(B$5:B$69="Alimentation")*G$19,ROW(B$5:B$69)-4),ROWS(E$23:E347))),"")</f>
        <v/>
      </c>
    </row>
    <row r="349" spans="5:5">
      <c r="E349" s="17" t="str" cm="1">
        <f t="array" ref="E349">IFERROR(INDEX(C$5:C$69,SMALL(IF((B$5:B$69="Bâtiment")*G$13+(B$5:B$69="Eau")*G$14+(B$5:B$69="Gestion des déchets")*G$15+(B$5:B$69="Achats responsables &amp; économie circulaire")*G$16+(B$5:B$69="Contact nature &amp; biodiversité")*G$20+(B$5:B$69="Energie")*G$17+(B$5:B$69="Mobilité")*G$18+(B$5:B$69="Alimentation")*G$19,ROW(B$5:B$69)-4),ROWS(E$23:E348))),"")</f>
        <v/>
      </c>
    </row>
    <row r="350" spans="5:5">
      <c r="E350" s="17" t="str" cm="1">
        <f t="array" ref="E350">IFERROR(INDEX(C$5:C$69,SMALL(IF((B$5:B$69="Bâtiment")*G$13+(B$5:B$69="Eau")*G$14+(B$5:B$69="Gestion des déchets")*G$15+(B$5:B$69="Achats responsables &amp; économie circulaire")*G$16+(B$5:B$69="Contact nature &amp; biodiversité")*G$20+(B$5:B$69="Energie")*G$17+(B$5:B$69="Mobilité")*G$18+(B$5:B$69="Alimentation")*G$19,ROW(B$5:B$69)-4),ROWS(E$23:E349))),"")</f>
        <v/>
      </c>
    </row>
    <row r="351" spans="5:5">
      <c r="E351" s="17" t="str" cm="1">
        <f t="array" ref="E351">IFERROR(INDEX(C$5:C$69,SMALL(IF((B$5:B$69="Bâtiment")*G$13+(B$5:B$69="Eau")*G$14+(B$5:B$69="Gestion des déchets")*G$15+(B$5:B$69="Achats responsables &amp; économie circulaire")*G$16+(B$5:B$69="Contact nature &amp; biodiversité")*G$20+(B$5:B$69="Energie")*G$17+(B$5:B$69="Mobilité")*G$18+(B$5:B$69="Alimentation")*G$19,ROW(B$5:B$69)-4),ROWS(E$23:E350))),"")</f>
        <v/>
      </c>
    </row>
    <row r="352" spans="5:5">
      <c r="E352" s="17" t="str" cm="1">
        <f t="array" ref="E352">IFERROR(INDEX(C$5:C$69,SMALL(IF((B$5:B$69="Bâtiment")*G$13+(B$5:B$69="Eau")*G$14+(B$5:B$69="Gestion des déchets")*G$15+(B$5:B$69="Achats responsables &amp; économie circulaire")*G$16+(B$5:B$69="Contact nature &amp; biodiversité")*G$20+(B$5:B$69="Energie")*G$17+(B$5:B$69="Mobilité")*G$18+(B$5:B$69="Alimentation")*G$19,ROW(B$5:B$69)-4),ROWS(E$23:E351))),"")</f>
        <v/>
      </c>
    </row>
    <row r="353" spans="5:5">
      <c r="E353" s="17" t="str" cm="1">
        <f t="array" ref="E353">IFERROR(INDEX(C$5:C$69,SMALL(IF((B$5:B$69="Bâtiment")*G$13+(B$5:B$69="Eau")*G$14+(B$5:B$69="Gestion des déchets")*G$15+(B$5:B$69="Achats responsables &amp; économie circulaire")*G$16+(B$5:B$69="Contact nature &amp; biodiversité")*G$20+(B$5:B$69="Energie")*G$17+(B$5:B$69="Mobilité")*G$18+(B$5:B$69="Alimentation")*G$19,ROW(B$5:B$69)-4),ROWS(E$23:E352))),"")</f>
        <v/>
      </c>
    </row>
    <row r="354" spans="5:5">
      <c r="E354" s="17" t="str" cm="1">
        <f t="array" ref="E354">IFERROR(INDEX(C$5:C$69,SMALL(IF((B$5:B$69="Bâtiment")*G$13+(B$5:B$69="Eau")*G$14+(B$5:B$69="Gestion des déchets")*G$15+(B$5:B$69="Achats responsables &amp; économie circulaire")*G$16+(B$5:B$69="Contact nature &amp; biodiversité")*G$20+(B$5:B$69="Energie")*G$17+(B$5:B$69="Mobilité")*G$18+(B$5:B$69="Alimentation")*G$19,ROW(B$5:B$69)-4),ROWS(E$23:E353))),"")</f>
        <v/>
      </c>
    </row>
    <row r="355" spans="5:5">
      <c r="E355" s="17" t="str" cm="1">
        <f t="array" ref="E355">IFERROR(INDEX(C$5:C$69,SMALL(IF((B$5:B$69="Bâtiment")*G$13+(B$5:B$69="Eau")*G$14+(B$5:B$69="Gestion des déchets")*G$15+(B$5:B$69="Achats responsables &amp; économie circulaire")*G$16+(B$5:B$69="Contact nature &amp; biodiversité")*G$20+(B$5:B$69="Energie")*G$17+(B$5:B$69="Mobilité")*G$18+(B$5:B$69="Alimentation")*G$19,ROW(B$5:B$69)-4),ROWS(E$23:E354))),"")</f>
        <v/>
      </c>
    </row>
    <row r="356" spans="5:5">
      <c r="E356" s="17" t="str" cm="1">
        <f t="array" ref="E356">IFERROR(INDEX(C$5:C$69,SMALL(IF((B$5:B$69="Bâtiment")*G$13+(B$5:B$69="Eau")*G$14+(B$5:B$69="Gestion des déchets")*G$15+(B$5:B$69="Achats responsables &amp; économie circulaire")*G$16+(B$5:B$69="Contact nature &amp; biodiversité")*G$20+(B$5:B$69="Energie")*G$17+(B$5:B$69="Mobilité")*G$18+(B$5:B$69="Alimentation")*G$19,ROW(B$5:B$69)-4),ROWS(E$23:E355))),"")</f>
        <v/>
      </c>
    </row>
    <row r="357" spans="5:5">
      <c r="E357" s="17" t="str" cm="1">
        <f t="array" ref="E357">IFERROR(INDEX(C$5:C$69,SMALL(IF((B$5:B$69="Bâtiment")*G$13+(B$5:B$69="Eau")*G$14+(B$5:B$69="Gestion des déchets")*G$15+(B$5:B$69="Achats responsables &amp; économie circulaire")*G$16+(B$5:B$69="Contact nature &amp; biodiversité")*G$20+(B$5:B$69="Energie")*G$17+(B$5:B$69="Mobilité")*G$18+(B$5:B$69="Alimentation")*G$19,ROW(B$5:B$69)-4),ROWS(E$23:E356))),"")</f>
        <v/>
      </c>
    </row>
    <row r="358" spans="5:5">
      <c r="E358" s="17" t="str" cm="1">
        <f t="array" ref="E358">IFERROR(INDEX(C$5:C$69,SMALL(IF((B$5:B$69="Bâtiment")*G$13+(B$5:B$69="Eau")*G$14+(B$5:B$69="Gestion des déchets")*G$15+(B$5:B$69="Achats responsables &amp; économie circulaire")*G$16+(B$5:B$69="Contact nature &amp; biodiversité")*G$20+(B$5:B$69="Energie")*G$17+(B$5:B$69="Mobilité")*G$18+(B$5:B$69="Alimentation")*G$19,ROW(B$5:B$69)-4),ROWS(E$23:E357))),"")</f>
        <v/>
      </c>
    </row>
    <row r="359" spans="5:5">
      <c r="E359" s="17" t="str" cm="1">
        <f t="array" ref="E359">IFERROR(INDEX(C$5:C$69,SMALL(IF((B$5:B$69="Bâtiment")*G$13+(B$5:B$69="Eau")*G$14+(B$5:B$69="Gestion des déchets")*G$15+(B$5:B$69="Achats responsables &amp; économie circulaire")*G$16+(B$5:B$69="Contact nature &amp; biodiversité")*G$20+(B$5:B$69="Energie")*G$17+(B$5:B$69="Mobilité")*G$18+(B$5:B$69="Alimentation")*G$19,ROW(B$5:B$69)-4),ROWS(E$23:E358))),"")</f>
        <v/>
      </c>
    </row>
    <row r="360" spans="5:5">
      <c r="E360" s="17" t="str" cm="1">
        <f t="array" ref="E360">IFERROR(INDEX(C$5:C$69,SMALL(IF((B$5:B$69="Bâtiment")*G$13+(B$5:B$69="Eau")*G$14+(B$5:B$69="Gestion des déchets")*G$15+(B$5:B$69="Achats responsables &amp; économie circulaire")*G$16+(B$5:B$69="Contact nature &amp; biodiversité")*G$20+(B$5:B$69="Energie")*G$17+(B$5:B$69="Mobilité")*G$18+(B$5:B$69="Alimentation")*G$19,ROW(B$5:B$69)-4),ROWS(E$23:E359))),"")</f>
        <v/>
      </c>
    </row>
    <row r="361" spans="5:5">
      <c r="E361" s="17" t="str" cm="1">
        <f t="array" ref="E361">IFERROR(INDEX(C$5:C$69,SMALL(IF((B$5:B$69="Bâtiment")*G$13+(B$5:B$69="Eau")*G$14+(B$5:B$69="Gestion des déchets")*G$15+(B$5:B$69="Achats responsables &amp; économie circulaire")*G$16+(B$5:B$69="Contact nature &amp; biodiversité")*G$20+(B$5:B$69="Energie")*G$17+(B$5:B$69="Mobilité")*G$18+(B$5:B$69="Alimentation")*G$19,ROW(B$5:B$69)-4),ROWS(E$23:E360))),"")</f>
        <v/>
      </c>
    </row>
    <row r="362" spans="5:5">
      <c r="E362" s="17" t="str" cm="1">
        <f t="array" ref="E362">IFERROR(INDEX(C$5:C$69,SMALL(IF((B$5:B$69="Bâtiment")*G$13+(B$5:B$69="Eau")*G$14+(B$5:B$69="Gestion des déchets")*G$15+(B$5:B$69="Achats responsables &amp; économie circulaire")*G$16+(B$5:B$69="Contact nature &amp; biodiversité")*G$20+(B$5:B$69="Energie")*G$17+(B$5:B$69="Mobilité")*G$18+(B$5:B$69="Alimentation")*G$19,ROW(B$5:B$69)-4),ROWS(E$23:E361))),"")</f>
        <v/>
      </c>
    </row>
    <row r="363" spans="5:5">
      <c r="E363" s="17" t="str" cm="1">
        <f t="array" ref="E363">IFERROR(INDEX(C$5:C$69,SMALL(IF((B$5:B$69="Bâtiment")*G$13+(B$5:B$69="Eau")*G$14+(B$5:B$69="Gestion des déchets")*G$15+(B$5:B$69="Achats responsables &amp; économie circulaire")*G$16+(B$5:B$69="Contact nature &amp; biodiversité")*G$20+(B$5:B$69="Energie")*G$17+(B$5:B$69="Mobilité")*G$18+(B$5:B$69="Alimentation")*G$19,ROW(B$5:B$69)-4),ROWS(E$23:E362))),"")</f>
        <v/>
      </c>
    </row>
    <row r="364" spans="5:5">
      <c r="E364" s="17" t="str" cm="1">
        <f t="array" ref="E364">IFERROR(INDEX(C$5:C$69,SMALL(IF((B$5:B$69="Bâtiment")*G$13+(B$5:B$69="Eau")*G$14+(B$5:B$69="Gestion des déchets")*G$15+(B$5:B$69="Achats responsables &amp; économie circulaire")*G$16+(B$5:B$69="Contact nature &amp; biodiversité")*G$20+(B$5:B$69="Energie")*G$17+(B$5:B$69="Mobilité")*G$18+(B$5:B$69="Alimentation")*G$19,ROW(B$5:B$69)-4),ROWS(E$23:E363))),"")</f>
        <v/>
      </c>
    </row>
    <row r="365" spans="5:5">
      <c r="E365" s="17" t="str" cm="1">
        <f t="array" ref="E365">IFERROR(INDEX(C$5:C$69,SMALL(IF((B$5:B$69="Bâtiment")*G$13+(B$5:B$69="Eau")*G$14+(B$5:B$69="Gestion des déchets")*G$15+(B$5:B$69="Achats responsables &amp; économie circulaire")*G$16+(B$5:B$69="Contact nature &amp; biodiversité")*G$20+(B$5:B$69="Energie")*G$17+(B$5:B$69="Mobilité")*G$18+(B$5:B$69="Alimentation")*G$19,ROW(B$5:B$69)-4),ROWS(E$23:E364))),"")</f>
        <v/>
      </c>
    </row>
    <row r="366" spans="5:5">
      <c r="E366" s="17" t="str" cm="1">
        <f t="array" ref="E366">IFERROR(INDEX(C$5:C$69,SMALL(IF((B$5:B$69="Bâtiment")*G$13+(B$5:B$69="Eau")*G$14+(B$5:B$69="Gestion des déchets")*G$15+(B$5:B$69="Achats responsables &amp; économie circulaire")*G$16+(B$5:B$69="Contact nature &amp; biodiversité")*G$20+(B$5:B$69="Energie")*G$17+(B$5:B$69="Mobilité")*G$18+(B$5:B$69="Alimentation")*G$19,ROW(B$5:B$69)-4),ROWS(E$23:E365))),"")</f>
        <v/>
      </c>
    </row>
    <row r="367" spans="5:5">
      <c r="E367" s="17" t="str" cm="1">
        <f t="array" ref="E367">IFERROR(INDEX(C$5:C$69,SMALL(IF((B$5:B$69="Bâtiment")*G$13+(B$5:B$69="Eau")*G$14+(B$5:B$69="Gestion des déchets")*G$15+(B$5:B$69="Achats responsables &amp; économie circulaire")*G$16+(B$5:B$69="Contact nature &amp; biodiversité")*G$20+(B$5:B$69="Energie")*G$17+(B$5:B$69="Mobilité")*G$18+(B$5:B$69="Alimentation")*G$19,ROW(B$5:B$69)-4),ROWS(E$23:E366))),"")</f>
        <v/>
      </c>
    </row>
    <row r="368" spans="5:5">
      <c r="E368" s="17" t="str" cm="1">
        <f t="array" ref="E368">IFERROR(INDEX(C$5:C$69,SMALL(IF((B$5:B$69="Bâtiment")*G$13+(B$5:B$69="Eau")*G$14+(B$5:B$69="Gestion des déchets")*G$15+(B$5:B$69="Achats responsables &amp; économie circulaire")*G$16+(B$5:B$69="Contact nature &amp; biodiversité")*G$20+(B$5:B$69="Energie")*G$17+(B$5:B$69="Mobilité")*G$18+(B$5:B$69="Alimentation")*G$19,ROW(B$5:B$69)-4),ROWS(E$23:E367))),"")</f>
        <v/>
      </c>
    </row>
    <row r="369" spans="5:5">
      <c r="E369" s="17" t="str" cm="1">
        <f t="array" ref="E369">IFERROR(INDEX(C$5:C$69,SMALL(IF((B$5:B$69="Bâtiment")*G$13+(B$5:B$69="Eau")*G$14+(B$5:B$69="Gestion des déchets")*G$15+(B$5:B$69="Achats responsables &amp; économie circulaire")*G$16+(B$5:B$69="Contact nature &amp; biodiversité")*G$20+(B$5:B$69="Energie")*G$17+(B$5:B$69="Mobilité")*G$18+(B$5:B$69="Alimentation")*G$19,ROW(B$5:B$69)-4),ROWS(E$23:E368))),"")</f>
        <v/>
      </c>
    </row>
    <row r="370" spans="5:5">
      <c r="E370" s="17" t="str" cm="1">
        <f t="array" ref="E370">IFERROR(INDEX(C$5:C$69,SMALL(IF((B$5:B$69="Bâtiment")*G$13+(B$5:B$69="Eau")*G$14+(B$5:B$69="Gestion des déchets")*G$15+(B$5:B$69="Achats responsables &amp; économie circulaire")*G$16+(B$5:B$69="Contact nature &amp; biodiversité")*G$20+(B$5:B$69="Energie")*G$17+(B$5:B$69="Mobilité")*G$18+(B$5:B$69="Alimentation")*G$19,ROW(B$5:B$69)-4),ROWS(E$23:E369))),"")</f>
        <v/>
      </c>
    </row>
    <row r="371" spans="5:5">
      <c r="E371" s="17" t="str" cm="1">
        <f t="array" ref="E371">IFERROR(INDEX(C$5:C$69,SMALL(IF((B$5:B$69="Bâtiment")*G$13+(B$5:B$69="Eau")*G$14+(B$5:B$69="Gestion des déchets")*G$15+(B$5:B$69="Achats responsables &amp; économie circulaire")*G$16+(B$5:B$69="Contact nature &amp; biodiversité")*G$20+(B$5:B$69="Energie")*G$17+(B$5:B$69="Mobilité")*G$18+(B$5:B$69="Alimentation")*G$19,ROW(B$5:B$69)-4),ROWS(E$23:E370))),"")</f>
        <v/>
      </c>
    </row>
    <row r="372" spans="5:5">
      <c r="E372" s="17" t="str" cm="1">
        <f t="array" ref="E372">IFERROR(INDEX(C$5:C$69,SMALL(IF((B$5:B$69="Bâtiment")*G$13+(B$5:B$69="Eau")*G$14+(B$5:B$69="Gestion des déchets")*G$15+(B$5:B$69="Achats responsables &amp; économie circulaire")*G$16+(B$5:B$69="Contact nature &amp; biodiversité")*G$20+(B$5:B$69="Energie")*G$17+(B$5:B$69="Mobilité")*G$18+(B$5:B$69="Alimentation")*G$19,ROW(B$5:B$69)-4),ROWS(E$23:E371))),"")</f>
        <v/>
      </c>
    </row>
    <row r="373" spans="5:5">
      <c r="E373" s="17" t="str" cm="1">
        <f t="array" ref="E373">IFERROR(INDEX(C$5:C$69,SMALL(IF((B$5:B$69="Bâtiment")*G$13+(B$5:B$69="Eau")*G$14+(B$5:B$69="Gestion des déchets")*G$15+(B$5:B$69="Achats responsables &amp; économie circulaire")*G$16+(B$5:B$69="Contact nature &amp; biodiversité")*G$20+(B$5:B$69="Energie")*G$17+(B$5:B$69="Mobilité")*G$18+(B$5:B$69="Alimentation")*G$19,ROW(B$5:B$69)-4),ROWS(E$23:E372))),"")</f>
        <v/>
      </c>
    </row>
    <row r="374" spans="5:5">
      <c r="E374" s="17" t="str" cm="1">
        <f t="array" ref="E374">IFERROR(INDEX(C$5:C$69,SMALL(IF((B$5:B$69="Bâtiment")*G$13+(B$5:B$69="Eau")*G$14+(B$5:B$69="Gestion des déchets")*G$15+(B$5:B$69="Achats responsables &amp; économie circulaire")*G$16+(B$5:B$69="Contact nature &amp; biodiversité")*G$20+(B$5:B$69="Energie")*G$17+(B$5:B$69="Mobilité")*G$18+(B$5:B$69="Alimentation")*G$19,ROW(B$5:B$69)-4),ROWS(E$23:E373))),"")</f>
        <v/>
      </c>
    </row>
    <row r="375" spans="5:5">
      <c r="E375" s="17" t="str" cm="1">
        <f t="array" ref="E375">IFERROR(INDEX(C$5:C$69,SMALL(IF((B$5:B$69="Bâtiment")*G$13+(B$5:B$69="Eau")*G$14+(B$5:B$69="Gestion des déchets")*G$15+(B$5:B$69="Achats responsables &amp; économie circulaire")*G$16+(B$5:B$69="Contact nature &amp; biodiversité")*G$20+(B$5:B$69="Energie")*G$17+(B$5:B$69="Mobilité")*G$18+(B$5:B$69="Alimentation")*G$19,ROW(B$5:B$69)-4),ROWS(E$23:E374))),"")</f>
        <v/>
      </c>
    </row>
    <row r="376" spans="5:5">
      <c r="E376" s="17" t="str" cm="1">
        <f t="array" ref="E376">IFERROR(INDEX(C$5:C$69,SMALL(IF((B$5:B$69="Bâtiment")*G$13+(B$5:B$69="Eau")*G$14+(B$5:B$69="Gestion des déchets")*G$15+(B$5:B$69="Achats responsables &amp; économie circulaire")*G$16+(B$5:B$69="Contact nature &amp; biodiversité")*G$20+(B$5:B$69="Energie")*G$17+(B$5:B$69="Mobilité")*G$18+(B$5:B$69="Alimentation")*G$19,ROW(B$5:B$69)-4),ROWS(E$23:E375))),"")</f>
        <v/>
      </c>
    </row>
    <row r="377" spans="5:5">
      <c r="E377" s="17" t="str" cm="1">
        <f t="array" ref="E377">IFERROR(INDEX(C$5:C$69,SMALL(IF((B$5:B$69="Bâtiment")*G$13+(B$5:B$69="Eau")*G$14+(B$5:B$69="Gestion des déchets")*G$15+(B$5:B$69="Achats responsables &amp; économie circulaire")*G$16+(B$5:B$69="Contact nature &amp; biodiversité")*G$20+(B$5:B$69="Energie")*G$17+(B$5:B$69="Mobilité")*G$18+(B$5:B$69="Alimentation")*G$19,ROW(B$5:B$69)-4),ROWS(E$23:E376))),"")</f>
        <v/>
      </c>
    </row>
    <row r="378" spans="5:5">
      <c r="E378" s="17" t="str" cm="1">
        <f t="array" ref="E378">IFERROR(INDEX(C$5:C$69,SMALL(IF((B$5:B$69="Bâtiment")*G$13+(B$5:B$69="Eau")*G$14+(B$5:B$69="Gestion des déchets")*G$15+(B$5:B$69="Achats responsables &amp; économie circulaire")*G$16+(B$5:B$69="Contact nature &amp; biodiversité")*G$20+(B$5:B$69="Energie")*G$17+(B$5:B$69="Mobilité")*G$18+(B$5:B$69="Alimentation")*G$19,ROW(B$5:B$69)-4),ROWS(E$23:E377))),"")</f>
        <v/>
      </c>
    </row>
    <row r="379" spans="5:5">
      <c r="E379" s="17" t="str" cm="1">
        <f t="array" ref="E379">IFERROR(INDEX(C$5:C$69,SMALL(IF((B$5:B$69="Bâtiment")*G$13+(B$5:B$69="Eau")*G$14+(B$5:B$69="Gestion des déchets")*G$15+(B$5:B$69="Achats responsables &amp; économie circulaire")*G$16+(B$5:B$69="Contact nature &amp; biodiversité")*G$20+(B$5:B$69="Energie")*G$17+(B$5:B$69="Mobilité")*G$18+(B$5:B$69="Alimentation")*G$19,ROW(B$5:B$69)-4),ROWS(E$23:E378))),"")</f>
        <v/>
      </c>
    </row>
    <row r="380" spans="5:5">
      <c r="E380" s="17" t="str" cm="1">
        <f t="array" ref="E380">IFERROR(INDEX(C$5:C$69,SMALL(IF((B$5:B$69="Bâtiment")*G$13+(B$5:B$69="Eau")*G$14+(B$5:B$69="Gestion des déchets")*G$15+(B$5:B$69="Achats responsables &amp; économie circulaire")*G$16+(B$5:B$69="Contact nature &amp; biodiversité")*G$20+(B$5:B$69="Energie")*G$17+(B$5:B$69="Mobilité")*G$18+(B$5:B$69="Alimentation")*G$19,ROW(B$5:B$69)-4),ROWS(E$23:E379))),"")</f>
        <v/>
      </c>
    </row>
    <row r="381" spans="5:5">
      <c r="E381" s="17" t="str" cm="1">
        <f t="array" ref="E381">IFERROR(INDEX(C$5:C$69,SMALL(IF((B$5:B$69="Bâtiment")*G$13+(B$5:B$69="Eau")*G$14+(B$5:B$69="Gestion des déchets")*G$15+(B$5:B$69="Achats responsables &amp; économie circulaire")*G$16+(B$5:B$69="Contact nature &amp; biodiversité")*G$20+(B$5:B$69="Energie")*G$17+(B$5:B$69="Mobilité")*G$18+(B$5:B$69="Alimentation")*G$19,ROW(B$5:B$69)-4),ROWS(E$23:E380))),"")</f>
        <v/>
      </c>
    </row>
    <row r="382" spans="5:5">
      <c r="E382" s="17" t="str" cm="1">
        <f t="array" ref="E382">IFERROR(INDEX(C$5:C$69,SMALL(IF((B$5:B$69="Bâtiment")*G$13+(B$5:B$69="Eau")*G$14+(B$5:B$69="Gestion des déchets")*G$15+(B$5:B$69="Achats responsables &amp; économie circulaire")*G$16+(B$5:B$69="Contact nature &amp; biodiversité")*G$20+(B$5:B$69="Energie")*G$17+(B$5:B$69="Mobilité")*G$18+(B$5:B$69="Alimentation")*G$19,ROW(B$5:B$69)-4),ROWS(E$23:E381))),"")</f>
        <v/>
      </c>
    </row>
    <row r="383" spans="5:5">
      <c r="E383" s="17" t="str" cm="1">
        <f t="array" ref="E383">IFERROR(INDEX(C$5:C$69,SMALL(IF((B$5:B$69="Bâtiment")*G$13+(B$5:B$69="Eau")*G$14+(B$5:B$69="Gestion des déchets")*G$15+(B$5:B$69="Achats responsables &amp; économie circulaire")*G$16+(B$5:B$69="Contact nature &amp; biodiversité")*G$20+(B$5:B$69="Energie")*G$17+(B$5:B$69="Mobilité")*G$18+(B$5:B$69="Alimentation")*G$19,ROW(B$5:B$69)-4),ROWS(E$23:E382))),"")</f>
        <v/>
      </c>
    </row>
    <row r="384" spans="5:5">
      <c r="E384" s="17" t="str" cm="1">
        <f t="array" ref="E384">IFERROR(INDEX(C$5:C$69,SMALL(IF((B$5:B$69="Bâtiment")*G$13+(B$5:B$69="Eau")*G$14+(B$5:B$69="Gestion des déchets")*G$15+(B$5:B$69="Achats responsables &amp; économie circulaire")*G$16+(B$5:B$69="Contact nature &amp; biodiversité")*G$20+(B$5:B$69="Energie")*G$17+(B$5:B$69="Mobilité")*G$18+(B$5:B$69="Alimentation")*G$19,ROW(B$5:B$69)-4),ROWS(E$23:E383))),"")</f>
        <v/>
      </c>
    </row>
    <row r="385" spans="5:5">
      <c r="E385" s="17" t="str" cm="1">
        <f t="array" ref="E385">IFERROR(INDEX(C$5:C$69,SMALL(IF((B$5:B$69="Bâtiment")*G$13+(B$5:B$69="Eau")*G$14+(B$5:B$69="Gestion des déchets")*G$15+(B$5:B$69="Achats responsables &amp; économie circulaire")*G$16+(B$5:B$69="Contact nature &amp; biodiversité")*G$20+(B$5:B$69="Energie")*G$17+(B$5:B$69="Mobilité")*G$18+(B$5:B$69="Alimentation")*G$19,ROW(B$5:B$69)-4),ROWS(E$23:E384))),"")</f>
        <v/>
      </c>
    </row>
    <row r="386" spans="5:5">
      <c r="E386" s="17" t="str" cm="1">
        <f t="array" ref="E386">IFERROR(INDEX(C$5:C$69,SMALL(IF((B$5:B$69="Bâtiment")*G$13+(B$5:B$69="Eau")*G$14+(B$5:B$69="Gestion des déchets")*G$15+(B$5:B$69="Achats responsables &amp; économie circulaire")*G$16+(B$5:B$69="Contact nature &amp; biodiversité")*G$20+(B$5:B$69="Energie")*G$17+(B$5:B$69="Mobilité")*G$18+(B$5:B$69="Alimentation")*G$19,ROW(B$5:B$69)-4),ROWS(E$23:E385))),"")</f>
        <v/>
      </c>
    </row>
    <row r="387" spans="5:5">
      <c r="E387" s="17" t="str" cm="1">
        <f t="array" ref="E387">IFERROR(INDEX(C$5:C$69,SMALL(IF((B$5:B$69="Bâtiment")*G$13+(B$5:B$69="Eau")*G$14+(B$5:B$69="Gestion des déchets")*G$15+(B$5:B$69="Achats responsables &amp; économie circulaire")*G$16+(B$5:B$69="Contact nature &amp; biodiversité")*G$20+(B$5:B$69="Energie")*G$17+(B$5:B$69="Mobilité")*G$18+(B$5:B$69="Alimentation")*G$19,ROW(B$5:B$69)-4),ROWS(E$23:E386))),"")</f>
        <v/>
      </c>
    </row>
    <row r="388" spans="5:5">
      <c r="E388" s="17" t="str" cm="1">
        <f t="array" ref="E388">IFERROR(INDEX(C$5:C$69,SMALL(IF((B$5:B$69="Bâtiment")*G$13+(B$5:B$69="Eau")*G$14+(B$5:B$69="Gestion des déchets")*G$15+(B$5:B$69="Achats responsables &amp; économie circulaire")*G$16+(B$5:B$69="Contact nature &amp; biodiversité")*G$20+(B$5:B$69="Energie")*G$17+(B$5:B$69="Mobilité")*G$18+(B$5:B$69="Alimentation")*G$19,ROW(B$5:B$69)-4),ROWS(E$23:E387))),"")</f>
        <v/>
      </c>
    </row>
    <row r="389" spans="5:5">
      <c r="E389" s="17" t="str" cm="1">
        <f t="array" ref="E389">IFERROR(INDEX(C$5:C$69,SMALL(IF((B$5:B$69="Bâtiment")*G$13+(B$5:B$69="Eau")*G$14+(B$5:B$69="Gestion des déchets")*G$15+(B$5:B$69="Achats responsables &amp; économie circulaire")*G$16+(B$5:B$69="Contact nature &amp; biodiversité")*G$20+(B$5:B$69="Energie")*G$17+(B$5:B$69="Mobilité")*G$18+(B$5:B$69="Alimentation")*G$19,ROW(B$5:B$69)-4),ROWS(E$23:E388))),"")</f>
        <v/>
      </c>
    </row>
    <row r="390" spans="5:5">
      <c r="E390" s="17" t="str" cm="1">
        <f t="array" ref="E390">IFERROR(INDEX(C$5:C$69,SMALL(IF((B$5:B$69="Bâtiment")*G$13+(B$5:B$69="Eau")*G$14+(B$5:B$69="Gestion des déchets")*G$15+(B$5:B$69="Achats responsables &amp; économie circulaire")*G$16+(B$5:B$69="Contact nature &amp; biodiversité")*G$20+(B$5:B$69="Energie")*G$17+(B$5:B$69="Mobilité")*G$18+(B$5:B$69="Alimentation")*G$19,ROW(B$5:B$69)-4),ROWS(E$23:E389))),"")</f>
        <v/>
      </c>
    </row>
    <row r="391" spans="5:5">
      <c r="E391" s="17" t="str" cm="1">
        <f t="array" ref="E391">IFERROR(INDEX(C$5:C$69,SMALL(IF((B$5:B$69="Bâtiment")*G$13+(B$5:B$69="Eau")*G$14+(B$5:B$69="Gestion des déchets")*G$15+(B$5:B$69="Achats responsables &amp; économie circulaire")*G$16+(B$5:B$69="Contact nature &amp; biodiversité")*G$20+(B$5:B$69="Energie")*G$17+(B$5:B$69="Mobilité")*G$18+(B$5:B$69="Alimentation")*G$19,ROW(B$5:B$69)-4),ROWS(E$23:E390))),"")</f>
        <v/>
      </c>
    </row>
    <row r="392" spans="5:5">
      <c r="E392" s="17" t="str" cm="1">
        <f t="array" ref="E392">IFERROR(INDEX(C$5:C$69,SMALL(IF((B$5:B$69="Bâtiment")*G$13+(B$5:B$69="Eau")*G$14+(B$5:B$69="Gestion des déchets")*G$15+(B$5:B$69="Achats responsables &amp; économie circulaire")*G$16+(B$5:B$69="Contact nature &amp; biodiversité")*G$20+(B$5:B$69="Energie")*G$17+(B$5:B$69="Mobilité")*G$18+(B$5:B$69="Alimentation")*G$19,ROW(B$5:B$69)-4),ROWS(E$23:E391))),"")</f>
        <v/>
      </c>
    </row>
    <row r="393" spans="5:5">
      <c r="E393" s="17" t="str" cm="1">
        <f t="array" ref="E393">IFERROR(INDEX(C$5:C$69,SMALL(IF((B$5:B$69="Bâtiment")*G$13+(B$5:B$69="Eau")*G$14+(B$5:B$69="Gestion des déchets")*G$15+(B$5:B$69="Achats responsables &amp; économie circulaire")*G$16+(B$5:B$69="Contact nature &amp; biodiversité")*G$20+(B$5:B$69="Energie")*G$17+(B$5:B$69="Mobilité")*G$18+(B$5:B$69="Alimentation")*G$19,ROW(B$5:B$69)-4),ROWS(E$23:E392))),"")</f>
        <v/>
      </c>
    </row>
    <row r="394" spans="5:5">
      <c r="E394" s="17" t="str" cm="1">
        <f t="array" ref="E394">IFERROR(INDEX(C$5:C$69,SMALL(IF((B$5:B$69="Bâtiment")*G$13+(B$5:B$69="Eau")*G$14+(B$5:B$69="Gestion des déchets")*G$15+(B$5:B$69="Achats responsables &amp; économie circulaire")*G$16+(B$5:B$69="Contact nature &amp; biodiversité")*G$20+(B$5:B$69="Energie")*G$17+(B$5:B$69="Mobilité")*G$18+(B$5:B$69="Alimentation")*G$19,ROW(B$5:B$69)-4),ROWS(E$23:E393))),"")</f>
        <v/>
      </c>
    </row>
    <row r="395" spans="5:5">
      <c r="E395" s="17" t="str" cm="1">
        <f t="array" ref="E395">IFERROR(INDEX(C$5:C$69,SMALL(IF((B$5:B$69="Bâtiment")*G$13+(B$5:B$69="Eau")*G$14+(B$5:B$69="Gestion des déchets")*G$15+(B$5:B$69="Achats responsables &amp; économie circulaire")*G$16+(B$5:B$69="Contact nature &amp; biodiversité")*G$20+(B$5:B$69="Energie")*G$17+(B$5:B$69="Mobilité")*G$18+(B$5:B$69="Alimentation")*G$19,ROW(B$5:B$69)-4),ROWS(E$23:E394))),"")</f>
        <v/>
      </c>
    </row>
    <row r="396" spans="5:5">
      <c r="E396" s="17" t="str" cm="1">
        <f t="array" ref="E396">IFERROR(INDEX(C$5:C$69,SMALL(IF((B$5:B$69="Bâtiment")*G$13+(B$5:B$69="Eau")*G$14+(B$5:B$69="Gestion des déchets")*G$15+(B$5:B$69="Achats responsables &amp; économie circulaire")*G$16+(B$5:B$69="Contact nature &amp; biodiversité")*G$20+(B$5:B$69="Energie")*G$17+(B$5:B$69="Mobilité")*G$18+(B$5:B$69="Alimentation")*G$19,ROW(B$5:B$69)-4),ROWS(E$23:E395))),"")</f>
        <v/>
      </c>
    </row>
    <row r="397" spans="5:5">
      <c r="E397" s="17" t="str" cm="1">
        <f t="array" ref="E397">IFERROR(INDEX(C$5:C$69,SMALL(IF((B$5:B$69="Bâtiment")*G$13+(B$5:B$69="Eau")*G$14+(B$5:B$69="Gestion des déchets")*G$15+(B$5:B$69="Achats responsables &amp; économie circulaire")*G$16+(B$5:B$69="Contact nature &amp; biodiversité")*G$20+(B$5:B$69="Energie")*G$17+(B$5:B$69="Mobilité")*G$18+(B$5:B$69="Alimentation")*G$19,ROW(B$5:B$69)-4),ROWS(E$23:E396))),"")</f>
        <v/>
      </c>
    </row>
    <row r="398" spans="5:5">
      <c r="E398" s="17" t="str" cm="1">
        <f t="array" ref="E398">IFERROR(INDEX(C$5:C$69,SMALL(IF((B$5:B$69="Bâtiment")*G$13+(B$5:B$69="Eau")*G$14+(B$5:B$69="Gestion des déchets")*G$15+(B$5:B$69="Achats responsables &amp; économie circulaire")*G$16+(B$5:B$69="Contact nature &amp; biodiversité")*G$20+(B$5:B$69="Energie")*G$17+(B$5:B$69="Mobilité")*G$18+(B$5:B$69="Alimentation")*G$19,ROW(B$5:B$69)-4),ROWS(E$23:E397))),"")</f>
        <v/>
      </c>
    </row>
    <row r="399" spans="5:5">
      <c r="E399" s="17" t="str" cm="1">
        <f t="array" ref="E399">IFERROR(INDEX(C$5:C$69,SMALL(IF((B$5:B$69="Bâtiment")*G$13+(B$5:B$69="Eau")*G$14+(B$5:B$69="Gestion des déchets")*G$15+(B$5:B$69="Achats responsables &amp; économie circulaire")*G$16+(B$5:B$69="Contact nature &amp; biodiversité")*G$20+(B$5:B$69="Energie")*G$17+(B$5:B$69="Mobilité")*G$18+(B$5:B$69="Alimentation")*G$19,ROW(B$5:B$69)-4),ROWS(E$23:E398))),"")</f>
        <v/>
      </c>
    </row>
    <row r="400" spans="5:5">
      <c r="E400" s="17" t="str" cm="1">
        <f t="array" ref="E400">IFERROR(INDEX(C$5:C$69,SMALL(IF((B$5:B$69="Bâtiment")*G$13+(B$5:B$69="Eau")*G$14+(B$5:B$69="Gestion des déchets")*G$15+(B$5:B$69="Achats responsables &amp; économie circulaire")*G$16+(B$5:B$69="Contact nature &amp; biodiversité")*G$20+(B$5:B$69="Energie")*G$17+(B$5:B$69="Mobilité")*G$18+(B$5:B$69="Alimentation")*G$19,ROW(B$5:B$69)-4),ROWS(E$23:E399))),"")</f>
        <v/>
      </c>
    </row>
    <row r="401" spans="5:5">
      <c r="E401" s="17" t="str" cm="1">
        <f t="array" ref="E401">IFERROR(INDEX(C$5:C$69,SMALL(IF((B$5:B$69="Bâtiment")*G$13+(B$5:B$69="Eau")*G$14+(B$5:B$69="Gestion des déchets")*G$15+(B$5:B$69="Achats responsables &amp; économie circulaire")*G$16+(B$5:B$69="Contact nature &amp; biodiversité")*G$20+(B$5:B$69="Energie")*G$17+(B$5:B$69="Mobilité")*G$18+(B$5:B$69="Alimentation")*G$19,ROW(B$5:B$69)-4),ROWS(E$23:E400))),"")</f>
        <v/>
      </c>
    </row>
    <row r="402" spans="5:5">
      <c r="E402" s="17" t="str" cm="1">
        <f t="array" ref="E402">IFERROR(INDEX(C$5:C$69,SMALL(IF((B$5:B$69="Bâtiment")*G$13+(B$5:B$69="Eau")*G$14+(B$5:B$69="Gestion des déchets")*G$15+(B$5:B$69="Achats responsables &amp; économie circulaire")*G$16+(B$5:B$69="Contact nature &amp; biodiversité")*G$20+(B$5:B$69="Energie")*G$17+(B$5:B$69="Mobilité")*G$18+(B$5:B$69="Alimentation")*G$19,ROW(B$5:B$69)-4),ROWS(E$23:E401))),"")</f>
        <v/>
      </c>
    </row>
    <row r="403" spans="5:5">
      <c r="E403" s="17" t="str" cm="1">
        <f t="array" ref="E403">IFERROR(INDEX(C$5:C$69,SMALL(IF((B$5:B$69="Bâtiment")*G$13+(B$5:B$69="Eau")*G$14+(B$5:B$69="Gestion des déchets")*G$15+(B$5:B$69="Achats responsables &amp; économie circulaire")*G$16+(B$5:B$69="Contact nature &amp; biodiversité")*G$20+(B$5:B$69="Energie")*G$17+(B$5:B$69="Mobilité")*G$18+(B$5:B$69="Alimentation")*G$19,ROW(B$5:B$69)-4),ROWS(E$23:E402))),"")</f>
        <v/>
      </c>
    </row>
    <row r="404" spans="5:5">
      <c r="E404" s="17" t="str" cm="1">
        <f t="array" ref="E404">IFERROR(INDEX(C$5:C$69,SMALL(IF((B$5:B$69="Bâtiment")*G$13+(B$5:B$69="Eau")*G$14+(B$5:B$69="Gestion des déchets")*G$15+(B$5:B$69="Achats responsables &amp; économie circulaire")*G$16+(B$5:B$69="Contact nature &amp; biodiversité")*G$20+(B$5:B$69="Energie")*G$17+(B$5:B$69="Mobilité")*G$18+(B$5:B$69="Alimentation")*G$19,ROW(B$5:B$69)-4),ROWS(E$23:E403))),"")</f>
        <v/>
      </c>
    </row>
    <row r="405" spans="5:5">
      <c r="E405" s="17" t="str" cm="1">
        <f t="array" ref="E405">IFERROR(INDEX(C$5:C$69,SMALL(IF((B$5:B$69="Bâtiment")*G$13+(B$5:B$69="Eau")*G$14+(B$5:B$69="Gestion des déchets")*G$15+(B$5:B$69="Achats responsables &amp; économie circulaire")*G$16+(B$5:B$69="Contact nature &amp; biodiversité")*G$20+(B$5:B$69="Energie")*G$17+(B$5:B$69="Mobilité")*G$18+(B$5:B$69="Alimentation")*G$19,ROW(B$5:B$69)-4),ROWS(E$23:E404))),"")</f>
        <v/>
      </c>
    </row>
    <row r="406" spans="5:5">
      <c r="E406" s="17" t="str" cm="1">
        <f t="array" ref="E406">IFERROR(INDEX(C$5:C$69,SMALL(IF((B$5:B$69="Bâtiment")*G$13+(B$5:B$69="Eau")*G$14+(B$5:B$69="Gestion des déchets")*G$15+(B$5:B$69="Achats responsables &amp; économie circulaire")*G$16+(B$5:B$69="Contact nature &amp; biodiversité")*G$20+(B$5:B$69="Energie")*G$17+(B$5:B$69="Mobilité")*G$18+(B$5:B$69="Alimentation")*G$19,ROW(B$5:B$69)-4),ROWS(E$23:E405))),"")</f>
        <v/>
      </c>
    </row>
    <row r="407" spans="5:5">
      <c r="E407" s="17" t="str" cm="1">
        <f t="array" ref="E407">IFERROR(INDEX(C$5:C$69,SMALL(IF((B$5:B$69="Bâtiment")*G$13+(B$5:B$69="Eau")*G$14+(B$5:B$69="Gestion des déchets")*G$15+(B$5:B$69="Achats responsables &amp; économie circulaire")*G$16+(B$5:B$69="Contact nature &amp; biodiversité")*G$20+(B$5:B$69="Energie")*G$17+(B$5:B$69="Mobilité")*G$18+(B$5:B$69="Alimentation")*G$19,ROW(B$5:B$69)-4),ROWS(E$23:E406))),"")</f>
        <v/>
      </c>
    </row>
    <row r="408" spans="5:5">
      <c r="E408" s="17" t="str" cm="1">
        <f t="array" ref="E408">IFERROR(INDEX(C$5:C$69,SMALL(IF((B$5:B$69="Bâtiment")*G$13+(B$5:B$69="Eau")*G$14+(B$5:B$69="Gestion des déchets")*G$15+(B$5:B$69="Achats responsables &amp; économie circulaire")*G$16+(B$5:B$69="Contact nature &amp; biodiversité")*G$20+(B$5:B$69="Energie")*G$17+(B$5:B$69="Mobilité")*G$18+(B$5:B$69="Alimentation")*G$19,ROW(B$5:B$69)-4),ROWS(E$23:E407))),"")</f>
        <v/>
      </c>
    </row>
    <row r="409" spans="5:5">
      <c r="E409" s="17" t="str" cm="1">
        <f t="array" ref="E409">IFERROR(INDEX(C$5:C$69,SMALL(IF((B$5:B$69="Bâtiment")*G$13+(B$5:B$69="Eau")*G$14+(B$5:B$69="Gestion des déchets")*G$15+(B$5:B$69="Achats responsables &amp; économie circulaire")*G$16+(B$5:B$69="Contact nature &amp; biodiversité")*G$20+(B$5:B$69="Energie")*G$17+(B$5:B$69="Mobilité")*G$18+(B$5:B$69="Alimentation")*G$19,ROW(B$5:B$69)-4),ROWS(E$23:E408))),"")</f>
        <v/>
      </c>
    </row>
    <row r="410" spans="5:5">
      <c r="E410" s="17" t="str" cm="1">
        <f t="array" ref="E410">IFERROR(INDEX(C$5:C$69,SMALL(IF((B$5:B$69="Bâtiment")*G$13+(B$5:B$69="Eau")*G$14+(B$5:B$69="Gestion des déchets")*G$15+(B$5:B$69="Achats responsables &amp; économie circulaire")*G$16+(B$5:B$69="Contact nature &amp; biodiversité")*G$20+(B$5:B$69="Energie")*G$17+(B$5:B$69="Mobilité")*G$18+(B$5:B$69="Alimentation")*G$19,ROW(B$5:B$69)-4),ROWS(E$23:E409))),"")</f>
        <v/>
      </c>
    </row>
    <row r="411" spans="5:5">
      <c r="E411" s="17" t="str" cm="1">
        <f t="array" ref="E411">IFERROR(INDEX(C$5:C$69,SMALL(IF((B$5:B$69="Bâtiment")*G$13+(B$5:B$69="Eau")*G$14+(B$5:B$69="Gestion des déchets")*G$15+(B$5:B$69="Achats responsables &amp; économie circulaire")*G$16+(B$5:B$69="Contact nature &amp; biodiversité")*G$20+(B$5:B$69="Energie")*G$17+(B$5:B$69="Mobilité")*G$18+(B$5:B$69="Alimentation")*G$19,ROW(B$5:B$69)-4),ROWS(E$23:E410))),"")</f>
        <v/>
      </c>
    </row>
    <row r="412" spans="5:5">
      <c r="E412" s="17" t="str" cm="1">
        <f t="array" ref="E412">IFERROR(INDEX(C$5:C$69,SMALL(IF((B$5:B$69="Bâtiment")*G$13+(B$5:B$69="Eau")*G$14+(B$5:B$69="Gestion des déchets")*G$15+(B$5:B$69="Achats responsables &amp; économie circulaire")*G$16+(B$5:B$69="Contact nature &amp; biodiversité")*G$20+(B$5:B$69="Energie")*G$17+(B$5:B$69="Mobilité")*G$18+(B$5:B$69="Alimentation")*G$19,ROW(B$5:B$69)-4),ROWS(E$23:E411))),"")</f>
        <v/>
      </c>
    </row>
    <row r="413" spans="5:5">
      <c r="E413" s="17" t="str" cm="1">
        <f t="array" ref="E413">IFERROR(INDEX(C$5:C$69,SMALL(IF((B$5:B$69="Bâtiment")*G$13+(B$5:B$69="Eau")*G$14+(B$5:B$69="Gestion des déchets")*G$15+(B$5:B$69="Achats responsables &amp; économie circulaire")*G$16+(B$5:B$69="Contact nature &amp; biodiversité")*G$20+(B$5:B$69="Energie")*G$17+(B$5:B$69="Mobilité")*G$18+(B$5:B$69="Alimentation")*G$19,ROW(B$5:B$69)-4),ROWS(E$23:E412))),"")</f>
        <v/>
      </c>
    </row>
    <row r="414" spans="5:5">
      <c r="E414" s="17" t="str" cm="1">
        <f t="array" ref="E414">IFERROR(INDEX(C$5:C$69,SMALL(IF((B$5:B$69="Bâtiment")*G$13+(B$5:B$69="Eau")*G$14+(B$5:B$69="Gestion des déchets")*G$15+(B$5:B$69="Achats responsables &amp; économie circulaire")*G$16+(B$5:B$69="Contact nature &amp; biodiversité")*G$20+(B$5:B$69="Energie")*G$17+(B$5:B$69="Mobilité")*G$18+(B$5:B$69="Alimentation")*G$19,ROW(B$5:B$69)-4),ROWS(E$23:E413))),"")</f>
        <v/>
      </c>
    </row>
    <row r="415" spans="5:5">
      <c r="E415" s="17" t="str" cm="1">
        <f t="array" ref="E415">IFERROR(INDEX(C$5:C$69,SMALL(IF((B$5:B$69="Bâtiment")*G$13+(B$5:B$69="Eau")*G$14+(B$5:B$69="Gestion des déchets")*G$15+(B$5:B$69="Achats responsables &amp; économie circulaire")*G$16+(B$5:B$69="Contact nature &amp; biodiversité")*G$20+(B$5:B$69="Energie")*G$17+(B$5:B$69="Mobilité")*G$18+(B$5:B$69="Alimentation")*G$19,ROW(B$5:B$69)-4),ROWS(E$23:E414))),"")</f>
        <v/>
      </c>
    </row>
    <row r="416" spans="5:5">
      <c r="E416" s="17" t="str" cm="1">
        <f t="array" ref="E416">IFERROR(INDEX(C$5:C$69,SMALL(IF((B$5:B$69="Bâtiment")*G$13+(B$5:B$69="Eau")*G$14+(B$5:B$69="Gestion des déchets")*G$15+(B$5:B$69="Achats responsables &amp; économie circulaire")*G$16+(B$5:B$69="Contact nature &amp; biodiversité")*G$20+(B$5:B$69="Energie")*G$17+(B$5:B$69="Mobilité")*G$18+(B$5:B$69="Alimentation")*G$19,ROW(B$5:B$69)-4),ROWS(E$23:E415))),"")</f>
        <v/>
      </c>
    </row>
    <row r="417" spans="5:5">
      <c r="E417" s="17" t="str" cm="1">
        <f t="array" ref="E417">IFERROR(INDEX(C$5:C$69,SMALL(IF((B$5:B$69="Bâtiment")*G$13+(B$5:B$69="Eau")*G$14+(B$5:B$69="Gestion des déchets")*G$15+(B$5:B$69="Achats responsables &amp; économie circulaire")*G$16+(B$5:B$69="Contact nature &amp; biodiversité")*G$20+(B$5:B$69="Energie")*G$17+(B$5:B$69="Mobilité")*G$18+(B$5:B$69="Alimentation")*G$19,ROW(B$5:B$69)-4),ROWS(E$23:E416))),"")</f>
        <v/>
      </c>
    </row>
    <row r="418" spans="5:5">
      <c r="E418" s="17" t="str" cm="1">
        <f t="array" ref="E418">IFERROR(INDEX(C$5:C$69,SMALL(IF((B$5:B$69="Bâtiment")*G$13+(B$5:B$69="Eau")*G$14+(B$5:B$69="Gestion des déchets")*G$15+(B$5:B$69="Achats responsables &amp; économie circulaire")*G$16+(B$5:B$69="Contact nature &amp; biodiversité")*G$20+(B$5:B$69="Energie")*G$17+(B$5:B$69="Mobilité")*G$18+(B$5:B$69="Alimentation")*G$19,ROW(B$5:B$69)-4),ROWS(E$23:E417))),"")</f>
        <v/>
      </c>
    </row>
    <row r="419" spans="5:5">
      <c r="E419" s="17" t="str" cm="1">
        <f t="array" ref="E419">IFERROR(INDEX(C$5:C$69,SMALL(IF((B$5:B$69="Bâtiment")*G$13+(B$5:B$69="Eau")*G$14+(B$5:B$69="Gestion des déchets")*G$15+(B$5:B$69="Achats responsables &amp; économie circulaire")*G$16+(B$5:B$69="Contact nature &amp; biodiversité")*G$20+(B$5:B$69="Energie")*G$17+(B$5:B$69="Mobilité")*G$18+(B$5:B$69="Alimentation")*G$19,ROW(B$5:B$69)-4),ROWS(E$23:E418))),"")</f>
        <v/>
      </c>
    </row>
    <row r="420" spans="5:5">
      <c r="E420" s="17" t="str" cm="1">
        <f t="array" ref="E420">IFERROR(INDEX(C$5:C$69,SMALL(IF((B$5:B$69="Bâtiment")*G$13+(B$5:B$69="Eau")*G$14+(B$5:B$69="Gestion des déchets")*G$15+(B$5:B$69="Achats responsables &amp; économie circulaire")*G$16+(B$5:B$69="Contact nature &amp; biodiversité")*G$20+(B$5:B$69="Energie")*G$17+(B$5:B$69="Mobilité")*G$18+(B$5:B$69="Alimentation")*G$19,ROW(B$5:B$69)-4),ROWS(E$23:E419))),"")</f>
        <v/>
      </c>
    </row>
    <row r="421" spans="5:5">
      <c r="E421" s="17" t="str" cm="1">
        <f t="array" ref="E421">IFERROR(INDEX(C$5:C$69,SMALL(IF((B$5:B$69="Bâtiment")*G$13+(B$5:B$69="Eau")*G$14+(B$5:B$69="Gestion des déchets")*G$15+(B$5:B$69="Achats responsables &amp; économie circulaire")*G$16+(B$5:B$69="Contact nature &amp; biodiversité")*G$20+(B$5:B$69="Energie")*G$17+(B$5:B$69="Mobilité")*G$18+(B$5:B$69="Alimentation")*G$19,ROW(B$5:B$69)-4),ROWS(E$23:E420))),"")</f>
        <v/>
      </c>
    </row>
    <row r="422" spans="5:5">
      <c r="E422" s="17" t="str" cm="1">
        <f t="array" ref="E422">IFERROR(INDEX(C$5:C$69,SMALL(IF((B$5:B$69="Bâtiment")*G$13+(B$5:B$69="Eau")*G$14+(B$5:B$69="Gestion des déchets")*G$15+(B$5:B$69="Achats responsables &amp; économie circulaire")*G$16+(B$5:B$69="Contact nature &amp; biodiversité")*G$20+(B$5:B$69="Energie")*G$17+(B$5:B$69="Mobilité")*G$18+(B$5:B$69="Alimentation")*G$19,ROW(B$5:B$69)-4),ROWS(E$23:E421))),"")</f>
        <v/>
      </c>
    </row>
    <row r="423" spans="5:5">
      <c r="E423" s="17" t="str" cm="1">
        <f t="array" ref="E423">IFERROR(INDEX(C$5:C$69,SMALL(IF((B$5:B$69="Bâtiment")*G$13+(B$5:B$69="Eau")*G$14+(B$5:B$69="Gestion des déchets")*G$15+(B$5:B$69="Achats responsables &amp; économie circulaire")*G$16+(B$5:B$69="Contact nature &amp; biodiversité")*G$20+(B$5:B$69="Energie")*G$17+(B$5:B$69="Mobilité")*G$18+(B$5:B$69="Alimentation")*G$19,ROW(B$5:B$69)-4),ROWS(E$23:E422))),"")</f>
        <v/>
      </c>
    </row>
    <row r="424" spans="5:5">
      <c r="E424" s="17" t="str" cm="1">
        <f t="array" ref="E424">IFERROR(INDEX(C$5:C$69,SMALL(IF((B$5:B$69="Bâtiment")*G$13+(B$5:B$69="Eau")*G$14+(B$5:B$69="Gestion des déchets")*G$15+(B$5:B$69="Achats responsables &amp; économie circulaire")*G$16+(B$5:B$69="Contact nature &amp; biodiversité")*G$20+(B$5:B$69="Energie")*G$17+(B$5:B$69="Mobilité")*G$18+(B$5:B$69="Alimentation")*G$19,ROW(B$5:B$69)-4),ROWS(E$23:E423))),"")</f>
        <v/>
      </c>
    </row>
    <row r="425" spans="5:5">
      <c r="E425" s="17" t="str" cm="1">
        <f t="array" ref="E425">IFERROR(INDEX(C$5:C$69,SMALL(IF((B$5:B$69="Bâtiment")*G$13+(B$5:B$69="Eau")*G$14+(B$5:B$69="Gestion des déchets")*G$15+(B$5:B$69="Achats responsables &amp; économie circulaire")*G$16+(B$5:B$69="Contact nature &amp; biodiversité")*G$20+(B$5:B$69="Energie")*G$17+(B$5:B$69="Mobilité")*G$18+(B$5:B$69="Alimentation")*G$19,ROW(B$5:B$69)-4),ROWS(E$23:E424))),"")</f>
        <v/>
      </c>
    </row>
    <row r="426" spans="5:5">
      <c r="E426" s="17" t="str" cm="1">
        <f t="array" ref="E426">IFERROR(INDEX(C$5:C$69,SMALL(IF((B$5:B$69="Bâtiment")*G$13+(B$5:B$69="Eau")*G$14+(B$5:B$69="Gestion des déchets")*G$15+(B$5:B$69="Achats responsables &amp; économie circulaire")*G$16+(B$5:B$69="Contact nature &amp; biodiversité")*G$20+(B$5:B$69="Energie")*G$17+(B$5:B$69="Mobilité")*G$18+(B$5:B$69="Alimentation")*G$19,ROW(B$5:B$69)-4),ROWS(E$23:E425))),"")</f>
        <v/>
      </c>
    </row>
    <row r="427" spans="5:5">
      <c r="E427" s="17" t="str" cm="1">
        <f t="array" ref="E427">IFERROR(INDEX(C$5:C$69,SMALL(IF((B$5:B$69="Bâtiment")*G$13+(B$5:B$69="Eau")*G$14+(B$5:B$69="Gestion des déchets")*G$15+(B$5:B$69="Achats responsables &amp; économie circulaire")*G$16+(B$5:B$69="Contact nature &amp; biodiversité")*G$20+(B$5:B$69="Energie")*G$17+(B$5:B$69="Mobilité")*G$18+(B$5:B$69="Alimentation")*G$19,ROW(B$5:B$69)-4),ROWS(E$23:E426))),"")</f>
        <v/>
      </c>
    </row>
    <row r="428" spans="5:5">
      <c r="E428" s="17" t="str" cm="1">
        <f t="array" ref="E428">IFERROR(INDEX(C$5:C$69,SMALL(IF((B$5:B$69="Bâtiment")*G$13+(B$5:B$69="Eau")*G$14+(B$5:B$69="Gestion des déchets")*G$15+(B$5:B$69="Achats responsables &amp; économie circulaire")*G$16+(B$5:B$69="Contact nature &amp; biodiversité")*G$20+(B$5:B$69="Energie")*G$17+(B$5:B$69="Mobilité")*G$18+(B$5:B$69="Alimentation")*G$19,ROW(B$5:B$69)-4),ROWS(E$23:E427))),"")</f>
        <v/>
      </c>
    </row>
    <row r="429" spans="5:5">
      <c r="E429" s="17" t="str" cm="1">
        <f t="array" ref="E429">IFERROR(INDEX(C$5:C$69,SMALL(IF((B$5:B$69="Bâtiment")*G$13+(B$5:B$69="Eau")*G$14+(B$5:B$69="Gestion des déchets")*G$15+(B$5:B$69="Achats responsables &amp; économie circulaire")*G$16+(B$5:B$69="Contact nature &amp; biodiversité")*G$20+(B$5:B$69="Energie")*G$17+(B$5:B$69="Mobilité")*G$18+(B$5:B$69="Alimentation")*G$19,ROW(B$5:B$69)-4),ROWS(E$23:E428))),"")</f>
        <v/>
      </c>
    </row>
    <row r="430" spans="5:5">
      <c r="E430" s="17" t="str" cm="1">
        <f t="array" ref="E430">IFERROR(INDEX(C$5:C$69,SMALL(IF((B$5:B$69="Bâtiment")*G$13+(B$5:B$69="Eau")*G$14+(B$5:B$69="Gestion des déchets")*G$15+(B$5:B$69="Achats responsables &amp; économie circulaire")*G$16+(B$5:B$69="Contact nature &amp; biodiversité")*G$20+(B$5:B$69="Energie")*G$17+(B$5:B$69="Mobilité")*G$18+(B$5:B$69="Alimentation")*G$19,ROW(B$5:B$69)-4),ROWS(E$23:E429))),"")</f>
        <v/>
      </c>
    </row>
    <row r="431" spans="5:5">
      <c r="E431" s="17" t="str" cm="1">
        <f t="array" ref="E431">IFERROR(INDEX(C$5:C$69,SMALL(IF((B$5:B$69="Bâtiment")*G$13+(B$5:B$69="Eau")*G$14+(B$5:B$69="Gestion des déchets")*G$15+(B$5:B$69="Achats responsables &amp; économie circulaire")*G$16+(B$5:B$69="Contact nature &amp; biodiversité")*G$20+(B$5:B$69="Energie")*G$17+(B$5:B$69="Mobilité")*G$18+(B$5:B$69="Alimentation")*G$19,ROW(B$5:B$69)-4),ROWS(E$23:E430))),"")</f>
        <v/>
      </c>
    </row>
    <row r="432" spans="5:5">
      <c r="E432" s="17" t="str" cm="1">
        <f t="array" ref="E432">IFERROR(INDEX(C$5:C$69,SMALL(IF((B$5:B$69="Bâtiment")*G$13+(B$5:B$69="Eau")*G$14+(B$5:B$69="Gestion des déchets")*G$15+(B$5:B$69="Achats responsables &amp; économie circulaire")*G$16+(B$5:B$69="Contact nature &amp; biodiversité")*G$20+(B$5:B$69="Energie")*G$17+(B$5:B$69="Mobilité")*G$18+(B$5:B$69="Alimentation")*G$19,ROW(B$5:B$69)-4),ROWS(E$23:E431))),"")</f>
        <v/>
      </c>
    </row>
    <row r="433" spans="5:5">
      <c r="E433" s="17" t="str" cm="1">
        <f t="array" ref="E433">IFERROR(INDEX(C$5:C$69,SMALL(IF((B$5:B$69="Bâtiment")*G$13+(B$5:B$69="Eau")*G$14+(B$5:B$69="Gestion des déchets")*G$15+(B$5:B$69="Achats responsables &amp; économie circulaire")*G$16+(B$5:B$69="Contact nature &amp; biodiversité")*G$20+(B$5:B$69="Energie")*G$17+(B$5:B$69="Mobilité")*G$18+(B$5:B$69="Alimentation")*G$19,ROW(B$5:B$69)-4),ROWS(E$23:E432))),"")</f>
        <v/>
      </c>
    </row>
    <row r="434" spans="5:5">
      <c r="E434" s="17" t="str" cm="1">
        <f t="array" ref="E434">IFERROR(INDEX(C$5:C$69,SMALL(IF((B$5:B$69="Bâtiment")*G$13+(B$5:B$69="Eau")*G$14+(B$5:B$69="Gestion des déchets")*G$15+(B$5:B$69="Achats responsables &amp; économie circulaire")*G$16+(B$5:B$69="Contact nature &amp; biodiversité")*G$20+(B$5:B$69="Energie")*G$17+(B$5:B$69="Mobilité")*G$18+(B$5:B$69="Alimentation")*G$19,ROW(B$5:B$69)-4),ROWS(E$23:E433))),"")</f>
        <v/>
      </c>
    </row>
    <row r="435" spans="5:5">
      <c r="E435" s="17" t="str" cm="1">
        <f t="array" ref="E435">IFERROR(INDEX(C$5:C$69,SMALL(IF((B$5:B$69="Bâtiment")*G$13+(B$5:B$69="Eau")*G$14+(B$5:B$69="Gestion des déchets")*G$15+(B$5:B$69="Achats responsables &amp; économie circulaire")*G$16+(B$5:B$69="Contact nature &amp; biodiversité")*G$20+(B$5:B$69="Energie")*G$17+(B$5:B$69="Mobilité")*G$18+(B$5:B$69="Alimentation")*G$19,ROW(B$5:B$69)-4),ROWS(E$23:E434))),"")</f>
        <v/>
      </c>
    </row>
    <row r="436" spans="5:5">
      <c r="E436" s="17" t="str" cm="1">
        <f t="array" ref="E436">IFERROR(INDEX(C$5:C$69,SMALL(IF((B$5:B$69="Bâtiment")*G$13+(B$5:B$69="Eau")*G$14+(B$5:B$69="Gestion des déchets")*G$15+(B$5:B$69="Achats responsables &amp; économie circulaire")*G$16+(B$5:B$69="Contact nature &amp; biodiversité")*G$20+(B$5:B$69="Energie")*G$17+(B$5:B$69="Mobilité")*G$18+(B$5:B$69="Alimentation")*G$19,ROW(B$5:B$69)-4),ROWS(E$23:E435))),"")</f>
        <v/>
      </c>
    </row>
    <row r="437" spans="5:5">
      <c r="E437" s="17" t="str" cm="1">
        <f t="array" ref="E437">IFERROR(INDEX(C$5:C$69,SMALL(IF((B$5:B$69="Bâtiment")*G$13+(B$5:B$69="Eau")*G$14+(B$5:B$69="Gestion des déchets")*G$15+(B$5:B$69="Achats responsables &amp; économie circulaire")*G$16+(B$5:B$69="Contact nature &amp; biodiversité")*G$20+(B$5:B$69="Energie")*G$17+(B$5:B$69="Mobilité")*G$18+(B$5:B$69="Alimentation")*G$19,ROW(B$5:B$69)-4),ROWS(E$23:E436))),"")</f>
        <v/>
      </c>
    </row>
    <row r="438" spans="5:5">
      <c r="E438" s="17" t="str" cm="1">
        <f t="array" ref="E438">IFERROR(INDEX(C$5:C$69,SMALL(IF((B$5:B$69="Bâtiment")*G$13+(B$5:B$69="Eau")*G$14+(B$5:B$69="Gestion des déchets")*G$15+(B$5:B$69="Achats responsables &amp; économie circulaire")*G$16+(B$5:B$69="Contact nature &amp; biodiversité")*G$20+(B$5:B$69="Energie")*G$17+(B$5:B$69="Mobilité")*G$18+(B$5:B$69="Alimentation")*G$19,ROW(B$5:B$69)-4),ROWS(E$23:E437))),"")</f>
        <v/>
      </c>
    </row>
    <row r="439" spans="5:5">
      <c r="E439" s="17" t="str" cm="1">
        <f t="array" ref="E439">IFERROR(INDEX(C$5:C$69,SMALL(IF((B$5:B$69="Bâtiment")*G$13+(B$5:B$69="Eau")*G$14+(B$5:B$69="Gestion des déchets")*G$15+(B$5:B$69="Achats responsables &amp; économie circulaire")*G$16+(B$5:B$69="Contact nature &amp; biodiversité")*G$20+(B$5:B$69="Energie")*G$17+(B$5:B$69="Mobilité")*G$18+(B$5:B$69="Alimentation")*G$19,ROW(B$5:B$69)-4),ROWS(E$23:E438))),"")</f>
        <v/>
      </c>
    </row>
    <row r="440" spans="5:5">
      <c r="E440" s="17" t="str" cm="1">
        <f t="array" ref="E440">IFERROR(INDEX(C$5:C$69,SMALL(IF((B$5:B$69="Bâtiment")*G$13+(B$5:B$69="Eau")*G$14+(B$5:B$69="Gestion des déchets")*G$15+(B$5:B$69="Achats responsables &amp; économie circulaire")*G$16+(B$5:B$69="Contact nature &amp; biodiversité")*G$20+(B$5:B$69="Energie")*G$17+(B$5:B$69="Mobilité")*G$18+(B$5:B$69="Alimentation")*G$19,ROW(B$5:B$69)-4),ROWS(E$23:E439))),"")</f>
        <v/>
      </c>
    </row>
    <row r="441" spans="5:5">
      <c r="E441" s="17" t="str" cm="1">
        <f t="array" ref="E441">IFERROR(INDEX(C$5:C$69,SMALL(IF((B$5:B$69="Bâtiment")*G$13+(B$5:B$69="Eau")*G$14+(B$5:B$69="Gestion des déchets")*G$15+(B$5:B$69="Achats responsables &amp; économie circulaire")*G$16+(B$5:B$69="Contact nature &amp; biodiversité")*G$20+(B$5:B$69="Energie")*G$17+(B$5:B$69="Mobilité")*G$18+(B$5:B$69="Alimentation")*G$19,ROW(B$5:B$69)-4),ROWS(E$23:E440))),"")</f>
        <v/>
      </c>
    </row>
    <row r="442" spans="5:5">
      <c r="E442" s="17" t="str" cm="1">
        <f t="array" ref="E442">IFERROR(INDEX(C$5:C$69,SMALL(IF((B$5:B$69="Bâtiment")*G$13+(B$5:B$69="Eau")*G$14+(B$5:B$69="Gestion des déchets")*G$15+(B$5:B$69="Achats responsables &amp; économie circulaire")*G$16+(B$5:B$69="Contact nature &amp; biodiversité")*G$20+(B$5:B$69="Energie")*G$17+(B$5:B$69="Mobilité")*G$18+(B$5:B$69="Alimentation")*G$19,ROW(B$5:B$69)-4),ROWS(E$23:E441))),"")</f>
        <v/>
      </c>
    </row>
    <row r="443" spans="5:5">
      <c r="E443" s="17" t="str" cm="1">
        <f t="array" ref="E443">IFERROR(INDEX(C$5:C$69,SMALL(IF((B$5:B$69="Bâtiment")*G$13+(B$5:B$69="Eau")*G$14+(B$5:B$69="Gestion des déchets")*G$15+(B$5:B$69="Achats responsables &amp; économie circulaire")*G$16+(B$5:B$69="Contact nature &amp; biodiversité")*G$20+(B$5:B$69="Energie")*G$17+(B$5:B$69="Mobilité")*G$18+(B$5:B$69="Alimentation")*G$19,ROW(B$5:B$69)-4),ROWS(E$23:E442))),"")</f>
        <v/>
      </c>
    </row>
    <row r="444" spans="5:5">
      <c r="E444" s="17" t="str" cm="1">
        <f t="array" ref="E444">IFERROR(INDEX(C$5:C$69,SMALL(IF((B$5:B$69="Bâtiment")*G$13+(B$5:B$69="Eau")*G$14+(B$5:B$69="Gestion des déchets")*G$15+(B$5:B$69="Achats responsables &amp; économie circulaire")*G$16+(B$5:B$69="Contact nature &amp; biodiversité")*G$20+(B$5:B$69="Energie")*G$17+(B$5:B$69="Mobilité")*G$18+(B$5:B$69="Alimentation")*G$19,ROW(B$5:B$69)-4),ROWS(E$23:E443))),"")</f>
        <v/>
      </c>
    </row>
    <row r="445" spans="5:5">
      <c r="E445" s="17" t="str" cm="1">
        <f t="array" ref="E445">IFERROR(INDEX(C$5:C$69,SMALL(IF((B$5:B$69="Bâtiment")*G$13+(B$5:B$69="Eau")*G$14+(B$5:B$69="Gestion des déchets")*G$15+(B$5:B$69="Achats responsables &amp; économie circulaire")*G$16+(B$5:B$69="Contact nature &amp; biodiversité")*G$20+(B$5:B$69="Energie")*G$17+(B$5:B$69="Mobilité")*G$18+(B$5:B$69="Alimentation")*G$19,ROW(B$5:B$69)-4),ROWS(E$23:E444))),"")</f>
        <v/>
      </c>
    </row>
    <row r="446" spans="5:5">
      <c r="E446" s="17" t="str" cm="1">
        <f t="array" ref="E446">IFERROR(INDEX(C$5:C$69,SMALL(IF((B$5:B$69="Bâtiment")*G$13+(B$5:B$69="Eau")*G$14+(B$5:B$69="Gestion des déchets")*G$15+(B$5:B$69="Achats responsables &amp; économie circulaire")*G$16+(B$5:B$69="Contact nature &amp; biodiversité")*G$20+(B$5:B$69="Energie")*G$17+(B$5:B$69="Mobilité")*G$18+(B$5:B$69="Alimentation")*G$19,ROW(B$5:B$69)-4),ROWS(E$23:E445))),"")</f>
        <v/>
      </c>
    </row>
    <row r="447" spans="5:5">
      <c r="E447" s="17" t="str" cm="1">
        <f t="array" ref="E447">IFERROR(INDEX(C$5:C$69,SMALL(IF((B$5:B$69="Bâtiment")*G$13+(B$5:B$69="Eau")*G$14+(B$5:B$69="Gestion des déchets")*G$15+(B$5:B$69="Achats responsables &amp; économie circulaire")*G$16+(B$5:B$69="Contact nature &amp; biodiversité")*G$20+(B$5:B$69="Energie")*G$17+(B$5:B$69="Mobilité")*G$18+(B$5:B$69="Alimentation")*G$19,ROW(B$5:B$69)-4),ROWS(E$23:E446))),"")</f>
        <v/>
      </c>
    </row>
    <row r="448" spans="5:5">
      <c r="E448" s="17" t="str" cm="1">
        <f t="array" ref="E448">IFERROR(INDEX(C$5:C$69,SMALL(IF((B$5:B$69="Bâtiment")*G$13+(B$5:B$69="Eau")*G$14+(B$5:B$69="Gestion des déchets")*G$15+(B$5:B$69="Achats responsables &amp; économie circulaire")*G$16+(B$5:B$69="Contact nature &amp; biodiversité")*G$20+(B$5:B$69="Energie")*G$17+(B$5:B$69="Mobilité")*G$18+(B$5:B$69="Alimentation")*G$19,ROW(B$5:B$69)-4),ROWS(E$23:E447))),"")</f>
        <v/>
      </c>
    </row>
    <row r="449" spans="5:5">
      <c r="E449" s="17" t="str" cm="1">
        <f t="array" ref="E449">IFERROR(INDEX(C$5:C$69,SMALL(IF((B$5:B$69="Bâtiment")*G$13+(B$5:B$69="Eau")*G$14+(B$5:B$69="Gestion des déchets")*G$15+(B$5:B$69="Achats responsables &amp; économie circulaire")*G$16+(B$5:B$69="Contact nature &amp; biodiversité")*G$20+(B$5:B$69="Energie")*G$17+(B$5:B$69="Mobilité")*G$18+(B$5:B$69="Alimentation")*G$19,ROW(B$5:B$69)-4),ROWS(E$23:E448))),"")</f>
        <v/>
      </c>
    </row>
    <row r="450" spans="5:5">
      <c r="E450" s="17" t="str" cm="1">
        <f t="array" ref="E450">IFERROR(INDEX(C$5:C$69,SMALL(IF((B$5:B$69="Bâtiment")*G$13+(B$5:B$69="Eau")*G$14+(B$5:B$69="Gestion des déchets")*G$15+(B$5:B$69="Achats responsables &amp; économie circulaire")*G$16+(B$5:B$69="Contact nature &amp; biodiversité")*G$20+(B$5:B$69="Energie")*G$17+(B$5:B$69="Mobilité")*G$18+(B$5:B$69="Alimentation")*G$19,ROW(B$5:B$69)-4),ROWS(E$23:E449))),"")</f>
        <v/>
      </c>
    </row>
    <row r="451" spans="5:5">
      <c r="E451" s="17" t="str" cm="1">
        <f t="array" ref="E451">IFERROR(INDEX(C$5:C$69,SMALL(IF((B$5:B$69="Bâtiment")*G$13+(B$5:B$69="Eau")*G$14+(B$5:B$69="Gestion des déchets")*G$15+(B$5:B$69="Achats responsables &amp; économie circulaire")*G$16+(B$5:B$69="Contact nature &amp; biodiversité")*G$20+(B$5:B$69="Energie")*G$17+(B$5:B$69="Mobilité")*G$18+(B$5:B$69="Alimentation")*G$19,ROW(B$5:B$69)-4),ROWS(E$23:E450))),"")</f>
        <v/>
      </c>
    </row>
    <row r="452" spans="5:5">
      <c r="E452" s="17" t="str" cm="1">
        <f t="array" ref="E452">IFERROR(INDEX(C$5:C$69,SMALL(IF((B$5:B$69="Bâtiment")*G$13+(B$5:B$69="Eau")*G$14+(B$5:B$69="Gestion des déchets")*G$15+(B$5:B$69="Achats responsables &amp; économie circulaire")*G$16+(B$5:B$69="Contact nature &amp; biodiversité")*G$20+(B$5:B$69="Energie")*G$17+(B$5:B$69="Mobilité")*G$18+(B$5:B$69="Alimentation")*G$19,ROW(B$5:B$69)-4),ROWS(E$23:E451))),"")</f>
        <v/>
      </c>
    </row>
    <row r="453" spans="5:5">
      <c r="E453" s="17" t="str" cm="1">
        <f t="array" ref="E453">IFERROR(INDEX(C$5:C$69,SMALL(IF((B$5:B$69="Bâtiment")*G$13+(B$5:B$69="Eau")*G$14+(B$5:B$69="Gestion des déchets")*G$15+(B$5:B$69="Achats responsables &amp; économie circulaire")*G$16+(B$5:B$69="Contact nature &amp; biodiversité")*G$20+(B$5:B$69="Energie")*G$17+(B$5:B$69="Mobilité")*G$18+(B$5:B$69="Alimentation")*G$19,ROW(B$5:B$69)-4),ROWS(E$23:E452))),"")</f>
        <v/>
      </c>
    </row>
    <row r="454" spans="5:5">
      <c r="E454" s="17" t="str" cm="1">
        <f t="array" ref="E454">IFERROR(INDEX(C$5:C$69,SMALL(IF((B$5:B$69="Bâtiment")*G$13+(B$5:B$69="Eau")*G$14+(B$5:B$69="Gestion des déchets")*G$15+(B$5:B$69="Achats responsables &amp; économie circulaire")*G$16+(B$5:B$69="Contact nature &amp; biodiversité")*G$20+(B$5:B$69="Energie")*G$17+(B$5:B$69="Mobilité")*G$18+(B$5:B$69="Alimentation")*G$19,ROW(B$5:B$69)-4),ROWS(E$23:E453))),"")</f>
        <v/>
      </c>
    </row>
    <row r="455" spans="5:5">
      <c r="E455" s="17" t="str" cm="1">
        <f t="array" ref="E455">IFERROR(INDEX(C$5:C$69,SMALL(IF((B$5:B$69="Bâtiment")*G$13+(B$5:B$69="Eau")*G$14+(B$5:B$69="Gestion des déchets")*G$15+(B$5:B$69="Achats responsables &amp; économie circulaire")*G$16+(B$5:B$69="Contact nature &amp; biodiversité")*G$20+(B$5:B$69="Energie")*G$17+(B$5:B$69="Mobilité")*G$18+(B$5:B$69="Alimentation")*G$19,ROW(B$5:B$69)-4),ROWS(E$23:E454))),"")</f>
        <v/>
      </c>
    </row>
    <row r="456" spans="5:5">
      <c r="E456" s="17" t="str" cm="1">
        <f t="array" ref="E456">IFERROR(INDEX(C$5:C$69,SMALL(IF((B$5:B$69="Bâtiment")*G$13+(B$5:B$69="Eau")*G$14+(B$5:B$69="Gestion des déchets")*G$15+(B$5:B$69="Achats responsables &amp; économie circulaire")*G$16+(B$5:B$69="Contact nature &amp; biodiversité")*G$20+(B$5:B$69="Energie")*G$17+(B$5:B$69="Mobilité")*G$18+(B$5:B$69="Alimentation")*G$19,ROW(B$5:B$69)-4),ROWS(E$23:E455))),"")</f>
        <v/>
      </c>
    </row>
    <row r="457" spans="5:5">
      <c r="E457" s="17" t="str" cm="1">
        <f t="array" ref="E457">IFERROR(INDEX(C$5:C$69,SMALL(IF((B$5:B$69="Bâtiment")*G$13+(B$5:B$69="Eau")*G$14+(B$5:B$69="Gestion des déchets")*G$15+(B$5:B$69="Achats responsables &amp; économie circulaire")*G$16+(B$5:B$69="Contact nature &amp; biodiversité")*G$20+(B$5:B$69="Energie")*G$17+(B$5:B$69="Mobilité")*G$18+(B$5:B$69="Alimentation")*G$19,ROW(B$5:B$69)-4),ROWS(E$23:E456))),"")</f>
        <v/>
      </c>
    </row>
    <row r="458" spans="5:5">
      <c r="E458" s="17" t="str" cm="1">
        <f t="array" ref="E458">IFERROR(INDEX(C$5:C$69,SMALL(IF((B$5:B$69="Bâtiment")*G$13+(B$5:B$69="Eau")*G$14+(B$5:B$69="Gestion des déchets")*G$15+(B$5:B$69="Achats responsables &amp; économie circulaire")*G$16+(B$5:B$69="Contact nature &amp; biodiversité")*G$20+(B$5:B$69="Energie")*G$17+(B$5:B$69="Mobilité")*G$18+(B$5:B$69="Alimentation")*G$19,ROW(B$5:B$69)-4),ROWS(E$23:E457))),"")</f>
        <v/>
      </c>
    </row>
    <row r="459" spans="5:5">
      <c r="E459" s="17" t="str" cm="1">
        <f t="array" ref="E459">IFERROR(INDEX(C$5:C$69,SMALL(IF((B$5:B$69="Bâtiment")*G$13+(B$5:B$69="Eau")*G$14+(B$5:B$69="Gestion des déchets")*G$15+(B$5:B$69="Achats responsables &amp; économie circulaire")*G$16+(B$5:B$69="Contact nature &amp; biodiversité")*G$20+(B$5:B$69="Energie")*G$17+(B$5:B$69="Mobilité")*G$18+(B$5:B$69="Alimentation")*G$19,ROW(B$5:B$69)-4),ROWS(E$23:E458))),"")</f>
        <v/>
      </c>
    </row>
    <row r="460" spans="5:5">
      <c r="E460" s="17" t="str" cm="1">
        <f t="array" ref="E460">IFERROR(INDEX(C$5:C$69,SMALL(IF((B$5:B$69="Bâtiment")*G$13+(B$5:B$69="Eau")*G$14+(B$5:B$69="Gestion des déchets")*G$15+(B$5:B$69="Achats responsables &amp; économie circulaire")*G$16+(B$5:B$69="Contact nature &amp; biodiversité")*G$20+(B$5:B$69="Energie")*G$17+(B$5:B$69="Mobilité")*G$18+(B$5:B$69="Alimentation")*G$19,ROW(B$5:B$69)-4),ROWS(E$23:E459))),"")</f>
        <v/>
      </c>
    </row>
    <row r="461" spans="5:5">
      <c r="E461" s="17" t="str" cm="1">
        <f t="array" ref="E461">IFERROR(INDEX(C$5:C$69,SMALL(IF((B$5:B$69="Bâtiment")*G$13+(B$5:B$69="Eau")*G$14+(B$5:B$69="Gestion des déchets")*G$15+(B$5:B$69="Achats responsables &amp; économie circulaire")*G$16+(B$5:B$69="Contact nature &amp; biodiversité")*G$20+(B$5:B$69="Energie")*G$17+(B$5:B$69="Mobilité")*G$18+(B$5:B$69="Alimentation")*G$19,ROW(B$5:B$69)-4),ROWS(E$23:E460))),"")</f>
        <v/>
      </c>
    </row>
    <row r="462" spans="5:5">
      <c r="E462" s="17" t="str" cm="1">
        <f t="array" ref="E462">IFERROR(INDEX(C$5:C$69,SMALL(IF((B$5:B$69="Bâtiment")*G$13+(B$5:B$69="Eau")*G$14+(B$5:B$69="Gestion des déchets")*G$15+(B$5:B$69="Achats responsables &amp; économie circulaire")*G$16+(B$5:B$69="Contact nature &amp; biodiversité")*G$20+(B$5:B$69="Energie")*G$17+(B$5:B$69="Mobilité")*G$18+(B$5:B$69="Alimentation")*G$19,ROW(B$5:B$69)-4),ROWS(E$23:E461))),"")</f>
        <v/>
      </c>
    </row>
    <row r="463" spans="5:5">
      <c r="E463" s="17" t="str" cm="1">
        <f t="array" ref="E463">IFERROR(INDEX(C$5:C$69,SMALL(IF((B$5:B$69="Bâtiment")*G$13+(B$5:B$69="Eau")*G$14+(B$5:B$69="Gestion des déchets")*G$15+(B$5:B$69="Achats responsables &amp; économie circulaire")*G$16+(B$5:B$69="Contact nature &amp; biodiversité")*G$20+(B$5:B$69="Energie")*G$17+(B$5:B$69="Mobilité")*G$18+(B$5:B$69="Alimentation")*G$19,ROW(B$5:B$69)-4),ROWS(E$23:E462))),"")</f>
        <v/>
      </c>
    </row>
    <row r="464" spans="5:5">
      <c r="E464" s="17" t="str" cm="1">
        <f t="array" ref="E464">IFERROR(INDEX(C$5:C$69,SMALL(IF((B$5:B$69="Bâtiment")*G$13+(B$5:B$69="Eau")*G$14+(B$5:B$69="Gestion des déchets")*G$15+(B$5:B$69="Achats responsables &amp; économie circulaire")*G$16+(B$5:B$69="Contact nature &amp; biodiversité")*G$20+(B$5:B$69="Energie")*G$17+(B$5:B$69="Mobilité")*G$18+(B$5:B$69="Alimentation")*G$19,ROW(B$5:B$69)-4),ROWS(E$23:E463))),"")</f>
        <v/>
      </c>
    </row>
    <row r="465" spans="5:5">
      <c r="E465" s="17" t="str" cm="1">
        <f t="array" ref="E465">IFERROR(INDEX(C$5:C$69,SMALL(IF((B$5:B$69="Bâtiment")*G$13+(B$5:B$69="Eau")*G$14+(B$5:B$69="Gestion des déchets")*G$15+(B$5:B$69="Achats responsables &amp; économie circulaire")*G$16+(B$5:B$69="Contact nature &amp; biodiversité")*G$20+(B$5:B$69="Energie")*G$17+(B$5:B$69="Mobilité")*G$18+(B$5:B$69="Alimentation")*G$19,ROW(B$5:B$69)-4),ROWS(E$23:E464))),"")</f>
        <v/>
      </c>
    </row>
    <row r="466" spans="5:5">
      <c r="E466" s="17" t="str" cm="1">
        <f t="array" ref="E466">IFERROR(INDEX(C$5:C$69,SMALL(IF((B$5:B$69="Bâtiment")*G$13+(B$5:B$69="Eau")*G$14+(B$5:B$69="Gestion des déchets")*G$15+(B$5:B$69="Achats responsables &amp; économie circulaire")*G$16+(B$5:B$69="Contact nature &amp; biodiversité")*G$20+(B$5:B$69="Energie")*G$17+(B$5:B$69="Mobilité")*G$18+(B$5:B$69="Alimentation")*G$19,ROW(B$5:B$69)-4),ROWS(E$23:E465))),"")</f>
        <v/>
      </c>
    </row>
    <row r="467" spans="5:5">
      <c r="E467" s="17" t="str" cm="1">
        <f t="array" ref="E467">IFERROR(INDEX(C$5:C$69,SMALL(IF((B$5:B$69="Bâtiment")*G$13+(B$5:B$69="Eau")*G$14+(B$5:B$69="Gestion des déchets")*G$15+(B$5:B$69="Achats responsables &amp; économie circulaire")*G$16+(B$5:B$69="Contact nature &amp; biodiversité")*G$20+(B$5:B$69="Energie")*G$17+(B$5:B$69="Mobilité")*G$18+(B$5:B$69="Alimentation")*G$19,ROW(B$5:B$69)-4),ROWS(E$23:E466))),"")</f>
        <v/>
      </c>
    </row>
    <row r="468" spans="5:5">
      <c r="E468" s="17" t="str" cm="1">
        <f t="array" ref="E468">IFERROR(INDEX(C$5:C$69,SMALL(IF((B$5:B$69="Bâtiment")*G$13+(B$5:B$69="Eau")*G$14+(B$5:B$69="Gestion des déchets")*G$15+(B$5:B$69="Achats responsables &amp; économie circulaire")*G$16+(B$5:B$69="Contact nature &amp; biodiversité")*G$20+(B$5:B$69="Energie")*G$17+(B$5:B$69="Mobilité")*G$18+(B$5:B$69="Alimentation")*G$19,ROW(B$5:B$69)-4),ROWS(E$23:E467))),"")</f>
        <v/>
      </c>
    </row>
    <row r="469" spans="5:5">
      <c r="E469" s="17" t="str" cm="1">
        <f t="array" ref="E469">IFERROR(INDEX(C$5:C$69,SMALL(IF((B$5:B$69="Bâtiment")*G$13+(B$5:B$69="Eau")*G$14+(B$5:B$69="Gestion des déchets")*G$15+(B$5:B$69="Achats responsables &amp; économie circulaire")*G$16+(B$5:B$69="Contact nature &amp; biodiversité")*G$20+(B$5:B$69="Energie")*G$17+(B$5:B$69="Mobilité")*G$18+(B$5:B$69="Alimentation")*G$19,ROW(B$5:B$69)-4),ROWS(E$23:E468))),"")</f>
        <v/>
      </c>
    </row>
    <row r="470" spans="5:5">
      <c r="E470" s="17" t="str" cm="1">
        <f t="array" ref="E470">IFERROR(INDEX(C$5:C$69,SMALL(IF((B$5:B$69="Bâtiment")*G$13+(B$5:B$69="Eau")*G$14+(B$5:B$69="Gestion des déchets")*G$15+(B$5:B$69="Achats responsables &amp; économie circulaire")*G$16+(B$5:B$69="Contact nature &amp; biodiversité")*G$20+(B$5:B$69="Energie")*G$17+(B$5:B$69="Mobilité")*G$18+(B$5:B$69="Alimentation")*G$19,ROW(B$5:B$69)-4),ROWS(E$23:E469))),"")</f>
        <v/>
      </c>
    </row>
    <row r="471" spans="5:5">
      <c r="E471" s="17" t="str" cm="1">
        <f t="array" ref="E471">IFERROR(INDEX(C$5:C$69,SMALL(IF((B$5:B$69="Bâtiment")*G$13+(B$5:B$69="Eau")*G$14+(B$5:B$69="Gestion des déchets")*G$15+(B$5:B$69="Achats responsables &amp; économie circulaire")*G$16+(B$5:B$69="Contact nature &amp; biodiversité")*G$20+(B$5:B$69="Energie")*G$17+(B$5:B$69="Mobilité")*G$18+(B$5:B$69="Alimentation")*G$19,ROW(B$5:B$69)-4),ROWS(E$23:E470))),"")</f>
        <v/>
      </c>
    </row>
    <row r="472" spans="5:5">
      <c r="E472" s="17" t="str" cm="1">
        <f t="array" ref="E472">IFERROR(INDEX(C$5:C$69,SMALL(IF((B$5:B$69="Bâtiment")*G$13+(B$5:B$69="Eau")*G$14+(B$5:B$69="Gestion des déchets")*G$15+(B$5:B$69="Achats responsables &amp; économie circulaire")*G$16+(B$5:B$69="Contact nature &amp; biodiversité")*G$20+(B$5:B$69="Energie")*G$17+(B$5:B$69="Mobilité")*G$18+(B$5:B$69="Alimentation")*G$19,ROW(B$5:B$69)-4),ROWS(E$23:E471))),"")</f>
        <v/>
      </c>
    </row>
    <row r="473" spans="5:5">
      <c r="E473" s="17" t="str" cm="1">
        <f t="array" ref="E473">IFERROR(INDEX(C$5:C$69,SMALL(IF((B$5:B$69="Bâtiment")*G$13+(B$5:B$69="Eau")*G$14+(B$5:B$69="Gestion des déchets")*G$15+(B$5:B$69="Achats responsables &amp; économie circulaire")*G$16+(B$5:B$69="Contact nature &amp; biodiversité")*G$20+(B$5:B$69="Energie")*G$17+(B$5:B$69="Mobilité")*G$18+(B$5:B$69="Alimentation")*G$19,ROW(B$5:B$69)-4),ROWS(E$23:E472))),"")</f>
        <v/>
      </c>
    </row>
    <row r="474" spans="5:5">
      <c r="E474" s="17" t="str" cm="1">
        <f t="array" ref="E474">IFERROR(INDEX(C$5:C$69,SMALL(IF((B$5:B$69="Bâtiment")*G$13+(B$5:B$69="Eau")*G$14+(B$5:B$69="Gestion des déchets")*G$15+(B$5:B$69="Achats responsables &amp; économie circulaire")*G$16+(B$5:B$69="Contact nature &amp; biodiversité")*G$20+(B$5:B$69="Energie")*G$17+(B$5:B$69="Mobilité")*G$18+(B$5:B$69="Alimentation")*G$19,ROW(B$5:B$69)-4),ROWS(E$23:E473))),"")</f>
        <v/>
      </c>
    </row>
    <row r="475" spans="5:5">
      <c r="E475" s="17" t="str" cm="1">
        <f t="array" ref="E475">IFERROR(INDEX(C$5:C$69,SMALL(IF((B$5:B$69="Bâtiment")*G$13+(B$5:B$69="Eau")*G$14+(B$5:B$69="Gestion des déchets")*G$15+(B$5:B$69="Achats responsables &amp; économie circulaire")*G$16+(B$5:B$69="Contact nature &amp; biodiversité")*G$20+(B$5:B$69="Energie")*G$17+(B$5:B$69="Mobilité")*G$18+(B$5:B$69="Alimentation")*G$19,ROW(B$5:B$69)-4),ROWS(E$23:E474))),"")</f>
        <v/>
      </c>
    </row>
    <row r="476" spans="5:5">
      <c r="E476" s="17" t="str" cm="1">
        <f t="array" ref="E476">IFERROR(INDEX(C$5:C$69,SMALL(IF((B$5:B$69="Bâtiment")*G$13+(B$5:B$69="Eau")*G$14+(B$5:B$69="Gestion des déchets")*G$15+(B$5:B$69="Achats responsables &amp; économie circulaire")*G$16+(B$5:B$69="Contact nature &amp; biodiversité")*G$20+(B$5:B$69="Energie")*G$17+(B$5:B$69="Mobilité")*G$18+(B$5:B$69="Alimentation")*G$19,ROW(B$5:B$69)-4),ROWS(E$23:E475))),"")</f>
        <v/>
      </c>
    </row>
    <row r="477" spans="5:5">
      <c r="E477" s="17" t="str" cm="1">
        <f t="array" ref="E477">IFERROR(INDEX(C$5:C$69,SMALL(IF((B$5:B$69="Bâtiment")*G$13+(B$5:B$69="Eau")*G$14+(B$5:B$69="Gestion des déchets")*G$15+(B$5:B$69="Achats responsables &amp; économie circulaire")*G$16+(B$5:B$69="Contact nature &amp; biodiversité")*G$20+(B$5:B$69="Energie")*G$17+(B$5:B$69="Mobilité")*G$18+(B$5:B$69="Alimentation")*G$19,ROW(B$5:B$69)-4),ROWS(E$23:E476))),"")</f>
        <v/>
      </c>
    </row>
    <row r="478" spans="5:5">
      <c r="E478" s="17" t="str" cm="1">
        <f t="array" ref="E478">IFERROR(INDEX(C$5:C$69,SMALL(IF((B$5:B$69="Bâtiment")*G$13+(B$5:B$69="Eau")*G$14+(B$5:B$69="Gestion des déchets")*G$15+(B$5:B$69="Achats responsables &amp; économie circulaire")*G$16+(B$5:B$69="Contact nature &amp; biodiversité")*G$20+(B$5:B$69="Energie")*G$17+(B$5:B$69="Mobilité")*G$18+(B$5:B$69="Alimentation")*G$19,ROW(B$5:B$69)-4),ROWS(E$23:E477))),"")</f>
        <v/>
      </c>
    </row>
    <row r="479" spans="5:5">
      <c r="E479" s="17" t="str" cm="1">
        <f t="array" ref="E479">IFERROR(INDEX(C$5:C$69,SMALL(IF((B$5:B$69="Bâtiment")*G$13+(B$5:B$69="Eau")*G$14+(B$5:B$69="Gestion des déchets")*G$15+(B$5:B$69="Achats responsables &amp; économie circulaire")*G$16+(B$5:B$69="Contact nature &amp; biodiversité")*G$20+(B$5:B$69="Energie")*G$17+(B$5:B$69="Mobilité")*G$18+(B$5:B$69="Alimentation")*G$19,ROW(B$5:B$69)-4),ROWS(E$23:E478))),"")</f>
        <v/>
      </c>
    </row>
    <row r="480" spans="5:5">
      <c r="E480" s="17" t="str" cm="1">
        <f t="array" ref="E480">IFERROR(INDEX(C$5:C$69,SMALL(IF((B$5:B$69="Bâtiment")*G$13+(B$5:B$69="Eau")*G$14+(B$5:B$69="Gestion des déchets")*G$15+(B$5:B$69="Achats responsables &amp; économie circulaire")*G$16+(B$5:B$69="Contact nature &amp; biodiversité")*G$20+(B$5:B$69="Energie")*G$17+(B$5:B$69="Mobilité")*G$18+(B$5:B$69="Alimentation")*G$19,ROW(B$5:B$69)-4),ROWS(E$23:E479))),"")</f>
        <v/>
      </c>
    </row>
    <row r="481" spans="5:5">
      <c r="E481" s="17" t="str" cm="1">
        <f t="array" ref="E481">IFERROR(INDEX(C$5:C$69,SMALL(IF((B$5:B$69="Bâtiment")*G$13+(B$5:B$69="Eau")*G$14+(B$5:B$69="Gestion des déchets")*G$15+(B$5:B$69="Achats responsables &amp; économie circulaire")*G$16+(B$5:B$69="Contact nature &amp; biodiversité")*G$20+(B$5:B$69="Energie")*G$17+(B$5:B$69="Mobilité")*G$18+(B$5:B$69="Alimentation")*G$19,ROW(B$5:B$69)-4),ROWS(E$23:E480))),"")</f>
        <v/>
      </c>
    </row>
    <row r="482" spans="5:5">
      <c r="E482" s="17" t="str" cm="1">
        <f t="array" ref="E482">IFERROR(INDEX(C$5:C$69,SMALL(IF((B$5:B$69="Bâtiment")*G$13+(B$5:B$69="Eau")*G$14+(B$5:B$69="Gestion des déchets")*G$15+(B$5:B$69="Achats responsables &amp; économie circulaire")*G$16+(B$5:B$69="Contact nature &amp; biodiversité")*G$20+(B$5:B$69="Energie")*G$17+(B$5:B$69="Mobilité")*G$18+(B$5:B$69="Alimentation")*G$19,ROW(B$5:B$69)-4),ROWS(E$23:E481))),"")</f>
        <v/>
      </c>
    </row>
    <row r="483" spans="5:5">
      <c r="E483" s="17" t="str" cm="1">
        <f t="array" ref="E483">IFERROR(INDEX(C$5:C$69,SMALL(IF((B$5:B$69="Bâtiment")*G$13+(B$5:B$69="Eau")*G$14+(B$5:B$69="Gestion des déchets")*G$15+(B$5:B$69="Achats responsables &amp; économie circulaire")*G$16+(B$5:B$69="Contact nature &amp; biodiversité")*G$20+(B$5:B$69="Energie")*G$17+(B$5:B$69="Mobilité")*G$18+(B$5:B$69="Alimentation")*G$19,ROW(B$5:B$69)-4),ROWS(E$23:E482))),"")</f>
        <v/>
      </c>
    </row>
    <row r="484" spans="5:5">
      <c r="E484" s="17" t="str" cm="1">
        <f t="array" ref="E484">IFERROR(INDEX(C$5:C$69,SMALL(IF((B$5:B$69="Bâtiment")*G$13+(B$5:B$69="Eau")*G$14+(B$5:B$69="Gestion des déchets")*G$15+(B$5:B$69="Achats responsables &amp; économie circulaire")*G$16+(B$5:B$69="Contact nature &amp; biodiversité")*G$20+(B$5:B$69="Energie")*G$17+(B$5:B$69="Mobilité")*G$18+(B$5:B$69="Alimentation")*G$19,ROW(B$5:B$69)-4),ROWS(E$23:E483))),"")</f>
        <v/>
      </c>
    </row>
    <row r="485" spans="5:5">
      <c r="E485" s="17" t="str" cm="1">
        <f t="array" ref="E485">IFERROR(INDEX(C$5:C$69,SMALL(IF((B$5:B$69="Bâtiment")*G$13+(B$5:B$69="Eau")*G$14+(B$5:B$69="Gestion des déchets")*G$15+(B$5:B$69="Achats responsables &amp; économie circulaire")*G$16+(B$5:B$69="Contact nature &amp; biodiversité")*G$20+(B$5:B$69="Energie")*G$17+(B$5:B$69="Mobilité")*G$18+(B$5:B$69="Alimentation")*G$19,ROW(B$5:B$69)-4),ROWS(E$23:E484))),"")</f>
        <v/>
      </c>
    </row>
    <row r="486" spans="5:5">
      <c r="E486" s="17" t="str" cm="1">
        <f t="array" ref="E486">IFERROR(INDEX(C$5:C$69,SMALL(IF((B$5:B$69="Bâtiment")*G$13+(B$5:B$69="Eau")*G$14+(B$5:B$69="Gestion des déchets")*G$15+(B$5:B$69="Achats responsables &amp; économie circulaire")*G$16+(B$5:B$69="Contact nature &amp; biodiversité")*G$20+(B$5:B$69="Energie")*G$17+(B$5:B$69="Mobilité")*G$18+(B$5:B$69="Alimentation")*G$19,ROW(B$5:B$69)-4),ROWS(E$23:E485))),"")</f>
        <v/>
      </c>
    </row>
    <row r="487" spans="5:5">
      <c r="E487" s="17" t="str" cm="1">
        <f t="array" ref="E487">IFERROR(INDEX(C$5:C$69,SMALL(IF((B$5:B$69="Bâtiment")*G$13+(B$5:B$69="Eau")*G$14+(B$5:B$69="Gestion des déchets")*G$15+(B$5:B$69="Achats responsables &amp; économie circulaire")*G$16+(B$5:B$69="Contact nature &amp; biodiversité")*G$20+(B$5:B$69="Energie")*G$17+(B$5:B$69="Mobilité")*G$18+(B$5:B$69="Alimentation")*G$19,ROW(B$5:B$69)-4),ROWS(E$23:E486))),"")</f>
        <v/>
      </c>
    </row>
    <row r="488" spans="5:5">
      <c r="E488" s="17" t="str" cm="1">
        <f t="array" ref="E488">IFERROR(INDEX(C$5:C$69,SMALL(IF((B$5:B$69="Bâtiment")*G$13+(B$5:B$69="Eau")*G$14+(B$5:B$69="Gestion des déchets")*G$15+(B$5:B$69="Achats responsables &amp; économie circulaire")*G$16+(B$5:B$69="Contact nature &amp; biodiversité")*G$20+(B$5:B$69="Energie")*G$17+(B$5:B$69="Mobilité")*G$18+(B$5:B$69="Alimentation")*G$19,ROW(B$5:B$69)-4),ROWS(E$23:E487))),"")</f>
        <v/>
      </c>
    </row>
    <row r="489" spans="5:5">
      <c r="E489" s="17" t="str" cm="1">
        <f t="array" ref="E489">IFERROR(INDEX(C$5:C$69,SMALL(IF((B$5:B$69="Bâtiment")*G$13+(B$5:B$69="Eau")*G$14+(B$5:B$69="Gestion des déchets")*G$15+(B$5:B$69="Achats responsables &amp; économie circulaire")*G$16+(B$5:B$69="Contact nature &amp; biodiversité")*G$20+(B$5:B$69="Energie")*G$17+(B$5:B$69="Mobilité")*G$18+(B$5:B$69="Alimentation")*G$19,ROW(B$5:B$69)-4),ROWS(E$23:E488))),"")</f>
        <v/>
      </c>
    </row>
    <row r="490" spans="5:5">
      <c r="E490" s="17" t="str" cm="1">
        <f t="array" ref="E490">IFERROR(INDEX(C$5:C$69,SMALL(IF((B$5:B$69="Bâtiment")*G$13+(B$5:B$69="Eau")*G$14+(B$5:B$69="Gestion des déchets")*G$15+(B$5:B$69="Achats responsables &amp; économie circulaire")*G$16+(B$5:B$69="Contact nature &amp; biodiversité")*G$20+(B$5:B$69="Energie")*G$17+(B$5:B$69="Mobilité")*G$18+(B$5:B$69="Alimentation")*G$19,ROW(B$5:B$69)-4),ROWS(E$23:E489))),"")</f>
        <v/>
      </c>
    </row>
    <row r="491" spans="5:5">
      <c r="E491" s="17" t="str" cm="1">
        <f t="array" ref="E491">IFERROR(INDEX(C$5:C$69,SMALL(IF((B$5:B$69="Bâtiment")*G$13+(B$5:B$69="Eau")*G$14+(B$5:B$69="Gestion des déchets")*G$15+(B$5:B$69="Achats responsables &amp; économie circulaire")*G$16+(B$5:B$69="Contact nature &amp; biodiversité")*G$20+(B$5:B$69="Energie")*G$17+(B$5:B$69="Mobilité")*G$18+(B$5:B$69="Alimentation")*G$19,ROW(B$5:B$69)-4),ROWS(E$23:E490))),"")</f>
        <v/>
      </c>
    </row>
    <row r="492" spans="5:5">
      <c r="E492" s="17" t="str" cm="1">
        <f t="array" ref="E492">IFERROR(INDEX(C$5:C$69,SMALL(IF((B$5:B$69="Bâtiment")*G$13+(B$5:B$69="Eau")*G$14+(B$5:B$69="Gestion des déchets")*G$15+(B$5:B$69="Achats responsables &amp; économie circulaire")*G$16+(B$5:B$69="Contact nature &amp; biodiversité")*G$20+(B$5:B$69="Energie")*G$17+(B$5:B$69="Mobilité")*G$18+(B$5:B$69="Alimentation")*G$19,ROW(B$5:B$69)-4),ROWS(E$23:E491))),"")</f>
        <v/>
      </c>
    </row>
    <row r="493" spans="5:5">
      <c r="E493" s="17" t="str" cm="1">
        <f t="array" ref="E493">IFERROR(INDEX(C$5:C$69,SMALL(IF((B$5:B$69="Bâtiment")*G$13+(B$5:B$69="Eau")*G$14+(B$5:B$69="Gestion des déchets")*G$15+(B$5:B$69="Achats responsables &amp; économie circulaire")*G$16+(B$5:B$69="Contact nature &amp; biodiversité")*G$20+(B$5:B$69="Energie")*G$17+(B$5:B$69="Mobilité")*G$18+(B$5:B$69="Alimentation")*G$19,ROW(B$5:B$69)-4),ROWS(E$23:E492))),"")</f>
        <v/>
      </c>
    </row>
    <row r="494" spans="5:5">
      <c r="E494" s="17" t="str" cm="1">
        <f t="array" ref="E494">IFERROR(INDEX(C$5:C$69,SMALL(IF((B$5:B$69="Bâtiment")*G$13+(B$5:B$69="Eau")*G$14+(B$5:B$69="Gestion des déchets")*G$15+(B$5:B$69="Achats responsables &amp; économie circulaire")*G$16+(B$5:B$69="Contact nature &amp; biodiversité")*G$20+(B$5:B$69="Energie")*G$17+(B$5:B$69="Mobilité")*G$18+(B$5:B$69="Alimentation")*G$19,ROW(B$5:B$69)-4),ROWS(E$23:E493))),"")</f>
        <v/>
      </c>
    </row>
    <row r="495" spans="5:5">
      <c r="E495" s="17" t="str" cm="1">
        <f t="array" ref="E495">IFERROR(INDEX(C$5:C$69,SMALL(IF((B$5:B$69="Bâtiment")*G$13+(B$5:B$69="Eau")*G$14+(B$5:B$69="Gestion des déchets")*G$15+(B$5:B$69="Achats responsables &amp; économie circulaire")*G$16+(B$5:B$69="Contact nature &amp; biodiversité")*G$20+(B$5:B$69="Energie")*G$17+(B$5:B$69="Mobilité")*G$18+(B$5:B$69="Alimentation")*G$19,ROW(B$5:B$69)-4),ROWS(E$23:E494))),"")</f>
        <v/>
      </c>
    </row>
    <row r="496" spans="5:5">
      <c r="E496" s="17" t="str" cm="1">
        <f t="array" ref="E496">IFERROR(INDEX(C$5:C$69,SMALL(IF((B$5:B$69="Bâtiment")*G$13+(B$5:B$69="Eau")*G$14+(B$5:B$69="Gestion des déchets")*G$15+(B$5:B$69="Achats responsables &amp; économie circulaire")*G$16+(B$5:B$69="Contact nature &amp; biodiversité")*G$20+(B$5:B$69="Energie")*G$17+(B$5:B$69="Mobilité")*G$18+(B$5:B$69="Alimentation")*G$19,ROW(B$5:B$69)-4),ROWS(E$23:E495))),"")</f>
        <v/>
      </c>
    </row>
    <row r="497" spans="5:5">
      <c r="E497" s="17" t="str" cm="1">
        <f t="array" ref="E497">IFERROR(INDEX(C$5:C$69,SMALL(IF((B$5:B$69="Bâtiment")*G$13+(B$5:B$69="Eau")*G$14+(B$5:B$69="Gestion des déchets")*G$15+(B$5:B$69="Achats responsables &amp; économie circulaire")*G$16+(B$5:B$69="Contact nature &amp; biodiversité")*G$20+(B$5:B$69="Energie")*G$17+(B$5:B$69="Mobilité")*G$18+(B$5:B$69="Alimentation")*G$19,ROW(B$5:B$69)-4),ROWS(E$23:E496))),"")</f>
        <v/>
      </c>
    </row>
    <row r="498" spans="5:5">
      <c r="E498" s="17" t="str" cm="1">
        <f t="array" ref="E498">IFERROR(INDEX(C$5:C$69,SMALL(IF((B$5:B$69="Bâtiment")*G$13+(B$5:B$69="Eau")*G$14+(B$5:B$69="Gestion des déchets")*G$15+(B$5:B$69="Achats responsables &amp; économie circulaire")*G$16+(B$5:B$69="Contact nature &amp; biodiversité")*G$20+(B$5:B$69="Energie")*G$17+(B$5:B$69="Mobilité")*G$18+(B$5:B$69="Alimentation")*G$19,ROW(B$5:B$69)-4),ROWS(E$23:E497))),"")</f>
        <v/>
      </c>
    </row>
    <row r="499" spans="5:5">
      <c r="E499" s="17" t="str" cm="1">
        <f t="array" ref="E499">IFERROR(INDEX(C$5:C$69,SMALL(IF((B$5:B$69="Bâtiment")*G$13+(B$5:B$69="Eau")*G$14+(B$5:B$69="Gestion des déchets")*G$15+(B$5:B$69="Achats responsables &amp; économie circulaire")*G$16+(B$5:B$69="Contact nature &amp; biodiversité")*G$20+(B$5:B$69="Energie")*G$17+(B$5:B$69="Mobilité")*G$18+(B$5:B$69="Alimentation")*G$19,ROW(B$5:B$69)-4),ROWS(E$23:E498))),"")</f>
        <v/>
      </c>
    </row>
    <row r="500" spans="5:5">
      <c r="E500" s="17" t="str" cm="1">
        <f t="array" ref="E500">IFERROR(INDEX(C$5:C$69,SMALL(IF((B$5:B$69="Bâtiment")*G$13+(B$5:B$69="Eau")*G$14+(B$5:B$69="Gestion des déchets")*G$15+(B$5:B$69="Achats responsables &amp; économie circulaire")*G$16+(B$5:B$69="Contact nature &amp; biodiversité")*G$20+(B$5:B$69="Energie")*G$17+(B$5:B$69="Mobilité")*G$18+(B$5:B$69="Alimentation")*G$19,ROW(B$5:B$69)-4),ROWS(E$23:E499))),"")</f>
        <v/>
      </c>
    </row>
    <row r="501" spans="5:5">
      <c r="E501" s="17" t="str" cm="1">
        <f t="array" ref="E501">IFERROR(INDEX(C$5:C$69,SMALL(IF((B$5:B$69="Bâtiment")*G$13+(B$5:B$69="Eau")*G$14+(B$5:B$69="Gestion des déchets")*G$15+(B$5:B$69="Achats responsables &amp; économie circulaire")*G$16+(B$5:B$69="Contact nature &amp; biodiversité")*G$20+(B$5:B$69="Energie")*G$17+(B$5:B$69="Mobilité")*G$18+(B$5:B$69="Alimentation")*G$19,ROW(B$5:B$69)-4),ROWS(E$23:E500))),"")</f>
        <v/>
      </c>
    </row>
    <row r="502" spans="5:5">
      <c r="E502" s="17" t="str" cm="1">
        <f t="array" ref="E502">IFERROR(INDEX(C$5:C$69,SMALL(IF((B$5:B$69="Bâtiment")*G$13+(B$5:B$69="Eau")*G$14+(B$5:B$69="Gestion des déchets")*G$15+(B$5:B$69="Achats responsables &amp; économie circulaire")*G$16+(B$5:B$69="Contact nature &amp; biodiversité")*G$20+(B$5:B$69="Energie")*G$17+(B$5:B$69="Mobilité")*G$18+(B$5:B$69="Alimentation")*G$19,ROW(B$5:B$69)-4),ROWS(E$23:E501))),"")</f>
        <v/>
      </c>
    </row>
    <row r="503" spans="5:5">
      <c r="E503" s="17" t="str" cm="1">
        <f t="array" ref="E503">IFERROR(INDEX(C$5:C$69,SMALL(IF((B$5:B$69="Bâtiment")*G$13+(B$5:B$69="Eau")*G$14+(B$5:B$69="Gestion des déchets")*G$15+(B$5:B$69="Achats responsables &amp; économie circulaire")*G$16+(B$5:B$69="Contact nature &amp; biodiversité")*G$20+(B$5:B$69="Energie")*G$17+(B$5:B$69="Mobilité")*G$18+(B$5:B$69="Alimentation")*G$19,ROW(B$5:B$69)-4),ROWS(E$23:E502))),"")</f>
        <v/>
      </c>
    </row>
    <row r="504" spans="5:5">
      <c r="E504" s="17" t="str" cm="1">
        <f t="array" ref="E504">IFERROR(INDEX(C$5:C$69,SMALL(IF((B$5:B$69="Bâtiment")*G$13+(B$5:B$69="Eau")*G$14+(B$5:B$69="Gestion des déchets")*G$15+(B$5:B$69="Achats responsables &amp; économie circulaire")*G$16+(B$5:B$69="Contact nature &amp; biodiversité")*G$20+(B$5:B$69="Energie")*G$17+(B$5:B$69="Mobilité")*G$18+(B$5:B$69="Alimentation")*G$19,ROW(B$5:B$69)-4),ROWS(E$23:E503))),"")</f>
        <v/>
      </c>
    </row>
    <row r="505" spans="5:5">
      <c r="E505" s="17" t="str" cm="1">
        <f t="array" ref="E505">IFERROR(INDEX(C$5:C$69,SMALL(IF((B$5:B$69="Bâtiment")*G$13+(B$5:B$69="Eau")*G$14+(B$5:B$69="Gestion des déchets")*G$15+(B$5:B$69="Achats responsables &amp; économie circulaire")*G$16+(B$5:B$69="Contact nature &amp; biodiversité")*G$20+(B$5:B$69="Energie")*G$17+(B$5:B$69="Mobilité")*G$18+(B$5:B$69="Alimentation")*G$19,ROW(B$5:B$69)-4),ROWS(E$23:E504))),"")</f>
        <v/>
      </c>
    </row>
    <row r="506" spans="5:5">
      <c r="E506" s="17" t="str" cm="1">
        <f t="array" ref="E506">IFERROR(INDEX(C$5:C$69,SMALL(IF((B$5:B$69="Bâtiment")*G$13+(B$5:B$69="Eau")*G$14+(B$5:B$69="Gestion des déchets")*G$15+(B$5:B$69="Achats responsables &amp; économie circulaire")*G$16+(B$5:B$69="Contact nature &amp; biodiversité")*G$20+(B$5:B$69="Energie")*G$17+(B$5:B$69="Mobilité")*G$18+(B$5:B$69="Alimentation")*G$19,ROW(B$5:B$69)-4),ROWS(E$23:E505))),"")</f>
        <v/>
      </c>
    </row>
    <row r="507" spans="5:5">
      <c r="E507" s="17" t="str" cm="1">
        <f t="array" ref="E507">IFERROR(INDEX(C$5:C$69,SMALL(IF((B$5:B$69="Bâtiment")*G$13+(B$5:B$69="Eau")*G$14+(B$5:B$69="Gestion des déchets")*G$15+(B$5:B$69="Achats responsables &amp; économie circulaire")*G$16+(B$5:B$69="Contact nature &amp; biodiversité")*G$20+(B$5:B$69="Energie")*G$17+(B$5:B$69="Mobilité")*G$18+(B$5:B$69="Alimentation")*G$19,ROW(B$5:B$69)-4),ROWS(E$23:E506))),"")</f>
        <v/>
      </c>
    </row>
    <row r="508" spans="5:5">
      <c r="E508" s="17" t="str" cm="1">
        <f t="array" ref="E508">IFERROR(INDEX(C$5:C$69,SMALL(IF((B$5:B$69="Bâtiment")*G$13+(B$5:B$69="Eau")*G$14+(B$5:B$69="Gestion des déchets")*G$15+(B$5:B$69="Achats responsables &amp; économie circulaire")*G$16+(B$5:B$69="Contact nature &amp; biodiversité")*G$20+(B$5:B$69="Energie")*G$17+(B$5:B$69="Mobilité")*G$18+(B$5:B$69="Alimentation")*G$19,ROW(B$5:B$69)-4),ROWS(E$23:E507))),"")</f>
        <v/>
      </c>
    </row>
    <row r="509" spans="5:5">
      <c r="E509" s="17" t="str" cm="1">
        <f t="array" ref="E509">IFERROR(INDEX(C$5:C$69,SMALL(IF((B$5:B$69="Bâtiment")*G$13+(B$5:B$69="Eau")*G$14+(B$5:B$69="Gestion des déchets")*G$15+(B$5:B$69="Achats responsables &amp; économie circulaire")*G$16+(B$5:B$69="Contact nature &amp; biodiversité")*G$20+(B$5:B$69="Energie")*G$17+(B$5:B$69="Mobilité")*G$18+(B$5:B$69="Alimentation")*G$19,ROW(B$5:B$69)-4),ROWS(E$23:E508))),"")</f>
        <v/>
      </c>
    </row>
    <row r="510" spans="5:5">
      <c r="E510" s="17" t="str" cm="1">
        <f t="array" ref="E510">IFERROR(INDEX(C$5:C$69,SMALL(IF((B$5:B$69="Bâtiment")*G$13+(B$5:B$69="Eau")*G$14+(B$5:B$69="Gestion des déchets")*G$15+(B$5:B$69="Achats responsables &amp; économie circulaire")*G$16+(B$5:B$69="Contact nature &amp; biodiversité")*G$20+(B$5:B$69="Energie")*G$17+(B$5:B$69="Mobilité")*G$18+(B$5:B$69="Alimentation")*G$19,ROW(B$5:B$69)-4),ROWS(E$23:E509))),"")</f>
        <v/>
      </c>
    </row>
    <row r="511" spans="5:5">
      <c r="E511" s="17" t="str" cm="1">
        <f t="array" ref="E511">IFERROR(INDEX(C$5:C$69,SMALL(IF((B$5:B$69="Bâtiment")*G$13+(B$5:B$69="Eau")*G$14+(B$5:B$69="Gestion des déchets")*G$15+(B$5:B$69="Achats responsables &amp; économie circulaire")*G$16+(B$5:B$69="Contact nature &amp; biodiversité")*G$20+(B$5:B$69="Energie")*G$17+(B$5:B$69="Mobilité")*G$18+(B$5:B$69="Alimentation")*G$19,ROW(B$5:B$69)-4),ROWS(E$23:E510))),"")</f>
        <v/>
      </c>
    </row>
    <row r="512" spans="5:5">
      <c r="E512" s="17" t="str" cm="1">
        <f t="array" ref="E512">IFERROR(INDEX(C$5:C$69,SMALL(IF((B$5:B$69="Bâtiment")*G$13+(B$5:B$69="Eau")*G$14+(B$5:B$69="Gestion des déchets")*G$15+(B$5:B$69="Achats responsables &amp; économie circulaire")*G$16+(B$5:B$69="Contact nature &amp; biodiversité")*G$20+(B$5:B$69="Energie")*G$17+(B$5:B$69="Mobilité")*G$18+(B$5:B$69="Alimentation")*G$19,ROW(B$5:B$69)-4),ROWS(E$23:E511))),"")</f>
        <v/>
      </c>
    </row>
    <row r="513" spans="5:5">
      <c r="E513" s="17" t="str" cm="1">
        <f t="array" ref="E513">IFERROR(INDEX(C$5:C$69,SMALL(IF((B$5:B$69="Bâtiment")*G$13+(B$5:B$69="Eau")*G$14+(B$5:B$69="Gestion des déchets")*G$15+(B$5:B$69="Achats responsables &amp; économie circulaire")*G$16+(B$5:B$69="Contact nature &amp; biodiversité")*G$20+(B$5:B$69="Energie")*G$17+(B$5:B$69="Mobilité")*G$18+(B$5:B$69="Alimentation")*G$19,ROW(B$5:B$69)-4),ROWS(E$23:E512))),"")</f>
        <v/>
      </c>
    </row>
    <row r="514" spans="5:5">
      <c r="E514" s="17" t="str" cm="1">
        <f t="array" ref="E514">IFERROR(INDEX(C$5:C$69,SMALL(IF((B$5:B$69="Bâtiment")*G$13+(B$5:B$69="Eau")*G$14+(B$5:B$69="Gestion des déchets")*G$15+(B$5:B$69="Achats responsables &amp; économie circulaire")*G$16+(B$5:B$69="Contact nature &amp; biodiversité")*G$20+(B$5:B$69="Energie")*G$17+(B$5:B$69="Mobilité")*G$18+(B$5:B$69="Alimentation")*G$19,ROW(B$5:B$69)-4),ROWS(E$23:E513))),"")</f>
        <v/>
      </c>
    </row>
    <row r="515" spans="5:5">
      <c r="E515" s="17" t="str" cm="1">
        <f t="array" ref="E515">IFERROR(INDEX(C$5:C$69,SMALL(IF((B$5:B$69="Bâtiment")*G$13+(B$5:B$69="Eau")*G$14+(B$5:B$69="Gestion des déchets")*G$15+(B$5:B$69="Achats responsables &amp; économie circulaire")*G$16+(B$5:B$69="Contact nature &amp; biodiversité")*G$20+(B$5:B$69="Energie")*G$17+(B$5:B$69="Mobilité")*G$18+(B$5:B$69="Alimentation")*G$19,ROW(B$5:B$69)-4),ROWS(E$23:E514))),"")</f>
        <v/>
      </c>
    </row>
    <row r="516" spans="5:5">
      <c r="E516" s="17" t="str" cm="1">
        <f t="array" ref="E516">IFERROR(INDEX(C$5:C$69,SMALL(IF((B$5:B$69="Bâtiment")*G$13+(B$5:B$69="Eau")*G$14+(B$5:B$69="Gestion des déchets")*G$15+(B$5:B$69="Achats responsables &amp; économie circulaire")*G$16+(B$5:B$69="Contact nature &amp; biodiversité")*G$20+(B$5:B$69="Energie")*G$17+(B$5:B$69="Mobilité")*G$18+(B$5:B$69="Alimentation")*G$19,ROW(B$5:B$69)-4),ROWS(E$23:E515))),"")</f>
        <v/>
      </c>
    </row>
    <row r="517" spans="5:5">
      <c r="E517" s="17" t="str" cm="1">
        <f t="array" ref="E517">IFERROR(INDEX(C$5:C$69,SMALL(IF((B$5:B$69="Bâtiment")*G$13+(B$5:B$69="Eau")*G$14+(B$5:B$69="Gestion des déchets")*G$15+(B$5:B$69="Achats responsables &amp; économie circulaire")*G$16+(B$5:B$69="Contact nature &amp; biodiversité")*G$20+(B$5:B$69="Energie")*G$17+(B$5:B$69="Mobilité")*G$18+(B$5:B$69="Alimentation")*G$19,ROW(B$5:B$69)-4),ROWS(E$23:E516))),"")</f>
        <v/>
      </c>
    </row>
    <row r="518" spans="5:5">
      <c r="E518" s="17" t="str" cm="1">
        <f t="array" ref="E518">IFERROR(INDEX(C$5:C$69,SMALL(IF((B$5:B$69="Bâtiment")*G$13+(B$5:B$69="Eau")*G$14+(B$5:B$69="Gestion des déchets")*G$15+(B$5:B$69="Achats responsables &amp; économie circulaire")*G$16+(B$5:B$69="Contact nature &amp; biodiversité")*G$20+(B$5:B$69="Energie")*G$17+(B$5:B$69="Mobilité")*G$18+(B$5:B$69="Alimentation")*G$19,ROW(B$5:B$69)-4),ROWS(E$23:E517))),"")</f>
        <v/>
      </c>
    </row>
    <row r="519" spans="5:5">
      <c r="E519" s="17" t="str" cm="1">
        <f t="array" ref="E519">IFERROR(INDEX(C$5:C$69,SMALL(IF((B$5:B$69="Bâtiment")*G$13+(B$5:B$69="Eau")*G$14+(B$5:B$69="Gestion des déchets")*G$15+(B$5:B$69="Achats responsables &amp; économie circulaire")*G$16+(B$5:B$69="Contact nature &amp; biodiversité")*G$20+(B$5:B$69="Energie")*G$17+(B$5:B$69="Mobilité")*G$18+(B$5:B$69="Alimentation")*G$19,ROW(B$5:B$69)-4),ROWS(E$23:E518))),"")</f>
        <v/>
      </c>
    </row>
    <row r="520" spans="5:5">
      <c r="E520" s="17" t="str" cm="1">
        <f t="array" ref="E520">IFERROR(INDEX(C$5:C$69,SMALL(IF((B$5:B$69="Bâtiment")*G$13+(B$5:B$69="Eau")*G$14+(B$5:B$69="Gestion des déchets")*G$15+(B$5:B$69="Achats responsables &amp; économie circulaire")*G$16+(B$5:B$69="Contact nature &amp; biodiversité")*G$20+(B$5:B$69="Energie")*G$17+(B$5:B$69="Mobilité")*G$18+(B$5:B$69="Alimentation")*G$19,ROW(B$5:B$69)-4),ROWS(E$23:E519))),"")</f>
        <v/>
      </c>
    </row>
    <row r="521" spans="5:5">
      <c r="E521" s="17" t="str" cm="1">
        <f t="array" ref="E521">IFERROR(INDEX(C$5:C$69,SMALL(IF((B$5:B$69="Bâtiment")*G$13+(B$5:B$69="Eau")*G$14+(B$5:B$69="Gestion des déchets")*G$15+(B$5:B$69="Achats responsables &amp; économie circulaire")*G$16+(B$5:B$69="Contact nature &amp; biodiversité")*G$20+(B$5:B$69="Energie")*G$17+(B$5:B$69="Mobilité")*G$18+(B$5:B$69="Alimentation")*G$19,ROW(B$5:B$69)-4),ROWS(E$23:E520))),"")</f>
        <v/>
      </c>
    </row>
    <row r="522" spans="5:5">
      <c r="E522" s="17" t="str" cm="1">
        <f t="array" ref="E522">IFERROR(INDEX(C$5:C$69,SMALL(IF((B$5:B$69="Bâtiment")*G$13+(B$5:B$69="Eau")*G$14+(B$5:B$69="Gestion des déchets")*G$15+(B$5:B$69="Achats responsables &amp; économie circulaire")*G$16+(B$5:B$69="Contact nature &amp; biodiversité")*G$20+(B$5:B$69="Energie")*G$17+(B$5:B$69="Mobilité")*G$18+(B$5:B$69="Alimentation")*G$19,ROW(B$5:B$69)-4),ROWS(E$23:E521))),"")</f>
        <v/>
      </c>
    </row>
    <row r="523" spans="5:5">
      <c r="E523" s="17" t="str" cm="1">
        <f t="array" ref="E523">IFERROR(INDEX(C$5:C$69,SMALL(IF((B$5:B$69="Bâtiment")*G$13+(B$5:B$69="Eau")*G$14+(B$5:B$69="Gestion des déchets")*G$15+(B$5:B$69="Achats responsables &amp; économie circulaire")*G$16+(B$5:B$69="Contact nature &amp; biodiversité")*G$20+(B$5:B$69="Energie")*G$17+(B$5:B$69="Mobilité")*G$18+(B$5:B$69="Alimentation")*G$19,ROW(B$5:B$69)-4),ROWS(E$23:E522))),"")</f>
        <v/>
      </c>
    </row>
    <row r="524" spans="5:5">
      <c r="E524" s="17" t="str" cm="1">
        <f t="array" ref="E524">IFERROR(INDEX(C$5:C$69,SMALL(IF((B$5:B$69="Bâtiment")*G$13+(B$5:B$69="Eau")*G$14+(B$5:B$69="Gestion des déchets")*G$15+(B$5:B$69="Achats responsables &amp; économie circulaire")*G$16+(B$5:B$69="Contact nature &amp; biodiversité")*G$20+(B$5:B$69="Energie")*G$17+(B$5:B$69="Mobilité")*G$18+(B$5:B$69="Alimentation")*G$19,ROW(B$5:B$69)-4),ROWS(E$23:E523))),"")</f>
        <v/>
      </c>
    </row>
    <row r="525" spans="5:5">
      <c r="E525" s="17" t="str" cm="1">
        <f t="array" ref="E525">IFERROR(INDEX(C$5:C$69,SMALL(IF((B$5:B$69="Bâtiment")*G$13+(B$5:B$69="Eau")*G$14+(B$5:B$69="Gestion des déchets")*G$15+(B$5:B$69="Achats responsables &amp; économie circulaire")*G$16+(B$5:B$69="Contact nature &amp; biodiversité")*G$20+(B$5:B$69="Energie")*G$17+(B$5:B$69="Mobilité")*G$18+(B$5:B$69="Alimentation")*G$19,ROW(B$5:B$69)-4),ROWS(E$23:E524))),"")</f>
        <v/>
      </c>
    </row>
    <row r="526" spans="5:5">
      <c r="E526" s="17" t="str" cm="1">
        <f t="array" ref="E526">IFERROR(INDEX(C$5:C$69,SMALL(IF((B$5:B$69="Bâtiment")*G$13+(B$5:B$69="Eau")*G$14+(B$5:B$69="Gestion des déchets")*G$15+(B$5:B$69="Achats responsables &amp; économie circulaire")*G$16+(B$5:B$69="Contact nature &amp; biodiversité")*G$20+(B$5:B$69="Energie")*G$17+(B$5:B$69="Mobilité")*G$18+(B$5:B$69="Alimentation")*G$19,ROW(B$5:B$69)-4),ROWS(E$23:E525))),"")</f>
        <v/>
      </c>
    </row>
    <row r="527" spans="5:5">
      <c r="E527" s="17" t="str" cm="1">
        <f t="array" ref="E527">IFERROR(INDEX(C$5:C$69,SMALL(IF((B$5:B$69="Bâtiment")*G$13+(B$5:B$69="Eau")*G$14+(B$5:B$69="Gestion des déchets")*G$15+(B$5:B$69="Achats responsables &amp; économie circulaire")*G$16+(B$5:B$69="Contact nature &amp; biodiversité")*G$20+(B$5:B$69="Energie")*G$17+(B$5:B$69="Mobilité")*G$18+(B$5:B$69="Alimentation")*G$19,ROW(B$5:B$69)-4),ROWS(E$23:E526))),"")</f>
        <v/>
      </c>
    </row>
    <row r="528" spans="5:5">
      <c r="E528" s="17" t="str" cm="1">
        <f t="array" ref="E528">IFERROR(INDEX(C$5:C$69,SMALL(IF((B$5:B$69="Bâtiment")*G$13+(B$5:B$69="Eau")*G$14+(B$5:B$69="Gestion des déchets")*G$15+(B$5:B$69="Achats responsables &amp; économie circulaire")*G$16+(B$5:B$69="Contact nature &amp; biodiversité")*G$20+(B$5:B$69="Energie")*G$17+(B$5:B$69="Mobilité")*G$18+(B$5:B$69="Alimentation")*G$19,ROW(B$5:B$69)-4),ROWS(E$23:E527))),"")</f>
        <v/>
      </c>
    </row>
    <row r="529" spans="5:5">
      <c r="E529" s="17" t="str" cm="1">
        <f t="array" ref="E529">IFERROR(INDEX(C$5:C$69,SMALL(IF((B$5:B$69="Bâtiment")*G$13+(B$5:B$69="Eau")*G$14+(B$5:B$69="Gestion des déchets")*G$15+(B$5:B$69="Achats responsables &amp; économie circulaire")*G$16+(B$5:B$69="Contact nature &amp; biodiversité")*G$20+(B$5:B$69="Energie")*G$17+(B$5:B$69="Mobilité")*G$18+(B$5:B$69="Alimentation")*G$19,ROW(B$5:B$69)-4),ROWS(E$23:E528))),"")</f>
        <v/>
      </c>
    </row>
    <row r="530" spans="5:5">
      <c r="E530" s="17" t="str" cm="1">
        <f t="array" ref="E530">IFERROR(INDEX(C$5:C$69,SMALL(IF((B$5:B$69="Bâtiment")*G$13+(B$5:B$69="Eau")*G$14+(B$5:B$69="Gestion des déchets")*G$15+(B$5:B$69="Achats responsables &amp; économie circulaire")*G$16+(B$5:B$69="Contact nature &amp; biodiversité")*G$20+(B$5:B$69="Energie")*G$17+(B$5:B$69="Mobilité")*G$18+(B$5:B$69="Alimentation")*G$19,ROW(B$5:B$69)-4),ROWS(E$23:E529))),"")</f>
        <v/>
      </c>
    </row>
    <row r="531" spans="5:5">
      <c r="E531" s="17" t="str" cm="1">
        <f t="array" ref="E531">IFERROR(INDEX(C$5:C$69,SMALL(IF((B$5:B$69="Bâtiment")*G$13+(B$5:B$69="Eau")*G$14+(B$5:B$69="Gestion des déchets")*G$15+(B$5:B$69="Achats responsables &amp; économie circulaire")*G$16+(B$5:B$69="Contact nature &amp; biodiversité")*G$20+(B$5:B$69="Energie")*G$17+(B$5:B$69="Mobilité")*G$18+(B$5:B$69="Alimentation")*G$19,ROW(B$5:B$69)-4),ROWS(E$23:E530))),"")</f>
        <v/>
      </c>
    </row>
    <row r="532" spans="5:5">
      <c r="E532" s="17" t="str" cm="1">
        <f t="array" ref="E532">IFERROR(INDEX(C$5:C$69,SMALL(IF((B$5:B$69="Bâtiment")*G$13+(B$5:B$69="Eau")*G$14+(B$5:B$69="Gestion des déchets")*G$15+(B$5:B$69="Achats responsables &amp; économie circulaire")*G$16+(B$5:B$69="Contact nature &amp; biodiversité")*G$20+(B$5:B$69="Energie")*G$17+(B$5:B$69="Mobilité")*G$18+(B$5:B$69="Alimentation")*G$19,ROW(B$5:B$69)-4),ROWS(E$23:E531))),"")</f>
        <v/>
      </c>
    </row>
    <row r="533" spans="5:5">
      <c r="E533" s="17" t="str" cm="1">
        <f t="array" ref="E533">IFERROR(INDEX(C$5:C$69,SMALL(IF((B$5:B$69="Bâtiment")*G$13+(B$5:B$69="Eau")*G$14+(B$5:B$69="Gestion des déchets")*G$15+(B$5:B$69="Achats responsables &amp; économie circulaire")*G$16+(B$5:B$69="Contact nature &amp; biodiversité")*G$20+(B$5:B$69="Energie")*G$17+(B$5:B$69="Mobilité")*G$18+(B$5:B$69="Alimentation")*G$19,ROW(B$5:B$69)-4),ROWS(E$23:E532))),"")</f>
        <v/>
      </c>
    </row>
    <row r="534" spans="5:5">
      <c r="E534" s="17" t="str" cm="1">
        <f t="array" ref="E534">IFERROR(INDEX(C$5:C$69,SMALL(IF((B$5:B$69="Bâtiment")*G$13+(B$5:B$69="Eau")*G$14+(B$5:B$69="Gestion des déchets")*G$15+(B$5:B$69="Achats responsables &amp; économie circulaire")*G$16+(B$5:B$69="Contact nature &amp; biodiversité")*G$20+(B$5:B$69="Energie")*G$17+(B$5:B$69="Mobilité")*G$18+(B$5:B$69="Alimentation")*G$19,ROW(B$5:B$69)-4),ROWS(E$23:E533))),"")</f>
        <v/>
      </c>
    </row>
    <row r="535" spans="5:5">
      <c r="E535" s="17" t="str" cm="1">
        <f t="array" ref="E535">IFERROR(INDEX(C$5:C$69,SMALL(IF((B$5:B$69="Bâtiment")*G$13+(B$5:B$69="Eau")*G$14+(B$5:B$69="Gestion des déchets")*G$15+(B$5:B$69="Achats responsables &amp; économie circulaire")*G$16+(B$5:B$69="Contact nature &amp; biodiversité")*G$20+(B$5:B$69="Energie")*G$17+(B$5:B$69="Mobilité")*G$18+(B$5:B$69="Alimentation")*G$19,ROW(B$5:B$69)-4),ROWS(E$23:E534))),"")</f>
        <v/>
      </c>
    </row>
    <row r="536" spans="5:5">
      <c r="E536" s="17" t="str" cm="1">
        <f t="array" ref="E536">IFERROR(INDEX(C$5:C$69,SMALL(IF((B$5:B$69="Bâtiment")*G$13+(B$5:B$69="Eau")*G$14+(B$5:B$69="Gestion des déchets")*G$15+(B$5:B$69="Achats responsables &amp; économie circulaire")*G$16+(B$5:B$69="Contact nature &amp; biodiversité")*G$20+(B$5:B$69="Energie")*G$17+(B$5:B$69="Mobilité")*G$18+(B$5:B$69="Alimentation")*G$19,ROW(B$5:B$69)-4),ROWS(E$23:E535))),"")</f>
        <v/>
      </c>
    </row>
    <row r="537" spans="5:5">
      <c r="E537" s="17" t="str" cm="1">
        <f t="array" ref="E537">IFERROR(INDEX(C$5:C$69,SMALL(IF((B$5:B$69="Bâtiment")*G$13+(B$5:B$69="Eau")*G$14+(B$5:B$69="Gestion des déchets")*G$15+(B$5:B$69="Achats responsables &amp; économie circulaire")*G$16+(B$5:B$69="Contact nature &amp; biodiversité")*G$20+(B$5:B$69="Energie")*G$17+(B$5:B$69="Mobilité")*G$18+(B$5:B$69="Alimentation")*G$19,ROW(B$5:B$69)-4),ROWS(E$23:E536))),"")</f>
        <v/>
      </c>
    </row>
    <row r="538" spans="5:5">
      <c r="E538" s="17" t="str" cm="1">
        <f t="array" ref="E538">IFERROR(INDEX(C$5:C$69,SMALL(IF((B$5:B$69="Bâtiment")*G$13+(B$5:B$69="Eau")*G$14+(B$5:B$69="Gestion des déchets")*G$15+(B$5:B$69="Achats responsables &amp; économie circulaire")*G$16+(B$5:B$69="Contact nature &amp; biodiversité")*G$20+(B$5:B$69="Energie")*G$17+(B$5:B$69="Mobilité")*G$18+(B$5:B$69="Alimentation")*G$19,ROW(B$5:B$69)-4),ROWS(E$23:E537))),"")</f>
        <v/>
      </c>
    </row>
    <row r="539" spans="5:5">
      <c r="E539" s="17" t="str" cm="1">
        <f t="array" ref="E539">IFERROR(INDEX(C$5:C$69,SMALL(IF((B$5:B$69="Bâtiment")*G$13+(B$5:B$69="Eau")*G$14+(B$5:B$69="Gestion des déchets")*G$15+(B$5:B$69="Achats responsables &amp; économie circulaire")*G$16+(B$5:B$69="Contact nature &amp; biodiversité")*G$20+(B$5:B$69="Energie")*G$17+(B$5:B$69="Mobilité")*G$18+(B$5:B$69="Alimentation")*G$19,ROW(B$5:B$69)-4),ROWS(E$23:E538))),"")</f>
        <v/>
      </c>
    </row>
    <row r="540" spans="5:5">
      <c r="E540" s="17" t="str" cm="1">
        <f t="array" ref="E540">IFERROR(INDEX(C$5:C$69,SMALL(IF((B$5:B$69="Bâtiment")*G$13+(B$5:B$69="Eau")*G$14+(B$5:B$69="Gestion des déchets")*G$15+(B$5:B$69="Achats responsables &amp; économie circulaire")*G$16+(B$5:B$69="Contact nature &amp; biodiversité")*G$20+(B$5:B$69="Energie")*G$17+(B$5:B$69="Mobilité")*G$18+(B$5:B$69="Alimentation")*G$19,ROW(B$5:B$69)-4),ROWS(E$23:E539))),"")</f>
        <v/>
      </c>
    </row>
    <row r="541" spans="5:5">
      <c r="E541" s="17" t="str" cm="1">
        <f t="array" ref="E541">IFERROR(INDEX(C$5:C$69,SMALL(IF((B$5:B$69="Bâtiment")*G$13+(B$5:B$69="Eau")*G$14+(B$5:B$69="Gestion des déchets")*G$15+(B$5:B$69="Achats responsables &amp; économie circulaire")*G$16+(B$5:B$69="Contact nature &amp; biodiversité")*G$20+(B$5:B$69="Energie")*G$17+(B$5:B$69="Mobilité")*G$18+(B$5:B$69="Alimentation")*G$19,ROW(B$5:B$69)-4),ROWS(E$23:E540))),"")</f>
        <v/>
      </c>
    </row>
    <row r="542" spans="5:5">
      <c r="E542" s="17" t="str" cm="1">
        <f t="array" ref="E542">IFERROR(INDEX(C$5:C$69,SMALL(IF((B$5:B$69="Bâtiment")*G$13+(B$5:B$69="Eau")*G$14+(B$5:B$69="Gestion des déchets")*G$15+(B$5:B$69="Achats responsables &amp; économie circulaire")*G$16+(B$5:B$69="Contact nature &amp; biodiversité")*G$20+(B$5:B$69="Energie")*G$17+(B$5:B$69="Mobilité")*G$18+(B$5:B$69="Alimentation")*G$19,ROW(B$5:B$69)-4),ROWS(E$23:E541))),"")</f>
        <v/>
      </c>
    </row>
    <row r="543" spans="5:5">
      <c r="E543" s="17" t="str" cm="1">
        <f t="array" ref="E543">IFERROR(INDEX(C$5:C$69,SMALL(IF((B$5:B$69="Bâtiment")*G$13+(B$5:B$69="Eau")*G$14+(B$5:B$69="Gestion des déchets")*G$15+(B$5:B$69="Achats responsables &amp; économie circulaire")*G$16+(B$5:B$69="Contact nature &amp; biodiversité")*G$20+(B$5:B$69="Energie")*G$17+(B$5:B$69="Mobilité")*G$18+(B$5:B$69="Alimentation")*G$19,ROW(B$5:B$69)-4),ROWS(E$23:E542))),"")</f>
        <v/>
      </c>
    </row>
    <row r="544" spans="5:5">
      <c r="E544" s="17" t="str" cm="1">
        <f t="array" ref="E544">IFERROR(INDEX(C$5:C$69,SMALL(IF((B$5:B$69="Bâtiment")*G$13+(B$5:B$69="Eau")*G$14+(B$5:B$69="Gestion des déchets")*G$15+(B$5:B$69="Achats responsables &amp; économie circulaire")*G$16+(B$5:B$69="Contact nature &amp; biodiversité")*G$20+(B$5:B$69="Energie")*G$17+(B$5:B$69="Mobilité")*G$18+(B$5:B$69="Alimentation")*G$19,ROW(B$5:B$69)-4),ROWS(E$23:E543))),"")</f>
        <v/>
      </c>
    </row>
    <row r="545" spans="5:5">
      <c r="E545" s="17" t="str" cm="1">
        <f t="array" ref="E545">IFERROR(INDEX(C$5:C$69,SMALL(IF((B$5:B$69="Bâtiment")*G$13+(B$5:B$69="Eau")*G$14+(B$5:B$69="Gestion des déchets")*G$15+(B$5:B$69="Achats responsables &amp; économie circulaire")*G$16+(B$5:B$69="Contact nature &amp; biodiversité")*G$20+(B$5:B$69="Energie")*G$17+(B$5:B$69="Mobilité")*G$18+(B$5:B$69="Alimentation")*G$19,ROW(B$5:B$69)-4),ROWS(E$23:E544))),"")</f>
        <v/>
      </c>
    </row>
    <row r="546" spans="5:5">
      <c r="E546" s="17" t="str" cm="1">
        <f t="array" ref="E546">IFERROR(INDEX(C$5:C$69,SMALL(IF((B$5:B$69="Bâtiment")*G$13+(B$5:B$69="Eau")*G$14+(B$5:B$69="Gestion des déchets")*G$15+(B$5:B$69="Achats responsables &amp; économie circulaire")*G$16+(B$5:B$69="Contact nature &amp; biodiversité")*G$20+(B$5:B$69="Energie")*G$17+(B$5:B$69="Mobilité")*G$18+(B$5:B$69="Alimentation")*G$19,ROW(B$5:B$69)-4),ROWS(E$23:E545))),"")</f>
        <v/>
      </c>
    </row>
    <row r="547" spans="5:5">
      <c r="E547" s="17" t="str" cm="1">
        <f t="array" ref="E547">IFERROR(INDEX(C$5:C$69,SMALL(IF((B$5:B$69="Bâtiment")*G$13+(B$5:B$69="Eau")*G$14+(B$5:B$69="Gestion des déchets")*G$15+(B$5:B$69="Achats responsables &amp; économie circulaire")*G$16+(B$5:B$69="Contact nature &amp; biodiversité")*G$20+(B$5:B$69="Energie")*G$17+(B$5:B$69="Mobilité")*G$18+(B$5:B$69="Alimentation")*G$19,ROW(B$5:B$69)-4),ROWS(E$23:E546))),"")</f>
        <v/>
      </c>
    </row>
    <row r="548" spans="5:5">
      <c r="E548" s="17" t="str" cm="1">
        <f t="array" ref="E548">IFERROR(INDEX(C$5:C$69,SMALL(IF((B$5:B$69="Bâtiment")*G$13+(B$5:B$69="Eau")*G$14+(B$5:B$69="Gestion des déchets")*G$15+(B$5:B$69="Achats responsables &amp; économie circulaire")*G$16+(B$5:B$69="Contact nature &amp; biodiversité")*G$20+(B$5:B$69="Energie")*G$17+(B$5:B$69="Mobilité")*G$18+(B$5:B$69="Alimentation")*G$19,ROW(B$5:B$69)-4),ROWS(E$23:E547))),"")</f>
        <v/>
      </c>
    </row>
    <row r="549" spans="5:5">
      <c r="E549" s="17" t="str" cm="1">
        <f t="array" ref="E549">IFERROR(INDEX(C$5:C$69,SMALL(IF((B$5:B$69="Bâtiment")*G$13+(B$5:B$69="Eau")*G$14+(B$5:B$69="Gestion des déchets")*G$15+(B$5:B$69="Achats responsables &amp; économie circulaire")*G$16+(B$5:B$69="Contact nature &amp; biodiversité")*G$20+(B$5:B$69="Energie")*G$17+(B$5:B$69="Mobilité")*G$18+(B$5:B$69="Alimentation")*G$19,ROW(B$5:B$69)-4),ROWS(E$23:E548))),"")</f>
        <v/>
      </c>
    </row>
    <row r="550" spans="5:5">
      <c r="E550" s="17" t="str" cm="1">
        <f t="array" ref="E550">IFERROR(INDEX(C$5:C$69,SMALL(IF((B$5:B$69="Bâtiment")*G$13+(B$5:B$69="Eau")*G$14+(B$5:B$69="Gestion des déchets")*G$15+(B$5:B$69="Achats responsables &amp; économie circulaire")*G$16+(B$5:B$69="Contact nature &amp; biodiversité")*G$20+(B$5:B$69="Energie")*G$17+(B$5:B$69="Mobilité")*G$18+(B$5:B$69="Alimentation")*G$19,ROW(B$5:B$69)-4),ROWS(E$23:E549))),"")</f>
        <v/>
      </c>
    </row>
    <row r="551" spans="5:5">
      <c r="E551" s="17" t="str" cm="1">
        <f t="array" ref="E551">IFERROR(INDEX(C$5:C$69,SMALL(IF((B$5:B$69="Bâtiment")*G$13+(B$5:B$69="Eau")*G$14+(B$5:B$69="Gestion des déchets")*G$15+(B$5:B$69="Achats responsables &amp; économie circulaire")*G$16+(B$5:B$69="Contact nature &amp; biodiversité")*G$20+(B$5:B$69="Energie")*G$17+(B$5:B$69="Mobilité")*G$18+(B$5:B$69="Alimentation")*G$19,ROW(B$5:B$69)-4),ROWS(E$23:E550))),"")</f>
        <v/>
      </c>
    </row>
    <row r="552" spans="5:5">
      <c r="E552" s="17" t="str" cm="1">
        <f t="array" ref="E552">IFERROR(INDEX(C$5:C$69,SMALL(IF((B$5:B$69="Bâtiment")*G$13+(B$5:B$69="Eau")*G$14+(B$5:B$69="Gestion des déchets")*G$15+(B$5:B$69="Achats responsables &amp; économie circulaire")*G$16+(B$5:B$69="Contact nature &amp; biodiversité")*G$20+(B$5:B$69="Energie")*G$17+(B$5:B$69="Mobilité")*G$18+(B$5:B$69="Alimentation")*G$19,ROW(B$5:B$69)-4),ROWS(E$23:E551))),"")</f>
        <v/>
      </c>
    </row>
    <row r="553" spans="5:5">
      <c r="E553" s="17" t="str" cm="1">
        <f t="array" ref="E553">IFERROR(INDEX(C$5:C$69,SMALL(IF((B$5:B$69="Bâtiment")*G$13+(B$5:B$69="Eau")*G$14+(B$5:B$69="Gestion des déchets")*G$15+(B$5:B$69="Achats responsables &amp; économie circulaire")*G$16+(B$5:B$69="Contact nature &amp; biodiversité")*G$20+(B$5:B$69="Energie")*G$17+(B$5:B$69="Mobilité")*G$18+(B$5:B$69="Alimentation")*G$19,ROW(B$5:B$69)-4),ROWS(E$23:E552))),"")</f>
        <v/>
      </c>
    </row>
    <row r="554" spans="5:5">
      <c r="E554" s="17" t="str" cm="1">
        <f t="array" ref="E554">IFERROR(INDEX(C$5:C$69,SMALL(IF((B$5:B$69="Bâtiment")*G$13+(B$5:B$69="Eau")*G$14+(B$5:B$69="Gestion des déchets")*G$15+(B$5:B$69="Achats responsables &amp; économie circulaire")*G$16+(B$5:B$69="Contact nature &amp; biodiversité")*G$20+(B$5:B$69="Energie")*G$17+(B$5:B$69="Mobilité")*G$18+(B$5:B$69="Alimentation")*G$19,ROW(B$5:B$69)-4),ROWS(E$23:E553))),"")</f>
        <v/>
      </c>
    </row>
    <row r="555" spans="5:5">
      <c r="E555" s="17" t="str" cm="1">
        <f t="array" ref="E555">IFERROR(INDEX(C$5:C$69,SMALL(IF((B$5:B$69="Bâtiment")*G$13+(B$5:B$69="Eau")*G$14+(B$5:B$69="Gestion des déchets")*G$15+(B$5:B$69="Achats responsables &amp; économie circulaire")*G$16+(B$5:B$69="Contact nature &amp; biodiversité")*G$20+(B$5:B$69="Energie")*G$17+(B$5:B$69="Mobilité")*G$18+(B$5:B$69="Alimentation")*G$19,ROW(B$5:B$69)-4),ROWS(E$23:E554))),"")</f>
        <v/>
      </c>
    </row>
    <row r="556" spans="5:5">
      <c r="E556" s="17" t="str" cm="1">
        <f t="array" ref="E556">IFERROR(INDEX(C$5:C$69,SMALL(IF((B$5:B$69="Bâtiment")*G$13+(B$5:B$69="Eau")*G$14+(B$5:B$69="Gestion des déchets")*G$15+(B$5:B$69="Achats responsables &amp; économie circulaire")*G$16+(B$5:B$69="Contact nature &amp; biodiversité")*G$20+(B$5:B$69="Energie")*G$17+(B$5:B$69="Mobilité")*G$18+(B$5:B$69="Alimentation")*G$19,ROW(B$5:B$69)-4),ROWS(E$23:E555))),"")</f>
        <v/>
      </c>
    </row>
    <row r="557" spans="5:5">
      <c r="E557" s="17" t="str" cm="1">
        <f t="array" ref="E557">IFERROR(INDEX(C$5:C$69,SMALL(IF((B$5:B$69="Bâtiment")*G$13+(B$5:B$69="Eau")*G$14+(B$5:B$69="Gestion des déchets")*G$15+(B$5:B$69="Achats responsables &amp; économie circulaire")*G$16+(B$5:B$69="Contact nature &amp; biodiversité")*G$20+(B$5:B$69="Energie")*G$17+(B$5:B$69="Mobilité")*G$18+(B$5:B$69="Alimentation")*G$19,ROW(B$5:B$69)-4),ROWS(E$23:E556))),"")</f>
        <v/>
      </c>
    </row>
    <row r="558" spans="5:5">
      <c r="E558" s="17" t="str" cm="1">
        <f t="array" ref="E558">IFERROR(INDEX(C$5:C$69,SMALL(IF((B$5:B$69="Bâtiment")*G$13+(B$5:B$69="Eau")*G$14+(B$5:B$69="Gestion des déchets")*G$15+(B$5:B$69="Achats responsables &amp; économie circulaire")*G$16+(B$5:B$69="Contact nature &amp; biodiversité")*G$20+(B$5:B$69="Energie")*G$17+(B$5:B$69="Mobilité")*G$18+(B$5:B$69="Alimentation")*G$19,ROW(B$5:B$69)-4),ROWS(E$23:E557))),"")</f>
        <v/>
      </c>
    </row>
    <row r="559" spans="5:5">
      <c r="E559" s="17" t="str" cm="1">
        <f t="array" ref="E559">IFERROR(INDEX(C$5:C$69,SMALL(IF((B$5:B$69="Bâtiment")*G$13+(B$5:B$69="Eau")*G$14+(B$5:B$69="Gestion des déchets")*G$15+(B$5:B$69="Achats responsables &amp; économie circulaire")*G$16+(B$5:B$69="Contact nature &amp; biodiversité")*G$20+(B$5:B$69="Energie")*G$17+(B$5:B$69="Mobilité")*G$18+(B$5:B$69="Alimentation")*G$19,ROW(B$5:B$69)-4),ROWS(E$23:E558))),"")</f>
        <v/>
      </c>
    </row>
    <row r="560" spans="5:5">
      <c r="E560" s="17" t="str" cm="1">
        <f t="array" ref="E560">IFERROR(INDEX(C$5:C$69,SMALL(IF((B$5:B$69="Bâtiment")*G$13+(B$5:B$69="Eau")*G$14+(B$5:B$69="Gestion des déchets")*G$15+(B$5:B$69="Achats responsables &amp; économie circulaire")*G$16+(B$5:B$69="Contact nature &amp; biodiversité")*G$20+(B$5:B$69="Energie")*G$17+(B$5:B$69="Mobilité")*G$18+(B$5:B$69="Alimentation")*G$19,ROW(B$5:B$69)-4),ROWS(E$23:E559))),"")</f>
        <v/>
      </c>
    </row>
    <row r="561" spans="5:5">
      <c r="E561" s="17" t="str" cm="1">
        <f t="array" ref="E561">IFERROR(INDEX(C$5:C$69,SMALL(IF((B$5:B$69="Bâtiment")*G$13+(B$5:B$69="Eau")*G$14+(B$5:B$69="Gestion des déchets")*G$15+(B$5:B$69="Achats responsables &amp; économie circulaire")*G$16+(B$5:B$69="Contact nature &amp; biodiversité")*G$20+(B$5:B$69="Energie")*G$17+(B$5:B$69="Mobilité")*G$18+(B$5:B$69="Alimentation")*G$19,ROW(B$5:B$69)-4),ROWS(E$23:E560))),"")</f>
        <v/>
      </c>
    </row>
    <row r="562" spans="5:5">
      <c r="E562" s="17" t="str" cm="1">
        <f t="array" ref="E562">IFERROR(INDEX(C$5:C$69,SMALL(IF((B$5:B$69="Bâtiment")*G$13+(B$5:B$69="Eau")*G$14+(B$5:B$69="Gestion des déchets")*G$15+(B$5:B$69="Achats responsables &amp; économie circulaire")*G$16+(B$5:B$69="Contact nature &amp; biodiversité")*G$20+(B$5:B$69="Energie")*G$17+(B$5:B$69="Mobilité")*G$18+(B$5:B$69="Alimentation")*G$19,ROW(B$5:B$69)-4),ROWS(E$23:E561))),"")</f>
        <v/>
      </c>
    </row>
    <row r="563" spans="5:5">
      <c r="E563" s="17" t="str" cm="1">
        <f t="array" ref="E563">IFERROR(INDEX(C$5:C$69,SMALL(IF((B$5:B$69="Bâtiment")*G$13+(B$5:B$69="Eau")*G$14+(B$5:B$69="Gestion des déchets")*G$15+(B$5:B$69="Achats responsables &amp; économie circulaire")*G$16+(B$5:B$69="Contact nature &amp; biodiversité")*G$20+(B$5:B$69="Energie")*G$17+(B$5:B$69="Mobilité")*G$18+(B$5:B$69="Alimentation")*G$19,ROW(B$5:B$69)-4),ROWS(E$23:E562))),"")</f>
        <v/>
      </c>
    </row>
    <row r="564" spans="5:5">
      <c r="E564" s="17" t="str" cm="1">
        <f t="array" ref="E564">IFERROR(INDEX(C$5:C$69,SMALL(IF((B$5:B$69="Bâtiment")*G$13+(B$5:B$69="Eau")*G$14+(B$5:B$69="Gestion des déchets")*G$15+(B$5:B$69="Achats responsables &amp; économie circulaire")*G$16+(B$5:B$69="Contact nature &amp; biodiversité")*G$20+(B$5:B$69="Energie")*G$17+(B$5:B$69="Mobilité")*G$18+(B$5:B$69="Alimentation")*G$19,ROW(B$5:B$69)-4),ROWS(E$23:E563))),"")</f>
        <v/>
      </c>
    </row>
    <row r="565" spans="5:5">
      <c r="E565" s="17" t="str" cm="1">
        <f t="array" ref="E565">IFERROR(INDEX(C$5:C$69,SMALL(IF((B$5:B$69="Bâtiment")*G$13+(B$5:B$69="Eau")*G$14+(B$5:B$69="Gestion des déchets")*G$15+(B$5:B$69="Achats responsables &amp; économie circulaire")*G$16+(B$5:B$69="Contact nature &amp; biodiversité")*G$20+(B$5:B$69="Energie")*G$17+(B$5:B$69="Mobilité")*G$18+(B$5:B$69="Alimentation")*G$19,ROW(B$5:B$69)-4),ROWS(E$23:E564))),"")</f>
        <v/>
      </c>
    </row>
    <row r="566" spans="5:5">
      <c r="E566" s="17" t="str" cm="1">
        <f t="array" ref="E566">IFERROR(INDEX(C$5:C$69,SMALL(IF((B$5:B$69="Bâtiment")*G$13+(B$5:B$69="Eau")*G$14+(B$5:B$69="Gestion des déchets")*G$15+(B$5:B$69="Achats responsables &amp; économie circulaire")*G$16+(B$5:B$69="Contact nature &amp; biodiversité")*G$20+(B$5:B$69="Energie")*G$17+(B$5:B$69="Mobilité")*G$18+(B$5:B$69="Alimentation")*G$19,ROW(B$5:B$69)-4),ROWS(E$23:E565))),"")</f>
        <v/>
      </c>
    </row>
    <row r="567" spans="5:5">
      <c r="E567" s="17" t="str" cm="1">
        <f t="array" ref="E567">IFERROR(INDEX(C$5:C$69,SMALL(IF((B$5:B$69="Bâtiment")*G$13+(B$5:B$69="Eau")*G$14+(B$5:B$69="Gestion des déchets")*G$15+(B$5:B$69="Achats responsables &amp; économie circulaire")*G$16+(B$5:B$69="Contact nature &amp; biodiversité")*G$20+(B$5:B$69="Energie")*G$17+(B$5:B$69="Mobilité")*G$18+(B$5:B$69="Alimentation")*G$19,ROW(B$5:B$69)-4),ROWS(E$23:E566))),"")</f>
        <v/>
      </c>
    </row>
    <row r="568" spans="5:5">
      <c r="E568" s="17" t="str" cm="1">
        <f t="array" ref="E568">IFERROR(INDEX(C$5:C$69,SMALL(IF((B$5:B$69="Bâtiment")*G$13+(B$5:B$69="Eau")*G$14+(B$5:B$69="Gestion des déchets")*G$15+(B$5:B$69="Achats responsables &amp; économie circulaire")*G$16+(B$5:B$69="Contact nature &amp; biodiversité")*G$20+(B$5:B$69="Energie")*G$17+(B$5:B$69="Mobilité")*G$18+(B$5:B$69="Alimentation")*G$19,ROW(B$5:B$69)-4),ROWS(E$23:E567))),"")</f>
        <v/>
      </c>
    </row>
    <row r="569" spans="5:5">
      <c r="E569" s="17" t="str" cm="1">
        <f t="array" ref="E569">IFERROR(INDEX(C$5:C$69,SMALL(IF((B$5:B$69="Bâtiment")*G$13+(B$5:B$69="Eau")*G$14+(B$5:B$69="Gestion des déchets")*G$15+(B$5:B$69="Achats responsables &amp; économie circulaire")*G$16+(B$5:B$69="Contact nature &amp; biodiversité")*G$20+(B$5:B$69="Energie")*G$17+(B$5:B$69="Mobilité")*G$18+(B$5:B$69="Alimentation")*G$19,ROW(B$5:B$69)-4),ROWS(E$23:E568))),"")</f>
        <v/>
      </c>
    </row>
    <row r="570" spans="5:5">
      <c r="E570" s="17" t="str" cm="1">
        <f t="array" ref="E570">IFERROR(INDEX(C$5:C$69,SMALL(IF((B$5:B$69="Bâtiment")*G$13+(B$5:B$69="Eau")*G$14+(B$5:B$69="Gestion des déchets")*G$15+(B$5:B$69="Achats responsables &amp; économie circulaire")*G$16+(B$5:B$69="Contact nature &amp; biodiversité")*G$20+(B$5:B$69="Energie")*G$17+(B$5:B$69="Mobilité")*G$18+(B$5:B$69="Alimentation")*G$19,ROW(B$5:B$69)-4),ROWS(E$23:E569))),"")</f>
        <v/>
      </c>
    </row>
    <row r="571" spans="5:5">
      <c r="E571" s="17" t="str" cm="1">
        <f t="array" ref="E571">IFERROR(INDEX(C$5:C$69,SMALL(IF((B$5:B$69="Bâtiment")*G$13+(B$5:B$69="Eau")*G$14+(B$5:B$69="Gestion des déchets")*G$15+(B$5:B$69="Achats responsables &amp; économie circulaire")*G$16+(B$5:B$69="Contact nature &amp; biodiversité")*G$20+(B$5:B$69="Energie")*G$17+(B$5:B$69="Mobilité")*G$18+(B$5:B$69="Alimentation")*G$19,ROW(B$5:B$69)-4),ROWS(E$23:E570))),"")</f>
        <v/>
      </c>
    </row>
    <row r="572" spans="5:5">
      <c r="E572" s="17" t="str" cm="1">
        <f t="array" ref="E572">IFERROR(INDEX(C$5:C$69,SMALL(IF((B$5:B$69="Bâtiment")*G$13+(B$5:B$69="Eau")*G$14+(B$5:B$69="Gestion des déchets")*G$15+(B$5:B$69="Achats responsables &amp; économie circulaire")*G$16+(B$5:B$69="Contact nature &amp; biodiversité")*G$20+(B$5:B$69="Energie")*G$17+(B$5:B$69="Mobilité")*G$18+(B$5:B$69="Alimentation")*G$19,ROW(B$5:B$69)-4),ROWS(E$23:E571))),"")</f>
        <v/>
      </c>
    </row>
    <row r="573" spans="5:5">
      <c r="E573" s="17" t="str" cm="1">
        <f t="array" ref="E573">IFERROR(INDEX(C$5:C$69,SMALL(IF((B$5:B$69="Bâtiment")*G$13+(B$5:B$69="Eau")*G$14+(B$5:B$69="Gestion des déchets")*G$15+(B$5:B$69="Achats responsables &amp; économie circulaire")*G$16+(B$5:B$69="Contact nature &amp; biodiversité")*G$20+(B$5:B$69="Energie")*G$17+(B$5:B$69="Mobilité")*G$18+(B$5:B$69="Alimentation")*G$19,ROW(B$5:B$69)-4),ROWS(E$23:E572))),"")</f>
        <v/>
      </c>
    </row>
    <row r="574" spans="5:5">
      <c r="E574" s="17" t="str" cm="1">
        <f t="array" ref="E574">IFERROR(INDEX(C$5:C$69,SMALL(IF((B$5:B$69="Bâtiment")*G$13+(B$5:B$69="Eau")*G$14+(B$5:B$69="Gestion des déchets")*G$15+(B$5:B$69="Achats responsables &amp; économie circulaire")*G$16+(B$5:B$69="Contact nature &amp; biodiversité")*G$20+(B$5:B$69="Energie")*G$17+(B$5:B$69="Mobilité")*G$18+(B$5:B$69="Alimentation")*G$19,ROW(B$5:B$69)-4),ROWS(E$23:E573))),"")</f>
        <v/>
      </c>
    </row>
    <row r="575" spans="5:5">
      <c r="E575" s="17" t="str" cm="1">
        <f t="array" ref="E575">IFERROR(INDEX(C$5:C$69,SMALL(IF((B$5:B$69="Bâtiment")*G$13+(B$5:B$69="Eau")*G$14+(B$5:B$69="Gestion des déchets")*G$15+(B$5:B$69="Achats responsables &amp; économie circulaire")*G$16+(B$5:B$69="Contact nature &amp; biodiversité")*G$20+(B$5:B$69="Energie")*G$17+(B$5:B$69="Mobilité")*G$18+(B$5:B$69="Alimentation")*G$19,ROW(B$5:B$69)-4),ROWS(E$23:E574))),"")</f>
        <v/>
      </c>
    </row>
    <row r="576" spans="5:5">
      <c r="E576" s="17" t="str" cm="1">
        <f t="array" ref="E576">IFERROR(INDEX(C$5:C$69,SMALL(IF((B$5:B$69="Bâtiment")*G$13+(B$5:B$69="Eau")*G$14+(B$5:B$69="Gestion des déchets")*G$15+(B$5:B$69="Achats responsables &amp; économie circulaire")*G$16+(B$5:B$69="Contact nature &amp; biodiversité")*G$20+(B$5:B$69="Energie")*G$17+(B$5:B$69="Mobilité")*G$18+(B$5:B$69="Alimentation")*G$19,ROW(B$5:B$69)-4),ROWS(E$23:E575))),"")</f>
        <v/>
      </c>
    </row>
    <row r="577" spans="5:5">
      <c r="E577" s="17" t="str" cm="1">
        <f t="array" ref="E577">IFERROR(INDEX(C$5:C$69,SMALL(IF((B$5:B$69="Bâtiment")*G$13+(B$5:B$69="Eau")*G$14+(B$5:B$69="Gestion des déchets")*G$15+(B$5:B$69="Achats responsables &amp; économie circulaire")*G$16+(B$5:B$69="Contact nature &amp; biodiversité")*G$20+(B$5:B$69="Energie")*G$17+(B$5:B$69="Mobilité")*G$18+(B$5:B$69="Alimentation")*G$19,ROW(B$5:B$69)-4),ROWS(E$23:E576))),"")</f>
        <v/>
      </c>
    </row>
    <row r="578" spans="5:5">
      <c r="E578" s="17" t="str" cm="1">
        <f t="array" ref="E578">IFERROR(INDEX(C$5:C$69,SMALL(IF((B$5:B$69="Bâtiment")*G$13+(B$5:B$69="Eau")*G$14+(B$5:B$69="Gestion des déchets")*G$15+(B$5:B$69="Achats responsables &amp; économie circulaire")*G$16+(B$5:B$69="Contact nature &amp; biodiversité")*G$20+(B$5:B$69="Energie")*G$17+(B$5:B$69="Mobilité")*G$18+(B$5:B$69="Alimentation")*G$19,ROW(B$5:B$69)-4),ROWS(E$23:E577))),"")</f>
        <v/>
      </c>
    </row>
    <row r="579" spans="5:5">
      <c r="E579" s="17" t="str" cm="1">
        <f t="array" ref="E579">IFERROR(INDEX(C$5:C$69,SMALL(IF((B$5:B$69="Bâtiment")*G$13+(B$5:B$69="Eau")*G$14+(B$5:B$69="Gestion des déchets")*G$15+(B$5:B$69="Achats responsables &amp; économie circulaire")*G$16+(B$5:B$69="Contact nature &amp; biodiversité")*G$20+(B$5:B$69="Energie")*G$17+(B$5:B$69="Mobilité")*G$18+(B$5:B$69="Alimentation")*G$19,ROW(B$5:B$69)-4),ROWS(E$23:E578))),"")</f>
        <v/>
      </c>
    </row>
    <row r="580" spans="5:5">
      <c r="E580" s="17" t="str" cm="1">
        <f t="array" ref="E580">IFERROR(INDEX(C$5:C$69,SMALL(IF((B$5:B$69="Bâtiment")*G$13+(B$5:B$69="Eau")*G$14+(B$5:B$69="Gestion des déchets")*G$15+(B$5:B$69="Achats responsables &amp; économie circulaire")*G$16+(B$5:B$69="Contact nature &amp; biodiversité")*G$20+(B$5:B$69="Energie")*G$17+(B$5:B$69="Mobilité")*G$18+(B$5:B$69="Alimentation")*G$19,ROW(B$5:B$69)-4),ROWS(E$23:E579))),"")</f>
        <v/>
      </c>
    </row>
    <row r="581" spans="5:5">
      <c r="E581" s="17" t="str" cm="1">
        <f t="array" ref="E581">IFERROR(INDEX(C$5:C$69,SMALL(IF((B$5:B$69="Bâtiment")*G$13+(B$5:B$69="Eau")*G$14+(B$5:B$69="Gestion des déchets")*G$15+(B$5:B$69="Achats responsables &amp; économie circulaire")*G$16+(B$5:B$69="Contact nature &amp; biodiversité")*G$20+(B$5:B$69="Energie")*G$17+(B$5:B$69="Mobilité")*G$18+(B$5:B$69="Alimentation")*G$19,ROW(B$5:B$69)-4),ROWS(E$23:E580))),"")</f>
        <v/>
      </c>
    </row>
    <row r="582" spans="5:5">
      <c r="E582" s="17" t="str" cm="1">
        <f t="array" ref="E582">IFERROR(INDEX(C$5:C$69,SMALL(IF((B$5:B$69="Bâtiment")*G$13+(B$5:B$69="Eau")*G$14+(B$5:B$69="Gestion des déchets")*G$15+(B$5:B$69="Achats responsables &amp; économie circulaire")*G$16+(B$5:B$69="Contact nature &amp; biodiversité")*G$20+(B$5:B$69="Energie")*G$17+(B$5:B$69="Mobilité")*G$18+(B$5:B$69="Alimentation")*G$19,ROW(B$5:B$69)-4),ROWS(E$23:E581))),"")</f>
        <v/>
      </c>
    </row>
    <row r="583" spans="5:5">
      <c r="E583" s="17" t="str" cm="1">
        <f t="array" ref="E583">IFERROR(INDEX(C$5:C$69,SMALL(IF((B$5:B$69="Bâtiment")*G$13+(B$5:B$69="Eau")*G$14+(B$5:B$69="Gestion des déchets")*G$15+(B$5:B$69="Achats responsables &amp; économie circulaire")*G$16+(B$5:B$69="Contact nature &amp; biodiversité")*G$20+(B$5:B$69="Energie")*G$17+(B$5:B$69="Mobilité")*G$18+(B$5:B$69="Alimentation")*G$19,ROW(B$5:B$69)-4),ROWS(E$23:E582))),"")</f>
        <v/>
      </c>
    </row>
    <row r="584" spans="5:5">
      <c r="E584" s="17" t="str" cm="1">
        <f t="array" ref="E584">IFERROR(INDEX(C$5:C$69,SMALL(IF((B$5:B$69="Bâtiment")*G$13+(B$5:B$69="Eau")*G$14+(B$5:B$69="Gestion des déchets")*G$15+(B$5:B$69="Achats responsables &amp; économie circulaire")*G$16+(B$5:B$69="Contact nature &amp; biodiversité")*G$20+(B$5:B$69="Energie")*G$17+(B$5:B$69="Mobilité")*G$18+(B$5:B$69="Alimentation")*G$19,ROW(B$5:B$69)-4),ROWS(E$23:E583))),"")</f>
        <v/>
      </c>
    </row>
    <row r="585" spans="5:5">
      <c r="E585" s="17" t="str" cm="1">
        <f t="array" ref="E585">IFERROR(INDEX(C$5:C$69,SMALL(IF((B$5:B$69="Bâtiment")*G$13+(B$5:B$69="Eau")*G$14+(B$5:B$69="Gestion des déchets")*G$15+(B$5:B$69="Achats responsables &amp; économie circulaire")*G$16+(B$5:B$69="Contact nature &amp; biodiversité")*G$20+(B$5:B$69="Energie")*G$17+(B$5:B$69="Mobilité")*G$18+(B$5:B$69="Alimentation")*G$19,ROW(B$5:B$69)-4),ROWS(E$23:E584))),"")</f>
        <v/>
      </c>
    </row>
    <row r="586" spans="5:5">
      <c r="E586" s="17" t="str" cm="1">
        <f t="array" ref="E586">IFERROR(INDEX(C$5:C$69,SMALL(IF((B$5:B$69="Bâtiment")*G$13+(B$5:B$69="Eau")*G$14+(B$5:B$69="Gestion des déchets")*G$15+(B$5:B$69="Achats responsables &amp; économie circulaire")*G$16+(B$5:B$69="Contact nature &amp; biodiversité")*G$20+(B$5:B$69="Energie")*G$17+(B$5:B$69="Mobilité")*G$18+(B$5:B$69="Alimentation")*G$19,ROW(B$5:B$69)-4),ROWS(E$23:E585))),"")</f>
        <v/>
      </c>
    </row>
    <row r="587" spans="5:5">
      <c r="E587" s="17" t="str" cm="1">
        <f t="array" ref="E587">IFERROR(INDEX(C$5:C$69,SMALL(IF((B$5:B$69="Bâtiment")*G$13+(B$5:B$69="Eau")*G$14+(B$5:B$69="Gestion des déchets")*G$15+(B$5:B$69="Achats responsables &amp; économie circulaire")*G$16+(B$5:B$69="Contact nature &amp; biodiversité")*G$20+(B$5:B$69="Energie")*G$17+(B$5:B$69="Mobilité")*G$18+(B$5:B$69="Alimentation")*G$19,ROW(B$5:B$69)-4),ROWS(E$23:E586))),"")</f>
        <v/>
      </c>
    </row>
    <row r="588" spans="5:5">
      <c r="E588" s="17" t="str" cm="1">
        <f t="array" ref="E588">IFERROR(INDEX(C$5:C$69,SMALL(IF((B$5:B$69="Bâtiment")*G$13+(B$5:B$69="Eau")*G$14+(B$5:B$69="Gestion des déchets")*G$15+(B$5:B$69="Achats responsables &amp; économie circulaire")*G$16+(B$5:B$69="Contact nature &amp; biodiversité")*G$20+(B$5:B$69="Energie")*G$17+(B$5:B$69="Mobilité")*G$18+(B$5:B$69="Alimentation")*G$19,ROW(B$5:B$69)-4),ROWS(E$23:E587))),"")</f>
        <v/>
      </c>
    </row>
    <row r="589" spans="5:5">
      <c r="E589" s="17" t="str" cm="1">
        <f t="array" ref="E589">IFERROR(INDEX(C$5:C$69,SMALL(IF((B$5:B$69="Bâtiment")*G$13+(B$5:B$69="Eau")*G$14+(B$5:B$69="Gestion des déchets")*G$15+(B$5:B$69="Achats responsables &amp; économie circulaire")*G$16+(B$5:B$69="Contact nature &amp; biodiversité")*G$20+(B$5:B$69="Energie")*G$17+(B$5:B$69="Mobilité")*G$18+(B$5:B$69="Alimentation")*G$19,ROW(B$5:B$69)-4),ROWS(E$23:E588))),"")</f>
        <v/>
      </c>
    </row>
    <row r="590" spans="5:5">
      <c r="E590" s="17" t="str" cm="1">
        <f t="array" ref="E590">IFERROR(INDEX(C$5:C$69,SMALL(IF((B$5:B$69="Bâtiment")*G$13+(B$5:B$69="Eau")*G$14+(B$5:B$69="Gestion des déchets")*G$15+(B$5:B$69="Achats responsables &amp; économie circulaire")*G$16+(B$5:B$69="Contact nature &amp; biodiversité")*G$20+(B$5:B$69="Energie")*G$17+(B$5:B$69="Mobilité")*G$18+(B$5:B$69="Alimentation")*G$19,ROW(B$5:B$69)-4),ROWS(E$23:E589))),"")</f>
        <v/>
      </c>
    </row>
    <row r="591" spans="5:5">
      <c r="E591" s="17" t="str" cm="1">
        <f t="array" ref="E591">IFERROR(INDEX(C$5:C$69,SMALL(IF((B$5:B$69="Bâtiment")*G$13+(B$5:B$69="Eau")*G$14+(B$5:B$69="Gestion des déchets")*G$15+(B$5:B$69="Achats responsables &amp; économie circulaire")*G$16+(B$5:B$69="Contact nature &amp; biodiversité")*G$20+(B$5:B$69="Energie")*G$17+(B$5:B$69="Mobilité")*G$18+(B$5:B$69="Alimentation")*G$19,ROW(B$5:B$69)-4),ROWS(E$23:E590))),"")</f>
        <v/>
      </c>
    </row>
    <row r="592" spans="5:5">
      <c r="E592" s="17" t="str" cm="1">
        <f t="array" ref="E592">IFERROR(INDEX(C$5:C$69,SMALL(IF((B$5:B$69="Bâtiment")*G$13+(B$5:B$69="Eau")*G$14+(B$5:B$69="Gestion des déchets")*G$15+(B$5:B$69="Achats responsables &amp; économie circulaire")*G$16+(B$5:B$69="Contact nature &amp; biodiversité")*G$20+(B$5:B$69="Energie")*G$17+(B$5:B$69="Mobilité")*G$18+(B$5:B$69="Alimentation")*G$19,ROW(B$5:B$69)-4),ROWS(E$23:E591))),"")</f>
        <v/>
      </c>
    </row>
    <row r="593" spans="5:5">
      <c r="E593" s="17" t="str" cm="1">
        <f t="array" ref="E593">IFERROR(INDEX(C$5:C$69,SMALL(IF((B$5:B$69="Bâtiment")*G$13+(B$5:B$69="Eau")*G$14+(B$5:B$69="Gestion des déchets")*G$15+(B$5:B$69="Achats responsables &amp; économie circulaire")*G$16+(B$5:B$69="Contact nature &amp; biodiversité")*G$20+(B$5:B$69="Energie")*G$17+(B$5:B$69="Mobilité")*G$18+(B$5:B$69="Alimentation")*G$19,ROW(B$5:B$69)-4),ROWS(E$23:E592))),"")</f>
        <v/>
      </c>
    </row>
    <row r="594" spans="5:5">
      <c r="E594" s="17" t="str" cm="1">
        <f t="array" ref="E594">IFERROR(INDEX(C$5:C$69,SMALL(IF((B$5:B$69="Bâtiment")*G$13+(B$5:B$69="Eau")*G$14+(B$5:B$69="Gestion des déchets")*G$15+(B$5:B$69="Achats responsables &amp; économie circulaire")*G$16+(B$5:B$69="Contact nature &amp; biodiversité")*G$20+(B$5:B$69="Energie")*G$17+(B$5:B$69="Mobilité")*G$18+(B$5:B$69="Alimentation")*G$19,ROW(B$5:B$69)-4),ROWS(E$23:E593))),"")</f>
        <v/>
      </c>
    </row>
    <row r="595" spans="5:5">
      <c r="E595" s="17" t="str" cm="1">
        <f t="array" ref="E595">IFERROR(INDEX(C$5:C$69,SMALL(IF((B$5:B$69="Bâtiment")*G$13+(B$5:B$69="Eau")*G$14+(B$5:B$69="Gestion des déchets")*G$15+(B$5:B$69="Achats responsables &amp; économie circulaire")*G$16+(B$5:B$69="Contact nature &amp; biodiversité")*G$20+(B$5:B$69="Energie")*G$17+(B$5:B$69="Mobilité")*G$18+(B$5:B$69="Alimentation")*G$19,ROW(B$5:B$69)-4),ROWS(E$23:E594))),"")</f>
        <v/>
      </c>
    </row>
    <row r="596" spans="5:5">
      <c r="E596" s="17" t="str" cm="1">
        <f t="array" ref="E596">IFERROR(INDEX(C$5:C$69,SMALL(IF((B$5:B$69="Bâtiment")*G$13+(B$5:B$69="Eau")*G$14+(B$5:B$69="Gestion des déchets")*G$15+(B$5:B$69="Achats responsables &amp; économie circulaire")*G$16+(B$5:B$69="Contact nature &amp; biodiversité")*G$20+(B$5:B$69="Energie")*G$17+(B$5:B$69="Mobilité")*G$18+(B$5:B$69="Alimentation")*G$19,ROW(B$5:B$69)-4),ROWS(E$23:E595))),"")</f>
        <v/>
      </c>
    </row>
    <row r="597" spans="5:5">
      <c r="E597" s="17" t="str" cm="1">
        <f t="array" ref="E597">IFERROR(INDEX(C$5:C$69,SMALL(IF((B$5:B$69="Bâtiment")*G$13+(B$5:B$69="Eau")*G$14+(B$5:B$69="Gestion des déchets")*G$15+(B$5:B$69="Achats responsables &amp; économie circulaire")*G$16+(B$5:B$69="Contact nature &amp; biodiversité")*G$20+(B$5:B$69="Energie")*G$17+(B$5:B$69="Mobilité")*G$18+(B$5:B$69="Alimentation")*G$19,ROW(B$5:B$69)-4),ROWS(E$23:E596))),"")</f>
        <v/>
      </c>
    </row>
    <row r="598" spans="5:5">
      <c r="E598" s="17" t="str" cm="1">
        <f t="array" ref="E598">IFERROR(INDEX(C$5:C$69,SMALL(IF((B$5:B$69="Bâtiment")*G$13+(B$5:B$69="Eau")*G$14+(B$5:B$69="Gestion des déchets")*G$15+(B$5:B$69="Achats responsables &amp; économie circulaire")*G$16+(B$5:B$69="Contact nature &amp; biodiversité")*G$20+(B$5:B$69="Energie")*G$17+(B$5:B$69="Mobilité")*G$18+(B$5:B$69="Alimentation")*G$19,ROW(B$5:B$69)-4),ROWS(E$23:E597))),"")</f>
        <v/>
      </c>
    </row>
    <row r="599" spans="5:5">
      <c r="E599" s="17" t="str" cm="1">
        <f t="array" ref="E599">IFERROR(INDEX(C$5:C$69,SMALL(IF((B$5:B$69="Bâtiment")*G$13+(B$5:B$69="Eau")*G$14+(B$5:B$69="Gestion des déchets")*G$15+(B$5:B$69="Achats responsables &amp; économie circulaire")*G$16+(B$5:B$69="Contact nature &amp; biodiversité")*G$20+(B$5:B$69="Energie")*G$17+(B$5:B$69="Mobilité")*G$18+(B$5:B$69="Alimentation")*G$19,ROW(B$5:B$69)-4),ROWS(E$23:E598))),"")</f>
        <v/>
      </c>
    </row>
    <row r="600" spans="5:5">
      <c r="E600" s="17" t="str" cm="1">
        <f t="array" ref="E600">IFERROR(INDEX(C$5:C$69,SMALL(IF((B$5:B$69="Bâtiment")*G$13+(B$5:B$69="Eau")*G$14+(B$5:B$69="Gestion des déchets")*G$15+(B$5:B$69="Achats responsables &amp; économie circulaire")*G$16+(B$5:B$69="Contact nature &amp; biodiversité")*G$20+(B$5:B$69="Energie")*G$17+(B$5:B$69="Mobilité")*G$18+(B$5:B$69="Alimentation")*G$19,ROW(B$5:B$69)-4),ROWS(E$23:E599))),"")</f>
        <v/>
      </c>
    </row>
    <row r="601" spans="5:5">
      <c r="E601" s="17" t="str" cm="1">
        <f t="array" ref="E601">IFERROR(INDEX(C$5:C$69,SMALL(IF((B$5:B$69="Bâtiment")*G$13+(B$5:B$69="Eau")*G$14+(B$5:B$69="Gestion des déchets")*G$15+(B$5:B$69="Achats responsables &amp; économie circulaire")*G$16+(B$5:B$69="Contact nature &amp; biodiversité")*G$20+(B$5:B$69="Energie")*G$17+(B$5:B$69="Mobilité")*G$18+(B$5:B$69="Alimentation")*G$19,ROW(B$5:B$69)-4),ROWS(E$23:E600))),"")</f>
        <v/>
      </c>
    </row>
    <row r="602" spans="5:5">
      <c r="E602" s="17" t="str" cm="1">
        <f t="array" ref="E602">IFERROR(INDEX(C$5:C$69,SMALL(IF((B$5:B$69="Bâtiment")*G$13+(B$5:B$69="Eau")*G$14+(B$5:B$69="Gestion des déchets")*G$15+(B$5:B$69="Achats responsables &amp; économie circulaire")*G$16+(B$5:B$69="Contact nature &amp; biodiversité")*G$20+(B$5:B$69="Energie")*G$17+(B$5:B$69="Mobilité")*G$18+(B$5:B$69="Alimentation")*G$19,ROW(B$5:B$69)-4),ROWS(E$23:E601))),"")</f>
        <v/>
      </c>
    </row>
    <row r="603" spans="5:5">
      <c r="E603" s="17" t="str" cm="1">
        <f t="array" ref="E603">IFERROR(INDEX(C$5:C$69,SMALL(IF((B$5:B$69="Bâtiment")*G$13+(B$5:B$69="Eau")*G$14+(B$5:B$69="Gestion des déchets")*G$15+(B$5:B$69="Achats responsables &amp; économie circulaire")*G$16+(B$5:B$69="Contact nature &amp; biodiversité")*G$20+(B$5:B$69="Energie")*G$17+(B$5:B$69="Mobilité")*G$18+(B$5:B$69="Alimentation")*G$19,ROW(B$5:B$69)-4),ROWS(E$23:E602))),"")</f>
        <v/>
      </c>
    </row>
    <row r="604" spans="5:5">
      <c r="E604" s="17" t="str" cm="1">
        <f t="array" ref="E604">IFERROR(INDEX(C$5:C$69,SMALL(IF((B$5:B$69="Bâtiment")*G$13+(B$5:B$69="Eau")*G$14+(B$5:B$69="Gestion des déchets")*G$15+(B$5:B$69="Achats responsables &amp; économie circulaire")*G$16+(B$5:B$69="Contact nature &amp; biodiversité")*G$20+(B$5:B$69="Energie")*G$17+(B$5:B$69="Mobilité")*G$18+(B$5:B$69="Alimentation")*G$19,ROW(B$5:B$69)-4),ROWS(E$23:E603))),"")</f>
        <v/>
      </c>
    </row>
    <row r="605" spans="5:5">
      <c r="E605" s="17" t="str" cm="1">
        <f t="array" ref="E605">IFERROR(INDEX(C$5:C$69,SMALL(IF((B$5:B$69="Bâtiment")*G$13+(B$5:B$69="Eau")*G$14+(B$5:B$69="Gestion des déchets")*G$15+(B$5:B$69="Achats responsables &amp; économie circulaire")*G$16+(B$5:B$69="Contact nature &amp; biodiversité")*G$20+(B$5:B$69="Energie")*G$17+(B$5:B$69="Mobilité")*G$18+(B$5:B$69="Alimentation")*G$19,ROW(B$5:B$69)-4),ROWS(E$23:E604))),"")</f>
        <v/>
      </c>
    </row>
    <row r="606" spans="5:5">
      <c r="E606" s="17" t="str" cm="1">
        <f t="array" ref="E606">IFERROR(INDEX(C$5:C$69,SMALL(IF((B$5:B$69="Bâtiment")*G$13+(B$5:B$69="Eau")*G$14+(B$5:B$69="Gestion des déchets")*G$15+(B$5:B$69="Achats responsables &amp; économie circulaire")*G$16+(B$5:B$69="Contact nature &amp; biodiversité")*G$20+(B$5:B$69="Energie")*G$17+(B$5:B$69="Mobilité")*G$18+(B$5:B$69="Alimentation")*G$19,ROW(B$5:B$69)-4),ROWS(E$23:E605))),"")</f>
        <v/>
      </c>
    </row>
    <row r="607" spans="5:5">
      <c r="E607" s="17" t="str" cm="1">
        <f t="array" ref="E607">IFERROR(INDEX(C$5:C$69,SMALL(IF((B$5:B$69="Bâtiment")*G$13+(B$5:B$69="Eau")*G$14+(B$5:B$69="Gestion des déchets")*G$15+(B$5:B$69="Achats responsables &amp; économie circulaire")*G$16+(B$5:B$69="Contact nature &amp; biodiversité")*G$20+(B$5:B$69="Energie")*G$17+(B$5:B$69="Mobilité")*G$18+(B$5:B$69="Alimentation")*G$19,ROW(B$5:B$69)-4),ROWS(E$23:E606))),"")</f>
        <v/>
      </c>
    </row>
    <row r="608" spans="5:5">
      <c r="E608" s="17" t="str" cm="1">
        <f t="array" ref="E608">IFERROR(INDEX(C$5:C$69,SMALL(IF((B$5:B$69="Bâtiment")*G$13+(B$5:B$69="Eau")*G$14+(B$5:B$69="Gestion des déchets")*G$15+(B$5:B$69="Achats responsables &amp; économie circulaire")*G$16+(B$5:B$69="Contact nature &amp; biodiversité")*G$20+(B$5:B$69="Energie")*G$17+(B$5:B$69="Mobilité")*G$18+(B$5:B$69="Alimentation")*G$19,ROW(B$5:B$69)-4),ROWS(E$23:E607))),"")</f>
        <v/>
      </c>
    </row>
    <row r="609" spans="5:5">
      <c r="E609" s="17" t="str" cm="1">
        <f t="array" ref="E609">IFERROR(INDEX(C$5:C$69,SMALL(IF((B$5:B$69="Bâtiment")*G$13+(B$5:B$69="Eau")*G$14+(B$5:B$69="Gestion des déchets")*G$15+(B$5:B$69="Achats responsables &amp; économie circulaire")*G$16+(B$5:B$69="Contact nature &amp; biodiversité")*G$20+(B$5:B$69="Energie")*G$17+(B$5:B$69="Mobilité")*G$18+(B$5:B$69="Alimentation")*G$19,ROW(B$5:B$69)-4),ROWS(E$23:E608))),"")</f>
        <v/>
      </c>
    </row>
    <row r="610" spans="5:5">
      <c r="E610" s="17" t="str" cm="1">
        <f t="array" ref="E610">IFERROR(INDEX(C$5:C$69,SMALL(IF((B$5:B$69="Bâtiment")*G$13+(B$5:B$69="Eau")*G$14+(B$5:B$69="Gestion des déchets")*G$15+(B$5:B$69="Achats responsables &amp; économie circulaire")*G$16+(B$5:B$69="Contact nature &amp; biodiversité")*G$20+(B$5:B$69="Energie")*G$17+(B$5:B$69="Mobilité")*G$18+(B$5:B$69="Alimentation")*G$19,ROW(B$5:B$69)-4),ROWS(E$23:E609))),"")</f>
        <v/>
      </c>
    </row>
    <row r="611" spans="5:5">
      <c r="E611" s="17" t="str" cm="1">
        <f t="array" ref="E611">IFERROR(INDEX(C$5:C$69,SMALL(IF((B$5:B$69="Bâtiment")*G$13+(B$5:B$69="Eau")*G$14+(B$5:B$69="Gestion des déchets")*G$15+(B$5:B$69="Achats responsables &amp; économie circulaire")*G$16+(B$5:B$69="Contact nature &amp; biodiversité")*G$20+(B$5:B$69="Energie")*G$17+(B$5:B$69="Mobilité")*G$18+(B$5:B$69="Alimentation")*G$19,ROW(B$5:B$69)-4),ROWS(E$23:E610))),"")</f>
        <v/>
      </c>
    </row>
    <row r="612" spans="5:5">
      <c r="E612" s="17" t="str" cm="1">
        <f t="array" ref="E612">IFERROR(INDEX(C$5:C$69,SMALL(IF((B$5:B$69="Bâtiment")*G$13+(B$5:B$69="Eau")*G$14+(B$5:B$69="Gestion des déchets")*G$15+(B$5:B$69="Achats responsables &amp; économie circulaire")*G$16+(B$5:B$69="Contact nature &amp; biodiversité")*G$20+(B$5:B$69="Energie")*G$17+(B$5:B$69="Mobilité")*G$18+(B$5:B$69="Alimentation")*G$19,ROW(B$5:B$69)-4),ROWS(E$23:E611))),"")</f>
        <v/>
      </c>
    </row>
    <row r="613" spans="5:5">
      <c r="E613" s="17" t="str" cm="1">
        <f t="array" ref="E613">IFERROR(INDEX(C$5:C$69,SMALL(IF((B$5:B$69="Bâtiment")*G$13+(B$5:B$69="Eau")*G$14+(B$5:B$69="Gestion des déchets")*G$15+(B$5:B$69="Achats responsables &amp; économie circulaire")*G$16+(B$5:B$69="Contact nature &amp; biodiversité")*G$20+(B$5:B$69="Energie")*G$17+(B$5:B$69="Mobilité")*G$18+(B$5:B$69="Alimentation")*G$19,ROW(B$5:B$69)-4),ROWS(E$23:E612))),"")</f>
        <v/>
      </c>
    </row>
    <row r="614" spans="5:5">
      <c r="E614" s="17" t="str" cm="1">
        <f t="array" ref="E614">IFERROR(INDEX(C$5:C$69,SMALL(IF((B$5:B$69="Bâtiment")*G$13+(B$5:B$69="Eau")*G$14+(B$5:B$69="Gestion des déchets")*G$15+(B$5:B$69="Achats responsables &amp; économie circulaire")*G$16+(B$5:B$69="Contact nature &amp; biodiversité")*G$20+(B$5:B$69="Energie")*G$17+(B$5:B$69="Mobilité")*G$18+(B$5:B$69="Alimentation")*G$19,ROW(B$5:B$69)-4),ROWS(E$23:E613))),"")</f>
        <v/>
      </c>
    </row>
  </sheetData>
  <mergeCells count="2">
    <mergeCell ref="A1:E1"/>
    <mergeCell ref="P8:P9"/>
  </mergeCells>
  <conditionalFormatting sqref="A1:A8 A10:A1048576">
    <cfRule type="cellIs" dxfId="40" priority="1" operator="equal">
      <formula>"Gestion des déchets"</formula>
    </cfRule>
    <cfRule type="cellIs" dxfId="39" priority="2" operator="equal">
      <formula>"Energie"</formula>
    </cfRule>
    <cfRule type="cellIs" dxfId="38" priority="3" operator="equal">
      <formula>"Mobilité"</formula>
    </cfRule>
    <cfRule type="cellIs" dxfId="37" priority="5" operator="equal">
      <formula>"Gestion des déchets"</formula>
    </cfRule>
    <cfRule type="cellIs" dxfId="36" priority="6" operator="equal">
      <formula>"Energie"</formula>
    </cfRule>
    <cfRule type="cellIs" dxfId="35" priority="7" operator="equal">
      <formula>"Mobilité"</formula>
    </cfRule>
    <cfRule type="cellIs" dxfId="34" priority="8" operator="equal">
      <formula>"Alimentation"</formula>
    </cfRule>
    <cfRule type="cellIs" dxfId="33" priority="9" operator="equal">
      <formula>"Achats responsables &amp; économie circulaire"</formula>
    </cfRule>
    <cfRule type="cellIs" dxfId="32" priority="10" operator="equal">
      <formula>"Contact nature &amp; biodiversité"</formula>
    </cfRule>
    <cfRule type="cellIs" dxfId="31" priority="11" operator="equal">
      <formula>"Eau"</formula>
    </cfRule>
    <cfRule type="cellIs" dxfId="30" priority="12" operator="equal">
      <formula>"Bâtiment"</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5</xdr:col>
                    <xdr:colOff>495300</xdr:colOff>
                    <xdr:row>16</xdr:row>
                    <xdr:rowOff>104775</xdr:rowOff>
                  </from>
                  <to>
                    <xdr:col>7</xdr:col>
                    <xdr:colOff>161925</xdr:colOff>
                    <xdr:row>16</xdr:row>
                    <xdr:rowOff>314325</xdr:rowOff>
                  </to>
                </anchor>
              </controlPr>
            </control>
          </mc:Choice>
        </mc:AlternateContent>
        <mc:AlternateContent xmlns:mc="http://schemas.openxmlformats.org/markup-compatibility/2006">
          <mc:Choice Requires="x14">
            <control shapeId="3074" r:id="rId4" name="Check Box 2">
              <controlPr defaultSize="0" autoFill="0" autoLine="0" autoPict="0">
                <anchor moveWithCells="1">
                  <from>
                    <xdr:col>5</xdr:col>
                    <xdr:colOff>495300</xdr:colOff>
                    <xdr:row>17</xdr:row>
                    <xdr:rowOff>123825</xdr:rowOff>
                  </from>
                  <to>
                    <xdr:col>7</xdr:col>
                    <xdr:colOff>161925</xdr:colOff>
                    <xdr:row>17</xdr:row>
                    <xdr:rowOff>333375</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5</xdr:col>
                    <xdr:colOff>495300</xdr:colOff>
                    <xdr:row>18</xdr:row>
                    <xdr:rowOff>123825</xdr:rowOff>
                  </from>
                  <to>
                    <xdr:col>7</xdr:col>
                    <xdr:colOff>161925</xdr:colOff>
                    <xdr:row>18</xdr:row>
                    <xdr:rowOff>333375</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5</xdr:col>
                    <xdr:colOff>495300</xdr:colOff>
                    <xdr:row>12</xdr:row>
                    <xdr:rowOff>76200</xdr:rowOff>
                  </from>
                  <to>
                    <xdr:col>7</xdr:col>
                    <xdr:colOff>76200</xdr:colOff>
                    <xdr:row>12</xdr:row>
                    <xdr:rowOff>304800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5</xdr:col>
                    <xdr:colOff>495300</xdr:colOff>
                    <xdr:row>13</xdr:row>
                    <xdr:rowOff>95250</xdr:rowOff>
                  </from>
                  <to>
                    <xdr:col>7</xdr:col>
                    <xdr:colOff>76200</xdr:colOff>
                    <xdr:row>13</xdr:row>
                    <xdr:rowOff>314325</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5</xdr:col>
                    <xdr:colOff>495300</xdr:colOff>
                    <xdr:row>14</xdr:row>
                    <xdr:rowOff>85725</xdr:rowOff>
                  </from>
                  <to>
                    <xdr:col>7</xdr:col>
                    <xdr:colOff>76200</xdr:colOff>
                    <xdr:row>14</xdr:row>
                    <xdr:rowOff>304800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5</xdr:col>
                    <xdr:colOff>495300</xdr:colOff>
                    <xdr:row>15</xdr:row>
                    <xdr:rowOff>66675</xdr:rowOff>
                  </from>
                  <to>
                    <xdr:col>7</xdr:col>
                    <xdr:colOff>76200</xdr:colOff>
                    <xdr:row>15</xdr:row>
                    <xdr:rowOff>266700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5</xdr:col>
                    <xdr:colOff>495300</xdr:colOff>
                    <xdr:row>19</xdr:row>
                    <xdr:rowOff>104775</xdr:rowOff>
                  </from>
                  <to>
                    <xdr:col>7</xdr:col>
                    <xdr:colOff>76200</xdr:colOff>
                    <xdr:row>19</xdr:row>
                    <xdr:rowOff>314325</xdr:rowOff>
                  </to>
                </anchor>
              </controlPr>
            </control>
          </mc:Choice>
        </mc:AlternateContent>
      </controls>
    </mc:Choice>
  </mc:AlternateContent>
  <tableParts count="1">
    <tablePart r:id="rId11"/>
  </tableParts>
  <extLst>
    <ext xmlns:x14="http://schemas.microsoft.com/office/spreadsheetml/2009/9/main" uri="{CCE6A557-97BC-4b89-ADB6-D9C93CAAB3DF}">
      <x14:dataValidations xmlns:xm="http://schemas.microsoft.com/office/excel/2006/main" count="1">
        <x14:dataValidation type="list" allowBlank="1" showInputMessage="1" showErrorMessage="1" xr:uid="{630EF384-88C0-435C-B14D-7E82C72D14F9}">
          <x14:formula1>
            <xm:f>'Back Office - ne pas modifier '!$E$16:$E$17</xm:f>
          </x14:formula1>
          <xm:sqref>F24:F204 G44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8D8B-4B66-4DC1-BFB9-960621FE76C5}">
  <sheetPr>
    <tabColor theme="2" tint="-0.249977111117893"/>
  </sheetPr>
  <dimension ref="A1:D26"/>
  <sheetViews>
    <sheetView showGridLines="0" zoomScale="65" workbookViewId="0">
      <selection activeCell="H10" sqref="H10"/>
    </sheetView>
  </sheetViews>
  <sheetFormatPr defaultColWidth="11.5703125" defaultRowHeight="15"/>
  <cols>
    <col min="1" max="1" width="50.28515625" customWidth="1"/>
    <col min="2" max="2" width="49.140625" customWidth="1"/>
    <col min="4" max="4" width="20.5703125" customWidth="1"/>
  </cols>
  <sheetData>
    <row r="1" spans="1:4" ht="18.75">
      <c r="A1" s="102" t="s">
        <v>109</v>
      </c>
      <c r="B1" s="102"/>
      <c r="C1" s="102"/>
      <c r="D1" s="102"/>
    </row>
    <row r="6" spans="1:4">
      <c r="A6" s="100" t="s">
        <v>110</v>
      </c>
      <c r="B6" s="101"/>
      <c r="C6" s="101"/>
      <c r="D6" s="29"/>
    </row>
    <row r="7" spans="1:4" ht="62.1" customHeight="1">
      <c r="A7" s="30" t="s">
        <v>111</v>
      </c>
      <c r="B7" s="110" t="s">
        <v>112</v>
      </c>
      <c r="C7" s="111"/>
      <c r="D7" s="112"/>
    </row>
    <row r="8" spans="1:4" ht="45" customHeight="1">
      <c r="A8" s="30" t="s">
        <v>113</v>
      </c>
      <c r="B8" s="110" t="s">
        <v>114</v>
      </c>
      <c r="C8" s="111"/>
      <c r="D8" s="112"/>
    </row>
    <row r="9" spans="1:4" ht="61.35" customHeight="1">
      <c r="A9" s="31" t="s">
        <v>115</v>
      </c>
      <c r="B9" s="110" t="s">
        <v>116</v>
      </c>
      <c r="C9" s="111"/>
      <c r="D9" s="112"/>
    </row>
    <row r="10" spans="1:4" ht="70.349999999999994" customHeight="1">
      <c r="A10" s="30" t="s">
        <v>117</v>
      </c>
      <c r="B10" s="110" t="s">
        <v>118</v>
      </c>
      <c r="C10" s="111"/>
      <c r="D10" s="112"/>
    </row>
    <row r="11" spans="1:4" ht="29.1" customHeight="1">
      <c r="A11" s="30" t="s">
        <v>119</v>
      </c>
      <c r="B11" s="110" t="s">
        <v>120</v>
      </c>
      <c r="C11" s="111"/>
      <c r="D11" s="112"/>
    </row>
    <row r="12" spans="1:4" ht="86.1" customHeight="1">
      <c r="A12" s="32" t="s">
        <v>121</v>
      </c>
      <c r="B12" s="110" t="s">
        <v>122</v>
      </c>
      <c r="C12" s="111"/>
      <c r="D12" s="112"/>
    </row>
    <row r="13" spans="1:4" ht="44.1" customHeight="1">
      <c r="A13" s="33" t="s">
        <v>123</v>
      </c>
      <c r="B13" s="110" t="s">
        <v>124</v>
      </c>
      <c r="C13" s="111"/>
      <c r="D13" s="112"/>
    </row>
    <row r="14" spans="1:4" ht="78.400000000000006" customHeight="1">
      <c r="A14" s="32" t="s">
        <v>125</v>
      </c>
      <c r="B14" s="110" t="s">
        <v>126</v>
      </c>
      <c r="C14" s="111"/>
      <c r="D14" s="112"/>
    </row>
    <row r="16" spans="1:4">
      <c r="A16" s="36" t="s">
        <v>127</v>
      </c>
      <c r="B16" s="34"/>
      <c r="C16" s="34"/>
      <c r="D16" s="35"/>
    </row>
    <row r="17" spans="1:4" ht="90.95" customHeight="1">
      <c r="A17" s="32" t="s">
        <v>128</v>
      </c>
      <c r="B17" s="103" t="s">
        <v>129</v>
      </c>
      <c r="C17" s="103"/>
      <c r="D17" s="104"/>
    </row>
    <row r="18" spans="1:4" ht="67.900000000000006" customHeight="1">
      <c r="A18" s="32" t="s">
        <v>130</v>
      </c>
      <c r="B18" s="103" t="s">
        <v>131</v>
      </c>
      <c r="C18" s="105"/>
      <c r="D18" s="106"/>
    </row>
    <row r="19" spans="1:4" ht="42.6" customHeight="1">
      <c r="A19" s="32" t="s">
        <v>132</v>
      </c>
      <c r="B19" s="107" t="s">
        <v>133</v>
      </c>
      <c r="C19" s="108"/>
      <c r="D19" s="109"/>
    </row>
    <row r="20" spans="1:4" ht="46.9" customHeight="1">
      <c r="A20" s="37" t="s">
        <v>134</v>
      </c>
      <c r="B20" s="94" t="s">
        <v>135</v>
      </c>
      <c r="C20" s="95"/>
      <c r="D20" s="96"/>
    </row>
    <row r="21" spans="1:4">
      <c r="A21" s="32" t="s">
        <v>136</v>
      </c>
      <c r="B21" s="97" t="s">
        <v>137</v>
      </c>
      <c r="C21" s="98"/>
      <c r="D21" s="99"/>
    </row>
    <row r="22" spans="1:4">
      <c r="A22" s="32" t="s">
        <v>138</v>
      </c>
      <c r="B22" s="92" t="s">
        <v>139</v>
      </c>
      <c r="C22" s="92"/>
      <c r="D22" s="93"/>
    </row>
    <row r="23" spans="1:4" ht="30">
      <c r="A23" s="32" t="s">
        <v>140</v>
      </c>
      <c r="B23" s="92" t="s">
        <v>141</v>
      </c>
      <c r="C23" s="92"/>
      <c r="D23" s="93"/>
    </row>
    <row r="24" spans="1:4" ht="30">
      <c r="A24" s="32" t="s">
        <v>142</v>
      </c>
      <c r="B24" s="92" t="s">
        <v>143</v>
      </c>
      <c r="C24" s="92"/>
      <c r="D24" s="93"/>
    </row>
    <row r="25" spans="1:4" ht="30">
      <c r="A25" s="32" t="s">
        <v>144</v>
      </c>
      <c r="B25" s="92" t="s">
        <v>145</v>
      </c>
      <c r="C25" s="92"/>
      <c r="D25" s="93"/>
    </row>
    <row r="26" spans="1:4">
      <c r="A26" s="32" t="s">
        <v>146</v>
      </c>
      <c r="B26" s="91" t="s">
        <v>147</v>
      </c>
      <c r="C26" s="92"/>
      <c r="D26" s="93"/>
    </row>
  </sheetData>
  <mergeCells count="20">
    <mergeCell ref="A6:C6"/>
    <mergeCell ref="A1:D1"/>
    <mergeCell ref="B17:D17"/>
    <mergeCell ref="B18:D18"/>
    <mergeCell ref="B19:D19"/>
    <mergeCell ref="B14:D14"/>
    <mergeCell ref="B13:D13"/>
    <mergeCell ref="B12:D12"/>
    <mergeCell ref="B11:D11"/>
    <mergeCell ref="B10:D10"/>
    <mergeCell ref="B9:D9"/>
    <mergeCell ref="B8:D8"/>
    <mergeCell ref="B7:D7"/>
    <mergeCell ref="B26:D26"/>
    <mergeCell ref="B20:D20"/>
    <mergeCell ref="B21:D21"/>
    <mergeCell ref="B22:D22"/>
    <mergeCell ref="B23:D23"/>
    <mergeCell ref="B24:D24"/>
    <mergeCell ref="B25:D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52FB4-C3EF-4888-84FE-6AFA05D0DBE1}">
  <sheetPr codeName="Feuil4">
    <tabColor theme="9"/>
    <pageSetUpPr fitToPage="1"/>
  </sheetPr>
  <dimension ref="A1:Q42"/>
  <sheetViews>
    <sheetView showGridLines="0" tabSelected="1" zoomScale="53" zoomScaleNormal="65" workbookViewId="0">
      <selection sqref="A1:M1"/>
    </sheetView>
  </sheetViews>
  <sheetFormatPr defaultColWidth="9.28515625" defaultRowHeight="15"/>
  <cols>
    <col min="2" max="2" width="30.7109375" customWidth="1"/>
    <col min="4" max="4" width="30.7109375" customWidth="1"/>
    <col min="6" max="6" width="30.7109375" customWidth="1"/>
    <col min="8" max="8" width="30.7109375" customWidth="1"/>
    <col min="10" max="10" width="9.28515625" customWidth="1"/>
    <col min="14" max="14" width="43.5703125" customWidth="1"/>
    <col min="17" max="17" width="126.28515625" customWidth="1"/>
  </cols>
  <sheetData>
    <row r="1" spans="1:17" ht="36" customHeight="1">
      <c r="A1" s="102" t="s">
        <v>148</v>
      </c>
      <c r="B1" s="102"/>
      <c r="C1" s="102"/>
      <c r="D1" s="102"/>
      <c r="E1" s="102"/>
      <c r="F1" s="102"/>
      <c r="G1" s="102"/>
      <c r="H1" s="102"/>
      <c r="I1" s="102"/>
      <c r="J1" s="102"/>
      <c r="K1" s="102"/>
      <c r="L1" s="102"/>
      <c r="M1" s="102"/>
    </row>
    <row r="3" spans="1:17" ht="37.35" customHeight="1">
      <c r="A3" s="113" t="s">
        <v>149</v>
      </c>
      <c r="B3" s="115" t="s">
        <v>150</v>
      </c>
      <c r="C3" s="115"/>
      <c r="D3" s="115"/>
      <c r="E3" s="115"/>
      <c r="F3" s="115"/>
      <c r="G3" s="115"/>
      <c r="H3" s="115"/>
      <c r="I3" s="115"/>
      <c r="J3" s="115"/>
      <c r="K3" s="115"/>
      <c r="L3" s="115"/>
      <c r="M3" s="116"/>
    </row>
    <row r="4" spans="1:17" ht="54" customHeight="1">
      <c r="A4" s="114"/>
      <c r="B4" s="117" t="s">
        <v>151</v>
      </c>
      <c r="C4" s="118"/>
      <c r="D4" s="118"/>
      <c r="E4" s="118"/>
      <c r="F4" s="118"/>
      <c r="G4" s="118"/>
      <c r="H4" s="118"/>
      <c r="I4" s="118"/>
      <c r="J4" s="118"/>
      <c r="K4" s="118"/>
      <c r="L4" s="118"/>
      <c r="M4" s="119"/>
    </row>
    <row r="6" spans="1:17" ht="15.75" thickBot="1"/>
    <row r="7" spans="1:17" ht="104.65" customHeight="1" thickBot="1">
      <c r="Q7" s="84" t="s">
        <v>152</v>
      </c>
    </row>
    <row r="9" spans="1:17" ht="15.75" thickBot="1"/>
    <row r="10" spans="1:17" ht="21">
      <c r="Q10" s="72" t="s">
        <v>146</v>
      </c>
    </row>
    <row r="11" spans="1:17" ht="56.25">
      <c r="Q11" s="73" t="s">
        <v>153</v>
      </c>
    </row>
    <row r="12" spans="1:17" ht="113.25" thickBot="1">
      <c r="Q12" s="74" t="s">
        <v>154</v>
      </c>
    </row>
    <row r="15" spans="1:17" ht="15.75" thickBot="1"/>
    <row r="16" spans="1:17" ht="294.75" thickBot="1">
      <c r="Q16" s="40" t="s">
        <v>155</v>
      </c>
    </row>
    <row r="21" spans="1:17" ht="18.75">
      <c r="A21" s="113" t="s">
        <v>156</v>
      </c>
      <c r="B21" s="115" t="s">
        <v>157</v>
      </c>
      <c r="C21" s="115"/>
      <c r="D21" s="115"/>
      <c r="E21" s="115"/>
      <c r="F21" s="115"/>
      <c r="G21" s="115"/>
      <c r="H21" s="115"/>
      <c r="I21" s="115"/>
      <c r="J21" s="115"/>
      <c r="K21" s="115"/>
      <c r="L21" s="115"/>
      <c r="M21" s="116"/>
    </row>
    <row r="22" spans="1:17" ht="53.65" customHeight="1">
      <c r="A22" s="114"/>
      <c r="B22" s="117" t="s">
        <v>158</v>
      </c>
      <c r="C22" s="118"/>
      <c r="D22" s="118"/>
      <c r="E22" s="118"/>
      <c r="F22" s="118"/>
      <c r="G22" s="118"/>
      <c r="H22" s="118"/>
      <c r="I22" s="118"/>
      <c r="J22" s="118"/>
      <c r="K22" s="118"/>
      <c r="L22" s="118"/>
      <c r="M22" s="119"/>
    </row>
    <row r="25" spans="1:17" s="56" customFormat="1" ht="38.25" thickBot="1">
      <c r="B25" s="75" t="s">
        <v>20</v>
      </c>
      <c r="D25" s="75" t="s">
        <v>36</v>
      </c>
      <c r="F25" s="75" t="s">
        <v>53</v>
      </c>
      <c r="H25" s="75" t="s">
        <v>63</v>
      </c>
    </row>
    <row r="26" spans="1:17" ht="63">
      <c r="B26" s="57" t="str">
        <f>'Back Office - ne pas modifier '!N111</f>
        <v>Mon projet n'est pas concerné par cette thématique</v>
      </c>
      <c r="D26" s="57" t="str">
        <f>'Back Office - ne pas modifier '!N112</f>
        <v>Mon projet n'est pas concerné par cette thématique</v>
      </c>
      <c r="F26" s="57" t="str">
        <f>'Back Office - ne pas modifier '!N113</f>
        <v>Mon projet n'est pas concerné par cette thématique</v>
      </c>
      <c r="H26" s="57" t="str">
        <f>'Back Office - ne pas modifier '!N114</f>
        <v>Mon projet n'est pas concerné par cette thématique</v>
      </c>
      <c r="L26" s="56"/>
      <c r="Q26" s="41" t="s">
        <v>159</v>
      </c>
    </row>
    <row r="27" spans="1:17" ht="21">
      <c r="L27" s="56"/>
      <c r="Q27" s="81"/>
    </row>
    <row r="28" spans="1:17" ht="21">
      <c r="B28" s="76" t="s">
        <v>73</v>
      </c>
      <c r="D28" s="76" t="s">
        <v>82</v>
      </c>
      <c r="F28" s="76" t="s">
        <v>91</v>
      </c>
      <c r="H28" s="76" t="s">
        <v>100</v>
      </c>
      <c r="L28" s="56"/>
      <c r="Q28" s="81" t="s">
        <v>160</v>
      </c>
    </row>
    <row r="29" spans="1:17" ht="61.9" customHeight="1">
      <c r="B29" s="57" t="str">
        <f>'Back Office - ne pas modifier '!N115</f>
        <v>Mon projet n'est pas concerné par cette thématique</v>
      </c>
      <c r="D29" s="57" t="str">
        <f>'Back Office - ne pas modifier '!N116</f>
        <v>Mon projet n'est pas concerné par cette thématique</v>
      </c>
      <c r="F29" s="57" t="str">
        <f>'Back Office - ne pas modifier '!N117</f>
        <v>Mon projet n'est pas concerné par cette thématique</v>
      </c>
      <c r="H29" s="57" t="str">
        <f>'Back Office - ne pas modifier '!N118</f>
        <v>Mon projet n'est pas concerné par cette thématique</v>
      </c>
      <c r="Q29" s="81" t="s">
        <v>161</v>
      </c>
    </row>
    <row r="30" spans="1:17" ht="21">
      <c r="Q30" s="81" t="s">
        <v>162</v>
      </c>
    </row>
    <row r="31" spans="1:17" ht="21">
      <c r="Q31" s="81" t="s">
        <v>163</v>
      </c>
    </row>
    <row r="32" spans="1:17" ht="21">
      <c r="Q32" s="81" t="s">
        <v>164</v>
      </c>
    </row>
    <row r="33" spans="17:17" ht="21">
      <c r="Q33" s="81" t="s">
        <v>165</v>
      </c>
    </row>
    <row r="34" spans="17:17" ht="21">
      <c r="Q34" s="81" t="s">
        <v>166</v>
      </c>
    </row>
    <row r="35" spans="17:17" ht="21">
      <c r="Q35" s="81" t="s">
        <v>167</v>
      </c>
    </row>
    <row r="36" spans="17:17" ht="21">
      <c r="Q36" s="42"/>
    </row>
    <row r="37" spans="17:17" ht="21">
      <c r="Q37" s="42"/>
    </row>
    <row r="38" spans="17:17" ht="21">
      <c r="Q38" s="77" t="s">
        <v>168</v>
      </c>
    </row>
    <row r="39" spans="17:17" ht="21">
      <c r="Q39" s="42"/>
    </row>
    <row r="40" spans="17:17" ht="21">
      <c r="Q40" s="81" t="s">
        <v>169</v>
      </c>
    </row>
    <row r="41" spans="17:17" ht="21">
      <c r="Q41" s="81" t="s">
        <v>170</v>
      </c>
    </row>
    <row r="42" spans="17:17" ht="15.75" thickBot="1">
      <c r="Q42" s="78"/>
    </row>
  </sheetData>
  <mergeCells count="7">
    <mergeCell ref="A21:A22"/>
    <mergeCell ref="B21:M21"/>
    <mergeCell ref="B22:M22"/>
    <mergeCell ref="A1:M1"/>
    <mergeCell ref="A3:A4"/>
    <mergeCell ref="B3:M3"/>
    <mergeCell ref="B4:M4"/>
  </mergeCells>
  <conditionalFormatting sqref="B26 D26 F26 H26 B29 D29 F29 H29">
    <cfRule type="cellIs" dxfId="24" priority="1" operator="equal">
      <formula>"2,5/5"</formula>
    </cfRule>
    <cfRule type="cellIs" dxfId="23" priority="2" operator="equal">
      <formula>"1,9/5"</formula>
    </cfRule>
    <cfRule type="cellIs" dxfId="22" priority="3" operator="equal">
      <formula>"1,3/5"</formula>
    </cfRule>
    <cfRule type="cellIs" dxfId="21" priority="4" operator="equal">
      <formula>"0,6/5"</formula>
    </cfRule>
    <cfRule type="cellIs" dxfId="20" priority="5" operator="equal">
      <formula>"0/5"</formula>
    </cfRule>
    <cfRule type="cellIs" dxfId="19" priority="6" operator="equal">
      <formula>45782</formula>
    </cfRule>
    <cfRule type="cellIs" dxfId="18" priority="7" operator="equal">
      <formula>"4,4/5"</formula>
    </cfRule>
    <cfRule type="cellIs" dxfId="17" priority="8" operator="equal">
      <formula>"3,8/5"</formula>
    </cfRule>
    <cfRule type="cellIs" dxfId="16" priority="9" operator="equal">
      <formula>"3,1/5"</formula>
    </cfRule>
    <cfRule type="cellIs" dxfId="15" priority="10" operator="equal">
      <formula>"2,5/5"</formula>
    </cfRule>
    <cfRule type="cellIs" dxfId="14" priority="11" operator="equal">
      <formula>"1,9/5"</formula>
    </cfRule>
    <cfRule type="cellIs" dxfId="13" priority="12" operator="equal">
      <formula>"1,3/5"</formula>
    </cfRule>
    <cfRule type="cellIs" dxfId="12" priority="13" operator="equal">
      <formula>"0,6/5"</formula>
    </cfRule>
    <cfRule type="cellIs" dxfId="11" priority="14" operator="equal">
      <formula>"Mon projet n'est pas concerné par cette thématique"</formula>
    </cfRule>
  </conditionalFormatting>
  <hyperlinks>
    <hyperlink ref="Q28" r:id="rId1" xr:uid="{55D3113D-D99F-44CD-8645-614A1CA41DE7}"/>
    <hyperlink ref="Q29" r:id="rId2" xr:uid="{D8930ABB-9017-40B6-ADCC-60FD46888907}"/>
    <hyperlink ref="Q30" r:id="rId3" xr:uid="{2E420E7C-D6B6-4031-B9B0-070C30743786}"/>
    <hyperlink ref="Q31" r:id="rId4" xr:uid="{63C61823-0D3A-40B2-8EA6-B2F0885EE901}"/>
    <hyperlink ref="Q32" r:id="rId5" xr:uid="{038C5E68-08A4-46AA-BF7C-22EDE67793F1}"/>
    <hyperlink ref="Q33" r:id="rId6" xr:uid="{07C69891-D3A7-41CA-A72B-2D9931C419EC}"/>
    <hyperlink ref="Q34" r:id="rId7" xr:uid="{86A2088C-3020-4EFD-A11D-2FAB5DE2E19E}"/>
    <hyperlink ref="Q35" r:id="rId8" xr:uid="{16A67E6D-7622-453E-A3A1-6D2898CCAB02}"/>
    <hyperlink ref="Q40" r:id="rId9" xr:uid="{3E2CB99B-E24C-42B0-A46E-6061B2DDC38D}"/>
    <hyperlink ref="Q41" r:id="rId10" xr:uid="{DE9F9EE2-BC24-491D-8C98-440D76490C4C}"/>
    <hyperlink ref="Q7" r:id="rId11" display="https://www.caf.fr/sites/default/files/medias/cnaf/Professionnels/Soutien_aux_partenaires/transition_ecologique/outils/Bibliotheque_idees_actions.pdf" xr:uid="{8E8EFC51-E6B4-426D-8FE0-3FFED9486F74}"/>
  </hyperlinks>
  <printOptions horizontalCentered="1" verticalCentered="1"/>
  <pageMargins left="0.70866141732283472" right="0.70866141732283472" top="0.74803149606299213" bottom="0.74803149606299213" header="0.31496062992125984" footer="0.31496062992125984"/>
  <pageSetup paperSize="9" scale="42" orientation="portrait" r:id="rId12"/>
  <drawing r:id="rId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theme="3"/>
  </sheetPr>
  <dimension ref="A2:F26"/>
  <sheetViews>
    <sheetView showGridLines="0" topLeftCell="A4" zoomScale="72" zoomScaleNormal="90" workbookViewId="0">
      <selection activeCell="F10" sqref="F10"/>
    </sheetView>
  </sheetViews>
  <sheetFormatPr defaultColWidth="11.42578125" defaultRowHeight="15"/>
  <cols>
    <col min="1" max="1" width="41.5703125" bestFit="1" customWidth="1"/>
    <col min="2" max="2" width="65.5703125" customWidth="1"/>
    <col min="6" max="6" width="16.140625" customWidth="1"/>
  </cols>
  <sheetData>
    <row r="2" spans="1:6" ht="36.4" customHeight="1">
      <c r="A2" s="88" t="s">
        <v>171</v>
      </c>
      <c r="B2" s="88"/>
      <c r="C2" s="88"/>
      <c r="D2" s="88"/>
      <c r="E2" s="88"/>
    </row>
    <row r="3" spans="1:6" s="59" customFormat="1" ht="36.4" customHeight="1">
      <c r="A3" s="58"/>
      <c r="B3" s="58"/>
      <c r="C3" s="58"/>
      <c r="D3" s="58"/>
      <c r="E3" s="58"/>
    </row>
    <row r="4" spans="1:6" s="59" customFormat="1" ht="78.400000000000006" customHeight="1">
      <c r="A4" s="132" t="s">
        <v>172</v>
      </c>
      <c r="B4" s="133"/>
      <c r="C4" s="133"/>
      <c r="D4" s="133"/>
      <c r="E4" s="134"/>
    </row>
    <row r="5" spans="1:6" ht="33.4" customHeight="1">
      <c r="A5" s="6"/>
      <c r="B5" s="6"/>
      <c r="F5" s="4"/>
    </row>
    <row r="6" spans="1:6" s="5" customFormat="1" ht="23.65" customHeight="1">
      <c r="A6" s="127" t="s">
        <v>173</v>
      </c>
      <c r="B6" s="127"/>
      <c r="C6" s="127"/>
      <c r="D6" s="127"/>
      <c r="E6" s="127"/>
    </row>
    <row r="7" spans="1:6" ht="15.75">
      <c r="A7" s="8" t="s">
        <v>174</v>
      </c>
      <c r="B7" s="124"/>
      <c r="C7" s="125"/>
      <c r="D7" s="125"/>
      <c r="E7" s="126"/>
    </row>
    <row r="8" spans="1:6" ht="15.75">
      <c r="A8" s="8" t="s">
        <v>175</v>
      </c>
      <c r="B8" s="124"/>
      <c r="C8" s="125"/>
      <c r="D8" s="125"/>
      <c r="E8" s="126"/>
    </row>
    <row r="9" spans="1:6" ht="15.75">
      <c r="A9" s="8" t="s">
        <v>176</v>
      </c>
      <c r="B9" s="124"/>
      <c r="C9" s="125"/>
      <c r="D9" s="125"/>
      <c r="E9" s="126"/>
    </row>
    <row r="10" spans="1:6" ht="15.75">
      <c r="A10" s="8" t="s">
        <v>177</v>
      </c>
      <c r="B10" s="124"/>
      <c r="C10" s="125"/>
      <c r="D10" s="125"/>
      <c r="E10" s="126"/>
    </row>
    <row r="11" spans="1:6" ht="15.75">
      <c r="A11" s="9"/>
      <c r="B11" s="9"/>
    </row>
    <row r="12" spans="1:6" ht="15.75">
      <c r="A12" s="122" t="s">
        <v>178</v>
      </c>
      <c r="B12" s="123"/>
      <c r="C12" s="123"/>
      <c r="D12" s="123"/>
      <c r="E12" s="123"/>
    </row>
    <row r="13" spans="1:6" ht="86.25" customHeight="1">
      <c r="A13" s="128"/>
      <c r="B13" s="129"/>
      <c r="C13" s="129"/>
      <c r="D13" s="129"/>
      <c r="E13" s="129"/>
    </row>
    <row r="14" spans="1:6">
      <c r="A14" s="11"/>
      <c r="B14" s="11"/>
      <c r="C14" s="12"/>
      <c r="D14" s="12"/>
      <c r="E14" s="12"/>
    </row>
    <row r="15" spans="1:6" ht="15.75">
      <c r="A15" s="122" t="s">
        <v>179</v>
      </c>
      <c r="B15" s="123"/>
      <c r="C15" s="123"/>
      <c r="D15" s="123"/>
      <c r="E15" s="123"/>
    </row>
    <row r="16" spans="1:6" ht="111.75" customHeight="1">
      <c r="A16" s="120"/>
      <c r="B16" s="121"/>
      <c r="C16" s="121"/>
      <c r="D16" s="121"/>
      <c r="E16" s="121"/>
    </row>
    <row r="17" spans="1:5">
      <c r="A17" s="11"/>
      <c r="B17" s="11"/>
      <c r="C17" s="12"/>
      <c r="D17" s="12"/>
      <c r="E17" s="12"/>
    </row>
    <row r="18" spans="1:5" ht="37.700000000000003" customHeight="1">
      <c r="A18" s="130" t="s">
        <v>180</v>
      </c>
      <c r="B18" s="131"/>
      <c r="C18" s="131"/>
      <c r="D18" s="131"/>
      <c r="E18" s="131"/>
    </row>
    <row r="19" spans="1:5" ht="90.95" customHeight="1">
      <c r="A19" s="120"/>
      <c r="B19" s="121"/>
      <c r="C19" s="121"/>
      <c r="D19" s="121"/>
      <c r="E19" s="121"/>
    </row>
    <row r="20" spans="1:5">
      <c r="A20" s="11"/>
      <c r="B20" s="11"/>
      <c r="C20" s="12"/>
      <c r="D20" s="12"/>
      <c r="E20" s="12"/>
    </row>
    <row r="21" spans="1:5">
      <c r="A21" s="13"/>
      <c r="B21" s="13"/>
      <c r="C21" s="12"/>
      <c r="D21" s="12"/>
      <c r="E21" s="12"/>
    </row>
    <row r="22" spans="1:5">
      <c r="A22" s="11"/>
      <c r="B22" s="11"/>
      <c r="C22" s="12"/>
      <c r="D22" s="12"/>
      <c r="E22" s="12"/>
    </row>
    <row r="23" spans="1:5">
      <c r="A23" s="13"/>
      <c r="B23" s="13"/>
      <c r="C23" s="12"/>
      <c r="D23" s="12"/>
      <c r="E23" s="12"/>
    </row>
    <row r="24" spans="1:5">
      <c r="A24" s="12"/>
      <c r="B24" s="12"/>
      <c r="C24" s="12"/>
      <c r="D24" s="12"/>
      <c r="E24" s="12"/>
    </row>
    <row r="25" spans="1:5">
      <c r="A25" s="12"/>
      <c r="B25" s="12"/>
      <c r="C25" s="12"/>
      <c r="D25" s="12"/>
      <c r="E25" s="12"/>
    </row>
    <row r="26" spans="1:5">
      <c r="A26" s="12"/>
      <c r="B26" s="12"/>
      <c r="C26" s="12"/>
      <c r="D26" s="12"/>
      <c r="E26" s="12"/>
    </row>
  </sheetData>
  <mergeCells count="13">
    <mergeCell ref="A2:E2"/>
    <mergeCell ref="A16:E16"/>
    <mergeCell ref="A19:E19"/>
    <mergeCell ref="A12:E12"/>
    <mergeCell ref="B10:E10"/>
    <mergeCell ref="B9:E9"/>
    <mergeCell ref="B8:E8"/>
    <mergeCell ref="B7:E7"/>
    <mergeCell ref="A6:E6"/>
    <mergeCell ref="A13:E13"/>
    <mergeCell ref="A18:E18"/>
    <mergeCell ref="A15:E15"/>
    <mergeCell ref="A4:E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theme="7"/>
  </sheetPr>
  <dimension ref="A2:J22"/>
  <sheetViews>
    <sheetView showGridLines="0" zoomScale="72" zoomScaleNormal="83" workbookViewId="0">
      <selection activeCell="E9" sqref="E9"/>
    </sheetView>
  </sheetViews>
  <sheetFormatPr defaultColWidth="11.42578125" defaultRowHeight="15"/>
  <cols>
    <col min="1" max="1" width="33.42578125" style="1" customWidth="1"/>
    <col min="2" max="2" width="62.7109375" style="1" customWidth="1"/>
    <col min="3" max="3" width="58" style="1" customWidth="1"/>
    <col min="4" max="4" width="58.140625" style="1" customWidth="1"/>
    <col min="5" max="5" width="30.42578125" style="1" customWidth="1"/>
    <col min="6" max="6" width="34" style="1" bestFit="1" customWidth="1"/>
    <col min="7" max="7" width="39" style="1" bestFit="1" customWidth="1"/>
    <col min="8" max="8" width="34" style="1" bestFit="1" customWidth="1"/>
    <col min="9" max="9" width="33.140625" style="1" bestFit="1" customWidth="1"/>
    <col min="10" max="10" width="35.42578125" style="1" bestFit="1" customWidth="1"/>
    <col min="11" max="16384" width="11.42578125" style="1"/>
  </cols>
  <sheetData>
    <row r="2" spans="1:5" s="4" customFormat="1" ht="50.65" customHeight="1">
      <c r="A2" s="102" t="s">
        <v>181</v>
      </c>
      <c r="B2" s="102"/>
      <c r="C2" s="102"/>
      <c r="D2" s="102"/>
    </row>
    <row r="3" spans="1:5" s="4" customFormat="1" ht="18.75">
      <c r="A3" s="10"/>
      <c r="B3" s="10"/>
      <c r="C3" s="10"/>
      <c r="D3" s="10"/>
    </row>
    <row r="4" spans="1:5" ht="70.900000000000006" customHeight="1">
      <c r="A4" s="135" t="s">
        <v>182</v>
      </c>
      <c r="B4" s="136"/>
      <c r="C4" s="136"/>
      <c r="D4" s="137"/>
    </row>
    <row r="6" spans="1:5" ht="18">
      <c r="A6" s="20"/>
    </row>
    <row r="7" spans="1:5">
      <c r="C7" s="16"/>
    </row>
    <row r="8" spans="1:5" s="2" customFormat="1" ht="63.6" customHeight="1" thickBot="1">
      <c r="A8" s="18" t="s">
        <v>183</v>
      </c>
      <c r="B8" s="19" t="s">
        <v>184</v>
      </c>
      <c r="C8" s="19" t="s">
        <v>185</v>
      </c>
      <c r="D8" s="19" t="s">
        <v>186</v>
      </c>
      <c r="E8" s="83" t="s">
        <v>187</v>
      </c>
    </row>
    <row r="9" spans="1:5" s="17" customFormat="1" ht="52.5" customHeight="1">
      <c r="A9" s="60" t="s">
        <v>20</v>
      </c>
      <c r="B9" s="21"/>
      <c r="C9" s="21"/>
      <c r="D9" s="21"/>
      <c r="E9" s="82" t="s">
        <v>6</v>
      </c>
    </row>
    <row r="10" spans="1:5" s="17" customFormat="1" ht="35.1" customHeight="1">
      <c r="A10" s="22" t="s">
        <v>91</v>
      </c>
      <c r="B10" s="21"/>
      <c r="C10" s="21"/>
      <c r="D10" s="21"/>
      <c r="E10" s="82"/>
    </row>
    <row r="11" spans="1:5" s="17" customFormat="1" ht="35.1" customHeight="1">
      <c r="A11" s="22" t="s">
        <v>36</v>
      </c>
      <c r="B11" s="21"/>
      <c r="C11" s="21"/>
      <c r="D11" s="21"/>
      <c r="E11" s="82"/>
    </row>
    <row r="12" spans="1:5" s="17" customFormat="1" ht="33.6" customHeight="1">
      <c r="A12" s="22" t="s">
        <v>82</v>
      </c>
      <c r="B12" s="21"/>
      <c r="C12" s="21"/>
      <c r="D12" s="21"/>
      <c r="E12" s="82"/>
    </row>
    <row r="13" spans="1:5" s="17" customFormat="1" ht="34.15" customHeight="1">
      <c r="A13" s="22" t="s">
        <v>73</v>
      </c>
      <c r="B13" s="21"/>
      <c r="C13" s="21"/>
      <c r="D13" s="21"/>
      <c r="E13" s="82"/>
    </row>
    <row r="14" spans="1:5" s="17" customFormat="1" ht="32.1" customHeight="1">
      <c r="A14" s="22" t="s">
        <v>100</v>
      </c>
      <c r="B14" s="21"/>
      <c r="C14" s="21"/>
      <c r="D14" s="21"/>
      <c r="E14" s="82"/>
    </row>
    <row r="15" spans="1:5" s="17" customFormat="1" ht="27.6" customHeight="1">
      <c r="A15" s="22" t="s">
        <v>188</v>
      </c>
      <c r="B15" s="21"/>
      <c r="C15" s="21"/>
      <c r="D15" s="21"/>
      <c r="E15" s="82"/>
    </row>
    <row r="16" spans="1:5" s="17" customFormat="1" ht="44.1" customHeight="1">
      <c r="A16" s="22" t="s">
        <v>189</v>
      </c>
      <c r="B16" s="21"/>
      <c r="C16" s="21"/>
      <c r="D16" s="21"/>
      <c r="E16" s="82"/>
    </row>
    <row r="17" spans="1:10" s="17" customFormat="1" ht="30.6" customHeight="1">
      <c r="A17" s="22" t="s">
        <v>190</v>
      </c>
      <c r="B17" s="21"/>
      <c r="C17" s="21"/>
      <c r="D17" s="21"/>
      <c r="E17" s="82"/>
    </row>
    <row r="18" spans="1:10" ht="35.65" customHeight="1">
      <c r="A18" s="22" t="s">
        <v>191</v>
      </c>
      <c r="B18" s="21"/>
      <c r="C18" s="21"/>
      <c r="D18" s="21"/>
      <c r="E18" s="82"/>
    </row>
    <row r="19" spans="1:10">
      <c r="A19" s="7"/>
      <c r="B19" s="7"/>
      <c r="C19" s="7"/>
    </row>
    <row r="20" spans="1:10">
      <c r="A20" s="7"/>
      <c r="B20" s="7"/>
      <c r="C20" s="7"/>
    </row>
    <row r="21" spans="1:10">
      <c r="A21" s="7"/>
      <c r="B21" s="7"/>
      <c r="C21" s="7"/>
    </row>
    <row r="22" spans="1:10" ht="20.100000000000001" customHeight="1">
      <c r="A22" s="10"/>
      <c r="B22" s="10"/>
      <c r="C22" s="10"/>
      <c r="F22" s="4"/>
      <c r="G22" s="4"/>
      <c r="H22" s="4"/>
      <c r="I22" s="4"/>
      <c r="J22" s="4"/>
    </row>
  </sheetData>
  <mergeCells count="2">
    <mergeCell ref="A2:D2"/>
    <mergeCell ref="A4:D4"/>
  </mergeCells>
  <phoneticPr fontId="3" type="noConversion"/>
  <pageMargins left="0.7" right="0.7" top="0.75" bottom="0.75"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04AE0-FAF6-4C1B-B71E-645F00FB1B74}">
  <sheetPr codeName="Feuil7"/>
  <dimension ref="E6:P150"/>
  <sheetViews>
    <sheetView topLeftCell="B84" zoomScale="85" zoomScaleNormal="85" workbookViewId="0">
      <selection activeCell="Q86" sqref="Q86"/>
    </sheetView>
  </sheetViews>
  <sheetFormatPr defaultColWidth="11.42578125" defaultRowHeight="15"/>
  <cols>
    <col min="5" max="5" width="24.140625" customWidth="1"/>
    <col min="6" max="6" width="7.5703125" customWidth="1"/>
    <col min="7" max="7" width="0.7109375" customWidth="1"/>
    <col min="8" max="8" width="20.140625" customWidth="1"/>
    <col min="10" max="10" width="24.28515625" customWidth="1"/>
    <col min="11" max="11" width="27.7109375" customWidth="1"/>
    <col min="12" max="12" width="24.85546875" customWidth="1"/>
  </cols>
  <sheetData>
    <row r="6" spans="5:14">
      <c r="F6" t="s">
        <v>192</v>
      </c>
    </row>
    <row r="7" spans="5:14">
      <c r="F7" t="s">
        <v>193</v>
      </c>
    </row>
    <row r="8" spans="5:14">
      <c r="F8" s="3" t="s">
        <v>194</v>
      </c>
    </row>
    <row r="9" spans="5:14">
      <c r="F9" t="s">
        <v>195</v>
      </c>
      <c r="J9" s="26" t="str" cm="1">
        <f t="array" ref="J9:L74">Tableau4[#All]</f>
        <v>Thématiques</v>
      </c>
      <c r="K9" s="26" t="str">
        <v>Questions</v>
      </c>
      <c r="L9" s="26" t="str">
        <v>Réponses</v>
      </c>
      <c r="M9" s="26" t="s">
        <v>196</v>
      </c>
      <c r="N9" s="26" t="s">
        <v>197</v>
      </c>
    </row>
    <row r="10" spans="5:14">
      <c r="J10" s="24" t="str">
        <v>Bâtiment</v>
      </c>
      <c r="K10" s="24" t="str">
        <v>Le projet améliorera-t-il la performance énergétique et climatique de l'équipement (DPE) ?</v>
      </c>
      <c r="L10" s="24" t="e">
        <v>#N/A</v>
      </c>
      <c r="M10" s="24" t="str">
        <f>IFERROR(IF(L10="Oui",1,IF(L10="Non",0,"")),"")</f>
        <v/>
      </c>
      <c r="N10" s="24" t="str">
        <f>IF(SUMIF(M10:M17,"&gt;-999999999")&gt;0,SUM(M10:M17),"")</f>
        <v/>
      </c>
    </row>
    <row r="11" spans="5:14">
      <c r="J11" s="24" t="str">
        <v>Bâtiment</v>
      </c>
      <c r="K11" s="24" t="str">
        <v xml:space="preserve">Le projet a-t-il été pensé pour mieux résister à d'éventuels aléas climatiques spécifiques (tempêtes, inondations, fortes chaleurs…) ?
</v>
      </c>
      <c r="L11" s="24" t="e">
        <v>#N/A</v>
      </c>
      <c r="M11" s="24" t="str">
        <f t="shared" ref="M11:M74" si="0">IFERROR(IF(L11="Oui",1,IF(L11="Non",0,"")),"")</f>
        <v/>
      </c>
      <c r="N11" s="24"/>
    </row>
    <row r="12" spans="5:14">
      <c r="J12" s="24" t="str">
        <v>Bâtiment</v>
      </c>
      <c r="K12" s="24" t="str">
        <v>Contribue-t-il à une meilleure isolation thermique du bâtiment ?</v>
      </c>
      <c r="L12" s="24" t="e">
        <v>#N/A</v>
      </c>
      <c r="M12" s="24" t="str">
        <f t="shared" si="0"/>
        <v/>
      </c>
      <c r="N12" s="24"/>
    </row>
    <row r="13" spans="5:14">
      <c r="J13" s="24" t="str">
        <v>Bâtiment</v>
      </c>
      <c r="K13" s="24" t="str">
        <v>Le projet prévoit-il l'installation d'équipements utilisant des énergies renouvelables (solaire, géothermie) ?</v>
      </c>
      <c r="L13" s="24" t="e">
        <v>#N/A</v>
      </c>
      <c r="M13" s="24" t="str">
        <f t="shared" si="0"/>
        <v/>
      </c>
      <c r="N13" s="24"/>
    </row>
    <row r="14" spans="5:14">
      <c r="J14" s="24" t="str">
        <v>Bâtiment</v>
      </c>
      <c r="K14" s="24" t="str">
        <v>Le projet va-t-il contribuer à l'amélioration de la qualité de l'air intérieur ? (meilleure ventilation par exemple)</v>
      </c>
      <c r="L14" s="24" t="e">
        <v>#N/A</v>
      </c>
      <c r="M14" s="24" t="str">
        <f t="shared" si="0"/>
        <v/>
      </c>
      <c r="N14" s="24"/>
    </row>
    <row r="15" spans="5:14">
      <c r="E15" s="25" t="s">
        <v>198</v>
      </c>
      <c r="J15" s="24" t="str">
        <v>Bâtiment</v>
      </c>
      <c r="K15" s="24" t="str">
        <v>Le projet prévoit-il l'emploi de peintures sans composés organiques volatils (COV) ?  💡</v>
      </c>
      <c r="L15" s="24" t="e">
        <v>#N/A</v>
      </c>
      <c r="M15" s="24" t="str">
        <f t="shared" si="0"/>
        <v/>
      </c>
      <c r="N15" s="24"/>
    </row>
    <row r="16" spans="5:14">
      <c r="E16" t="s">
        <v>199</v>
      </c>
      <c r="J16" s="24" t="str">
        <v>Bâtiment</v>
      </c>
      <c r="K16" s="24" t="str">
        <v>Le projet prend-il en compte l'utilisation de matériaux éco-responsables ? (matières recyclées, renouvelables, n'utilisant pas de ressources vierges, etc.)</v>
      </c>
      <c r="L16" s="24" t="e">
        <v>#N/A</v>
      </c>
      <c r="M16" s="24" t="str">
        <f t="shared" si="0"/>
        <v/>
      </c>
      <c r="N16" s="24"/>
    </row>
    <row r="17" spans="5:14">
      <c r="E17" t="s">
        <v>200</v>
      </c>
      <c r="J17" s="24" t="str">
        <v>Bâtiment</v>
      </c>
      <c r="K17" s="24" t="str">
        <v xml:space="preserve">Le projet favorise-t-il l’optimisation de l’apport en lumière naturelle pour limiter le recours à l’éclairage artificiel ? </v>
      </c>
      <c r="L17" s="24" t="e">
        <v>#N/A</v>
      </c>
      <c r="M17" s="24" t="str">
        <f t="shared" si="0"/>
        <v/>
      </c>
      <c r="N17" s="24"/>
    </row>
    <row r="18" spans="5:14">
      <c r="J18" s="24" t="str">
        <v>Eau</v>
      </c>
      <c r="K18" s="24" t="str">
        <v xml:space="preserve">Le projet contribuera-t-il à faire baisser la consommation d’eau au sein de l'équipement ? </v>
      </c>
      <c r="L18" s="24" t="e">
        <v>#N/A</v>
      </c>
      <c r="M18" s="24" t="str">
        <f t="shared" si="0"/>
        <v/>
      </c>
      <c r="N18" s="24" t="str">
        <f>IF(SUMIF(M18:M25,"&gt;-999999999")&gt;0,SUM(M18:M25),"")</f>
        <v/>
      </c>
    </row>
    <row r="19" spans="5:14">
      <c r="J19" s="24" t="str">
        <v>Eau</v>
      </c>
      <c r="K19" s="24" t="str">
        <v>Le projet contribuera-t-il à améliorer le suivi de la consommation d’eau ? (Diagnostic des usages de l'eau, inclusion d'un tableau de bord de consommation, installation de compteurs d'eau intelligents)</v>
      </c>
      <c r="L19" s="24" t="e">
        <v>#N/A</v>
      </c>
      <c r="M19" s="24" t="str">
        <f t="shared" si="0"/>
        <v/>
      </c>
      <c r="N19" s="24"/>
    </row>
    <row r="20" spans="5:14">
      <c r="J20" s="24" t="str">
        <v>Eau</v>
      </c>
      <c r="K20" s="24" t="str">
        <v>Une démarche de récupération et de réutilisation des eaux de pluie est-elle prévue dans le cadre de ce projet ?</v>
      </c>
      <c r="L20" s="24" t="e">
        <v>#N/A</v>
      </c>
      <c r="M20" s="24" t="str">
        <f t="shared" si="0"/>
        <v/>
      </c>
      <c r="N20" s="24"/>
    </row>
    <row r="21" spans="5:14">
      <c r="J21" s="24" t="str">
        <v>Eau</v>
      </c>
      <c r="K21" s="24" t="str">
        <v>Est-il prévu d’installer des systèmes de réduction du débit d’eau (mousseur pour les robinets ou installation de robinets temporisés, chasse d’eau double-débit…) ?  💡</v>
      </c>
      <c r="L21" s="24" t="e">
        <v>#N/A</v>
      </c>
      <c r="M21" s="24" t="str">
        <f t="shared" si="0"/>
        <v/>
      </c>
      <c r="N21" s="24"/>
    </row>
    <row r="22" spans="5:14">
      <c r="J22" s="24" t="str">
        <v>Eau</v>
      </c>
      <c r="K22" s="24" t="str">
        <v>Le projet intègre-t-il des techniques d’arrosage économes ?</v>
      </c>
      <c r="L22" s="24" t="e">
        <v>#N/A</v>
      </c>
      <c r="M22" s="24" t="str">
        <f t="shared" si="0"/>
        <v/>
      </c>
      <c r="N22" s="24"/>
    </row>
    <row r="23" spans="5:14">
      <c r="J23" s="24" t="str">
        <v>Eau</v>
      </c>
      <c r="K23" s="24" t="str">
        <v>Le projet vise-t-il à limiter l’utilisation de bouteilles plastiques pour l’eau potable ?</v>
      </c>
      <c r="L23" s="24" t="e">
        <v>#N/A</v>
      </c>
      <c r="M23" s="24" t="str">
        <f t="shared" si="0"/>
        <v/>
      </c>
      <c r="N23" s="24"/>
    </row>
    <row r="24" spans="5:14">
      <c r="J24" s="24" t="str">
        <v>Eau</v>
      </c>
      <c r="K24" s="24" t="str">
        <v xml:space="preserve">Un volet pour la formation du personnel à la réduction du gaspillage de l’eau est-il intégré ? </v>
      </c>
      <c r="L24" s="24" t="e">
        <v>#N/A</v>
      </c>
      <c r="M24" s="24" t="str">
        <f t="shared" si="0"/>
        <v/>
      </c>
      <c r="N24" s="24"/>
    </row>
    <row r="25" spans="5:14">
      <c r="J25" s="24" t="str">
        <v>Eau</v>
      </c>
      <c r="K25" s="24" t="str">
        <v>Les bénéficiaires seront-ils sensibilisés à une gestion plus responsable de l'eau ?</v>
      </c>
      <c r="L25" s="24" t="e">
        <v>#N/A</v>
      </c>
      <c r="M25" s="24" t="str">
        <f t="shared" si="0"/>
        <v/>
      </c>
      <c r="N25" s="24"/>
    </row>
    <row r="26" spans="5:14">
      <c r="J26" s="24" t="str">
        <v>Contact nature &amp; biodiversité</v>
      </c>
      <c r="K26" s="24" t="str">
        <v>L’impact du projet sur la biodiversité a-t-il été évalué ?</v>
      </c>
      <c r="L26" s="24" t="e">
        <v>#N/A</v>
      </c>
      <c r="M26" s="24" t="str">
        <f t="shared" si="0"/>
        <v/>
      </c>
      <c r="N26" s="24" t="str">
        <f>IF(SUMIF(M26:M33,"&gt;-999999999")&gt;0,SUM(M26:M33),"")</f>
        <v/>
      </c>
    </row>
    <row r="27" spans="5:14">
      <c r="J27" s="24" t="str">
        <v>Contact nature &amp; biodiversité</v>
      </c>
      <c r="K27" s="24" t="str">
        <v>Le projet intègre-t-il des espaces verts ou des aménagements favorisant la biodiversité ?</v>
      </c>
      <c r="L27" s="24" t="e">
        <v>#N/A</v>
      </c>
      <c r="M27" s="24" t="str">
        <f t="shared" si="0"/>
        <v/>
      </c>
      <c r="N27" s="24"/>
    </row>
    <row r="28" spans="5:14">
      <c r="J28" s="24" t="str">
        <v>Contact nature &amp; biodiversité</v>
      </c>
      <c r="K28" s="24" t="str">
        <v>Le projet prévoit-il une réduction des surfaces minéralisées (une surface minéralisée est le contraire d'une surface végétalisée. Cela peut être un bâtiment, une cour, un espace de stationnement, un trottoir, etc.)?</v>
      </c>
      <c r="L28" s="24" t="e">
        <v>#N/A</v>
      </c>
      <c r="M28" s="24" t="str">
        <f t="shared" si="0"/>
        <v/>
      </c>
      <c r="N28" s="24"/>
    </row>
    <row r="29" spans="5:14">
      <c r="J29" s="24" t="str">
        <v>Contact nature &amp; biodiversité</v>
      </c>
      <c r="K29" s="24" t="str">
        <v xml:space="preserve">Le projet augmente directement le total de la surface végétalisée de l’équipement ? </v>
      </c>
      <c r="L29" s="24" t="e">
        <v>#N/A</v>
      </c>
      <c r="M29" s="24" t="str">
        <f t="shared" si="0"/>
        <v/>
      </c>
      <c r="N29" s="24"/>
    </row>
    <row r="30" spans="5:14">
      <c r="J30" s="24" t="str">
        <v>Contact nature &amp; biodiversité</v>
      </c>
      <c r="K30" s="24" t="str">
        <v xml:space="preserve">Des plantes locales et adaptées au climat seront-elles utilisées dans le projet ? </v>
      </c>
      <c r="L30" s="24" t="e">
        <v>#N/A</v>
      </c>
      <c r="M30" s="24" t="str">
        <f t="shared" si="0"/>
        <v/>
      </c>
      <c r="N30" s="24"/>
    </row>
    <row r="31" spans="5:14">
      <c r="J31" s="24" t="str">
        <v>Contact nature &amp; biodiversité</v>
      </c>
      <c r="K31" s="24" t="str">
        <v>Est-il prévu d’utiliser des produits écoresponsables et sans pesticides pour l’entretien des espaces verts ?</v>
      </c>
      <c r="L31" s="24" t="e">
        <v>#N/A</v>
      </c>
      <c r="M31" s="24" t="str">
        <f t="shared" si="0"/>
        <v/>
      </c>
      <c r="N31" s="24"/>
    </row>
    <row r="32" spans="5:14">
      <c r="J32" s="24" t="str">
        <v>Contact nature &amp; biodiversité</v>
      </c>
      <c r="K32" s="24" t="str">
        <v xml:space="preserve">Le projet servira-t-il à former et sensibiliser les bénéficiaires sur la nature et la biodiversité ? </v>
      </c>
      <c r="L32" s="24" t="e">
        <v>#N/A</v>
      </c>
      <c r="M32" s="24" t="str">
        <f t="shared" si="0"/>
        <v/>
      </c>
      <c r="N32" s="24"/>
    </row>
    <row r="33" spans="10:14">
      <c r="J33" s="24" t="str">
        <v>Contact nature &amp; biodiversité</v>
      </c>
      <c r="K33" s="24" t="str">
        <v xml:space="preserve">Le temps passé par les bénéficiaires et/ou par les collaborateurs à l’extérieur du bâtiment sera-t-il augmenté suite à la réalisation du projet ? </v>
      </c>
      <c r="L33" s="24" t="e">
        <v>#N/A</v>
      </c>
      <c r="M33" s="24" t="str">
        <f t="shared" si="0"/>
        <v/>
      </c>
      <c r="N33" s="24"/>
    </row>
    <row r="34" spans="10:14">
      <c r="J34" s="24" t="str">
        <v>Achats responsables &amp; économie circulaire</v>
      </c>
      <c r="K34" s="24" t="str">
        <v>Le projet inclut-il l’achat de produits réutilisables ?</v>
      </c>
      <c r="L34" s="24" t="e">
        <v>#N/A</v>
      </c>
      <c r="M34" s="24" t="str">
        <f t="shared" si="0"/>
        <v/>
      </c>
      <c r="N34" s="24" t="str">
        <f>IF(SUMIF(M34:M42,"&gt;-999999999")&gt;0,SUM(M34:M42),"")</f>
        <v/>
      </c>
    </row>
    <row r="35" spans="10:14">
      <c r="J35" s="24" t="str">
        <v>Achats responsables &amp; économie circulaire</v>
      </c>
      <c r="K35" s="24" t="str">
        <v xml:space="preserve">Dans le développement du projet, des produits issus de matières recyclées ont-ils été privilégiés ? </v>
      </c>
      <c r="L35" s="24" t="e">
        <v>#N/A</v>
      </c>
      <c r="M35" s="24" t="str">
        <f t="shared" si="0"/>
        <v/>
      </c>
      <c r="N35" s="24"/>
    </row>
    <row r="36" spans="10:14">
      <c r="J36" s="24" t="str">
        <v>Achats responsables &amp; économie circulaire</v>
      </c>
      <c r="K36" s="24" t="str">
        <v>Le projet favorise-t-il l'achat de produits de seconde main ?</v>
      </c>
      <c r="L36" s="24" t="e">
        <v>#N/A</v>
      </c>
      <c r="M36" s="24" t="str">
        <f t="shared" si="0"/>
        <v/>
      </c>
      <c r="N36" s="24"/>
    </row>
    <row r="37" spans="10:14">
      <c r="J37" s="24" t="str">
        <v>Achats responsables &amp; économie circulaire</v>
      </c>
      <c r="K37" s="24" t="str">
        <v>Les produits d'entretien utilisés dans le cadre du projet sont-ils écoresponsables ?</v>
      </c>
      <c r="L37" s="24" t="e">
        <v>#N/A</v>
      </c>
      <c r="M37" s="24" t="str">
        <f t="shared" si="0"/>
        <v/>
      </c>
      <c r="N37" s="24"/>
    </row>
    <row r="38" spans="10:14">
      <c r="J38" s="24" t="str">
        <v>Achats responsables &amp; économie circulaire</v>
      </c>
      <c r="K38" s="24" t="str">
        <v>Le projet prévoit-il la réutilisation ou le don d'objets inutilisés ?</v>
      </c>
      <c r="L38" s="24" t="e">
        <v>#N/A</v>
      </c>
      <c r="M38" s="24" t="str">
        <f t="shared" si="0"/>
        <v/>
      </c>
      <c r="N38" s="24"/>
    </row>
    <row r="39" spans="10:14">
      <c r="J39" s="24" t="str">
        <v>Achats responsables &amp; économie circulaire</v>
      </c>
      <c r="K39" s="24" t="str">
        <v>Une sensibilisation du personnel aux achats responsables est-elle prévue ?</v>
      </c>
      <c r="L39" s="24" t="e">
        <v>#N/A</v>
      </c>
      <c r="M39" s="24" t="str">
        <f t="shared" si="0"/>
        <v/>
      </c>
      <c r="N39" s="24"/>
    </row>
    <row r="40" spans="10:14">
      <c r="J40" s="24" t="str">
        <v>Achats responsables &amp; économie circulaire</v>
      </c>
      <c r="K40" s="24" t="str">
        <v xml:space="preserve">Le projet inclut-il des fournisseurs locaux pour réduire l'empreinte carbone ? </v>
      </c>
      <c r="L40" s="24" t="e">
        <v>#N/A</v>
      </c>
      <c r="M40" s="24" t="str">
        <f t="shared" si="0"/>
        <v/>
      </c>
      <c r="N40" s="24"/>
    </row>
    <row r="41" spans="10:14">
      <c r="J41" s="24" t="str">
        <v>Achats responsables &amp; économie circulaire</v>
      </c>
      <c r="K41" s="24" t="str">
        <v>Le potentiel de récupération des matériaux est-il évalué avant l'achat ?</v>
      </c>
      <c r="L41" s="24" t="e">
        <v>#N/A</v>
      </c>
      <c r="M41" s="24" t="str">
        <f t="shared" si="0"/>
        <v/>
      </c>
      <c r="N41" s="24"/>
    </row>
    <row r="42" spans="10:14">
      <c r="J42" s="24" t="str">
        <v>Achats responsables &amp; économie circulaire</v>
      </c>
      <c r="K42" s="24" t="str">
        <v>Les achats sont-ils mutualisés pour réduire les coûts et l'impact environnemental ?  💡</v>
      </c>
      <c r="L42" s="24" t="e">
        <v>#N/A</v>
      </c>
      <c r="M42" s="24" t="str">
        <f t="shared" si="0"/>
        <v/>
      </c>
      <c r="N42" s="24"/>
    </row>
    <row r="43" spans="10:14">
      <c r="J43" s="24" t="str">
        <v>Alimentation</v>
      </c>
      <c r="K43" s="24" t="str">
        <v xml:space="preserve">Le projet augmentera-t-il le nombre de repas végétariens proposés aux bénéficiaires ? </v>
      </c>
      <c r="L43" s="24" t="e">
        <v>#N/A</v>
      </c>
      <c r="M43" s="24" t="str">
        <f t="shared" si="0"/>
        <v/>
      </c>
      <c r="N43" s="24" t="str">
        <f>IF(SUMIF(M43:M50,"&gt;-999999999")&gt;0,SUM(M43:M50),"")</f>
        <v/>
      </c>
    </row>
    <row r="44" spans="10:14">
      <c r="J44" s="24" t="str">
        <v>Alimentation</v>
      </c>
      <c r="K44" s="24" t="str">
        <v xml:space="preserve">Le projet vise-t-il à réduire la consommation de viande rouge au sein de l'équipement ? </v>
      </c>
      <c r="L44" s="24" t="e">
        <v>#N/A</v>
      </c>
      <c r="M44" s="24" t="str">
        <f t="shared" si="0"/>
        <v/>
      </c>
      <c r="N44" s="24"/>
    </row>
    <row r="45" spans="10:14">
      <c r="J45" s="24" t="str">
        <v>Alimentation</v>
      </c>
      <c r="K45" s="24" t="str">
        <v xml:space="preserve">Le projet prévoit l’intégration de produits issus de l’agriculture locale dans les menus ? </v>
      </c>
      <c r="L45" s="24" t="e">
        <v>#N/A</v>
      </c>
      <c r="M45" s="24" t="str">
        <f t="shared" si="0"/>
        <v/>
      </c>
      <c r="N45" s="24"/>
    </row>
    <row r="46" spans="10:14">
      <c r="J46" s="24" t="str">
        <v>Alimentation</v>
      </c>
      <c r="K46" s="24" t="str">
        <v>Le projet prévoit l’intégration de produits issus de l’agriculture biologique dans les menus ?</v>
      </c>
      <c r="L46" s="24" t="e">
        <v>#N/A</v>
      </c>
      <c r="M46" s="24" t="str">
        <f t="shared" si="0"/>
        <v/>
      </c>
      <c r="N46" s="24"/>
    </row>
    <row r="47" spans="10:14">
      <c r="J47" s="24" t="str">
        <v>Alimentation</v>
      </c>
      <c r="K47" s="24" t="str">
        <v xml:space="preserve">Le projet prévoit l’intégration de produits de saison dans les menus ? </v>
      </c>
      <c r="L47" s="24" t="e">
        <v>#N/A</v>
      </c>
      <c r="M47" s="24" t="str">
        <f t="shared" si="0"/>
        <v/>
      </c>
      <c r="N47" s="24"/>
    </row>
    <row r="48" spans="10:14">
      <c r="J48" s="24" t="str">
        <v>Alimentation</v>
      </c>
      <c r="K48" s="24" t="str">
        <v>Le projet intègre-t-il des actions spécifiques à la réduction du gaspillage alimentaire ?  (calcul du poids des pertes alimentaires, dons des surplus, …)</v>
      </c>
      <c r="L48" s="24" t="e">
        <v>#N/A</v>
      </c>
      <c r="M48" s="24" t="str">
        <f t="shared" si="0"/>
        <v/>
      </c>
      <c r="N48" s="24"/>
    </row>
    <row r="49" spans="10:14">
      <c r="J49" s="24" t="str">
        <v>Alimentation</v>
      </c>
      <c r="K49" s="24" t="str">
        <v>Un volet pour la formation du personnel à une gestion plus responsable de l’alimentation (approvisionnement durable, ajustement des quantités, …) est-il intégré ?</v>
      </c>
      <c r="L49" s="24" t="e">
        <v>#N/A</v>
      </c>
      <c r="M49" s="24" t="str">
        <f t="shared" si="0"/>
        <v/>
      </c>
      <c r="N49" s="24"/>
    </row>
    <row r="50" spans="10:14">
      <c r="J50" t="str">
        <v>Alimentation</v>
      </c>
      <c r="K50" s="24" t="str">
        <v>Les bénéficiaires seront-ils plus sensibilisés aux enjeux d’une alimentation saine, durable et solidaire (supports pédagogiques, sessions de sensibilisations,…) ?</v>
      </c>
      <c r="L50" s="24" t="e">
        <v>#N/A</v>
      </c>
      <c r="M50" s="24" t="str">
        <f t="shared" si="0"/>
        <v/>
      </c>
      <c r="N50" s="24"/>
    </row>
    <row r="51" spans="10:14">
      <c r="J51" s="24" t="str">
        <v>Mobilité</v>
      </c>
      <c r="K51" s="24" t="str">
        <v>Le projet prévoit-il l’installation d’infrastructures adaptées à la mobilité douce (parking à vélos, parking à poussettes…) ?  💡</v>
      </c>
      <c r="L51" s="24" t="e">
        <v>#N/A</v>
      </c>
      <c r="M51" s="24" t="str">
        <f t="shared" si="0"/>
        <v/>
      </c>
      <c r="N51" s="24" t="str">
        <f>IF(SUMIF(M51:M58,"&gt;-999999999")&gt;0,SUM(M51:M58),"")</f>
        <v/>
      </c>
    </row>
    <row r="52" spans="10:14">
      <c r="J52" s="24" t="str">
        <v>Mobilité</v>
      </c>
      <c r="K52" s="24" t="str">
        <v xml:space="preserve">Le projet prévoit-il l’installation d’infrastructures adaptées à l’usage de voitures électriques (prises/bornes de recharge) ? </v>
      </c>
      <c r="L52" s="24" t="e">
        <v>#N/A</v>
      </c>
      <c r="M52" s="24" t="str">
        <f t="shared" si="0"/>
        <v/>
      </c>
      <c r="N52" s="24"/>
    </row>
    <row r="53" spans="10:14">
      <c r="J53" s="24" t="str">
        <v>Mobilité</v>
      </c>
      <c r="K53" s="24" t="str">
        <v xml:space="preserve">Le projet permettra-t-il d’augmenter les possibilités d’accéder à l’équipement par les transports en commun ? </v>
      </c>
      <c r="L53" s="24" t="e">
        <v>#N/A</v>
      </c>
      <c r="M53" s="24" t="str">
        <f t="shared" si="0"/>
        <v/>
      </c>
      <c r="N53" s="24"/>
    </row>
    <row r="54" spans="10:14">
      <c r="J54" s="24" t="str">
        <v>Mobilité</v>
      </c>
      <c r="K54" s="24" t="str">
        <v>Est-il prévu d’intégrer dans le projet un volet de sensibilisation/formation pour les bénéficiaires et les employés sur les bonnes pratiques de mobilité ?</v>
      </c>
      <c r="L54" s="24" t="e">
        <v>#N/A</v>
      </c>
      <c r="M54" s="24" t="str">
        <f t="shared" si="0"/>
        <v/>
      </c>
      <c r="N54" s="24"/>
    </row>
    <row r="55" spans="10:14">
      <c r="J55" s="24" t="str">
        <v>Mobilité</v>
      </c>
      <c r="K55" s="24" t="str">
        <v>Le projet prend-il en compte la réduction des nuisances liées aux transports (bruit, pollution de l’air) ?</v>
      </c>
      <c r="L55" s="24" t="e">
        <v>#N/A</v>
      </c>
      <c r="M55" s="24" t="str">
        <f t="shared" si="0"/>
        <v/>
      </c>
      <c r="N55" s="24"/>
    </row>
    <row r="56" spans="10:14">
      <c r="J56" s="24" t="str">
        <v>Mobilité</v>
      </c>
      <c r="K56" s="24" t="str">
        <v xml:space="preserve">Le projet favorise-t-il la mutualisation des trajets à la fois des bénéficiaires et du personnel (covoiturage, navettes, …) ? </v>
      </c>
      <c r="L56" s="24" t="e">
        <v>#N/A</v>
      </c>
      <c r="M56" s="24" t="str">
        <f t="shared" si="0"/>
        <v/>
      </c>
      <c r="N56" s="24"/>
    </row>
    <row r="57" spans="10:14">
      <c r="J57" s="24" t="str">
        <v>Mobilité</v>
      </c>
      <c r="K57" s="24" t="str">
        <v xml:space="preserve">Est-il prévu de quantifier la réduction des émissions liées aux initiatives de mobilité durable ? </v>
      </c>
      <c r="L57" s="24" t="e">
        <v>#N/A</v>
      </c>
      <c r="M57" s="24" t="str">
        <f t="shared" si="0"/>
        <v/>
      </c>
      <c r="N57" s="24"/>
    </row>
    <row r="58" spans="10:14">
      <c r="J58" s="24" t="str">
        <v>Mobilité</v>
      </c>
      <c r="K58" s="24" t="str">
        <v>Le projet prévoit-il des incitations ou aides financières pour favoriser l’adoption de modes de transport plus durables ?</v>
      </c>
      <c r="L58" s="24" t="e">
        <v>#N/A</v>
      </c>
      <c r="M58" s="24" t="str">
        <f t="shared" si="0"/>
        <v/>
      </c>
      <c r="N58" s="24"/>
    </row>
    <row r="59" spans="10:14">
      <c r="J59" s="24" t="str">
        <v>Energie</v>
      </c>
      <c r="K59" s="24" t="str">
        <v xml:space="preserve">Le projet contribuera-t-il à faire baisser la consommation énergétique au sein de l'équipement ? </v>
      </c>
      <c r="L59" s="24" t="e">
        <v>#N/A</v>
      </c>
      <c r="M59" s="24" t="str">
        <f t="shared" si="0"/>
        <v/>
      </c>
      <c r="N59" s="24" t="str">
        <f>IF(SUMIF(M59:M66,"&gt;-999999999")&gt;0,SUM(M59:M66),"")</f>
        <v/>
      </c>
    </row>
    <row r="60" spans="10:14">
      <c r="J60" s="24" t="str">
        <v>Energie</v>
      </c>
      <c r="K60" s="24" t="str">
        <v>Suite à la réalisation du projet, les énergies renouvelables occuperont-elles une place plus importante du mix énergétique ? 💡</v>
      </c>
      <c r="L60" s="24" t="e">
        <v>#N/A</v>
      </c>
      <c r="M60" s="24" t="str">
        <f t="shared" si="0"/>
        <v/>
      </c>
      <c r="N60" s="24"/>
    </row>
    <row r="61" spans="10:14">
      <c r="J61" s="24" t="str">
        <v>Energie</v>
      </c>
      <c r="K61" s="24" t="str">
        <v xml:space="preserve">Le projet intègre-t-il des solutions de chauffage à haute performance énergétique ? </v>
      </c>
      <c r="L61" s="24" t="e">
        <v>#N/A</v>
      </c>
      <c r="M61" s="24" t="str">
        <f t="shared" si="0"/>
        <v/>
      </c>
      <c r="N61" s="24"/>
    </row>
    <row r="62" spans="10:14">
      <c r="J62" s="24" t="str">
        <v>Energie</v>
      </c>
      <c r="K62" s="24" t="str">
        <v xml:space="preserve">Le projet intègre-t-il des solutions d’éclairage économes en énergie ? </v>
      </c>
      <c r="L62" s="24" t="e">
        <v>#N/A</v>
      </c>
      <c r="M62" s="24" t="str">
        <f t="shared" si="0"/>
        <v/>
      </c>
      <c r="N62" s="24"/>
    </row>
    <row r="63" spans="10:14">
      <c r="J63" s="24" t="str">
        <v>Energie</v>
      </c>
      <c r="K63" s="24" t="str">
        <v>Suite à la réalisation du projet, l’équipement répondra-t-il à de nouvelles normes de haute performance énergétique  (RT 2012, RE 2020, HQE, BREEAM) ?  💡</v>
      </c>
      <c r="L63" s="24" t="e">
        <v>#N/A</v>
      </c>
      <c r="M63" s="24" t="str">
        <f t="shared" si="0"/>
        <v/>
      </c>
      <c r="N63" s="24"/>
    </row>
    <row r="64" spans="10:14">
      <c r="J64" s="24" t="str">
        <v>Energie</v>
      </c>
      <c r="K64" s="24" t="str">
        <v>La classe énergétique de l'équipement sera-t-elle améliorée après réalisation du projet ?  💡</v>
      </c>
      <c r="L64" s="24" t="e">
        <v>#N/A</v>
      </c>
      <c r="M64" s="24" t="str">
        <f t="shared" si="0"/>
        <v/>
      </c>
      <c r="N64" s="24"/>
    </row>
    <row r="65" spans="8:16">
      <c r="J65" s="24" t="str">
        <v>Energie</v>
      </c>
      <c r="K65" s="24" t="str">
        <v xml:space="preserve">Est-il prévu de mettre en place un dispositif pour mieux suivre la consommation énergétique ? </v>
      </c>
      <c r="L65" s="24" t="e">
        <v>#N/A</v>
      </c>
      <c r="M65" s="24" t="str">
        <f t="shared" si="0"/>
        <v/>
      </c>
      <c r="N65" s="24"/>
    </row>
    <row r="66" spans="8:16">
      <c r="J66" s="24" t="str">
        <v>Energie</v>
      </c>
      <c r="K66" s="24" t="str">
        <v xml:space="preserve">Le projet intègre-t-il un volet de formation/sensibilisation du personnel et des bénéficiaires à la gestion raisonnée de l’énergie ?  </v>
      </c>
      <c r="L66" s="24" t="e">
        <v>#N/A</v>
      </c>
      <c r="M66" s="24" t="str">
        <f t="shared" si="0"/>
        <v/>
      </c>
      <c r="N66" s="24"/>
    </row>
    <row r="67" spans="8:16">
      <c r="J67" s="24" t="str">
        <v>Gestion des déchets</v>
      </c>
      <c r="K67" s="24" t="str">
        <v xml:space="preserve">Le projet contribuera-t-il à réduire le volume de déchets au sein de l'équipement ? </v>
      </c>
      <c r="L67" s="24" t="e">
        <v>#N/A</v>
      </c>
      <c r="M67" s="24" t="str">
        <f t="shared" si="0"/>
        <v/>
      </c>
      <c r="N67" s="24" t="str">
        <f>IF(SUMIF(M67:M74,"&gt;-999999999")&gt;0,SUM(M67:M74),"")</f>
        <v/>
      </c>
    </row>
    <row r="68" spans="8:16">
      <c r="J68" s="24" t="str">
        <v>Gestion des déchets</v>
      </c>
      <c r="K68" s="24" t="str">
        <v>Est-il prévu d’intégrer le tri des déchets sur les 6 flux (papier/carton, plastique, métal, verre, bois et textiles) ?  💡</v>
      </c>
      <c r="L68" s="24" t="e">
        <v>#N/A</v>
      </c>
      <c r="M68" s="24" t="str">
        <f t="shared" si="0"/>
        <v/>
      </c>
      <c r="N68" s="24"/>
    </row>
    <row r="69" spans="8:16">
      <c r="J69" s="24" t="str">
        <v>Gestion des déchets</v>
      </c>
      <c r="K69" s="24" t="str">
        <v>Le projet encourage-t-il l’utilisation d’emballages ou de contenants réutilisables pour limiter les déchets plastiques ?</v>
      </c>
      <c r="L69" s="24" t="e">
        <v>#N/A</v>
      </c>
      <c r="M69" s="24" t="str">
        <f t="shared" si="0"/>
        <v/>
      </c>
      <c r="N69" s="24"/>
    </row>
    <row r="70" spans="8:16">
      <c r="J70" s="24" t="str">
        <v>Gestion des déchets</v>
      </c>
      <c r="K70" s="24" t="str">
        <v>Le projet prévoit-il la mise en place de solutions de compostage pour les déchets organiques ?</v>
      </c>
      <c r="L70" s="24" t="e">
        <v>#N/A</v>
      </c>
      <c r="M70" s="24" t="str">
        <f t="shared" si="0"/>
        <v/>
      </c>
      <c r="N70" s="24"/>
    </row>
    <row r="71" spans="8:16">
      <c r="J71" s="24" t="str">
        <v>Gestion des déchets</v>
      </c>
      <c r="K71" s="24" t="str">
        <v>Est-il envisagé de donner une seconde vie à certains déchets (papier, marc de café, etc.) par des solutions de valorisation ?</v>
      </c>
      <c r="L71" s="24" t="e">
        <v>#N/A</v>
      </c>
      <c r="M71" s="24" t="str">
        <f t="shared" si="0"/>
        <v/>
      </c>
      <c r="N71" s="24"/>
    </row>
    <row r="72" spans="8:16">
      <c r="J72" s="24" t="str">
        <v>Gestion des déchets</v>
      </c>
      <c r="K72" s="24" t="str">
        <v xml:space="preserve">Le projet intègre-t-il un volet de formation/sensibilisation du personnel et des bénéficiaires aux bonnes pratiques de gestion des déchets ?  </v>
      </c>
      <c r="L72" s="24" t="e">
        <v>#N/A</v>
      </c>
      <c r="M72" s="24" t="str">
        <f t="shared" si="0"/>
        <v/>
      </c>
      <c r="N72" s="24"/>
    </row>
    <row r="73" spans="8:16">
      <c r="J73" s="24" t="str">
        <v>Gestion des déchets</v>
      </c>
      <c r="K73" s="24" t="str">
        <v xml:space="preserve">Est-il prévu de mettre en place un dispositif pour mieux suivre la gestion des déchets de l'équipement ? </v>
      </c>
      <c r="L73" s="24" t="e">
        <v>#N/A</v>
      </c>
      <c r="M73" s="24" t="str">
        <f t="shared" si="0"/>
        <v/>
      </c>
      <c r="N73" s="24"/>
    </row>
    <row r="74" spans="8:16">
      <c r="J74" s="24" t="str">
        <v>Gestion des déchets</v>
      </c>
      <c r="K74" s="24" t="str">
        <v>Le projet a-t-il été pensé dès sa conception pour limiter la production de déchets en favorisant le réemploi et la réutilisation des matériaux ?</v>
      </c>
      <c r="L74" s="24" t="e">
        <v>#N/A</v>
      </c>
      <c r="M74" s="24" t="str">
        <f t="shared" si="0"/>
        <v/>
      </c>
      <c r="N74" s="24"/>
    </row>
    <row r="75" spans="8:16">
      <c r="M75" t="str">
        <f t="shared" ref="M75:M129" si="1">IFERROR(IF(L75="Oui",1,IF(L75="Non",0,"")),"")</f>
        <v/>
      </c>
    </row>
    <row r="76" spans="8:16">
      <c r="M76" t="str">
        <f t="shared" si="1"/>
        <v/>
      </c>
    </row>
    <row r="77" spans="8:16">
      <c r="M77" t="str">
        <f t="shared" si="1"/>
        <v/>
      </c>
    </row>
    <row r="78" spans="8:16">
      <c r="M78" t="str">
        <f t="shared" si="1"/>
        <v/>
      </c>
    </row>
    <row r="79" spans="8:16">
      <c r="H79" t="s">
        <v>201</v>
      </c>
      <c r="I79" t="s">
        <v>202</v>
      </c>
      <c r="J79" s="28" t="s">
        <v>17</v>
      </c>
      <c r="K79" s="28" t="s">
        <v>203</v>
      </c>
      <c r="L79" s="28" t="s">
        <v>204</v>
      </c>
      <c r="M79" s="28" t="s">
        <v>205</v>
      </c>
      <c r="N79" t="str">
        <f t="shared" ref="N79:N87" si="2">IFERROR(IF(L79="Oui",1,IF(L79="Non",0,"")),"")</f>
        <v/>
      </c>
      <c r="O79" t="s">
        <v>201</v>
      </c>
      <c r="P79" t="s">
        <v>206</v>
      </c>
    </row>
    <row r="80" spans="8:16">
      <c r="I80" t="e">
        <f>IF(ABS(Tableau5[[#This Row],[Note pour la thématique (sur 5)]])&lt;0.0001,NA(),Tableau5[[#This Row],[Note pour la thématique (sur 5)]])</f>
        <v>#VALUE!</v>
      </c>
      <c r="J80" t="s">
        <v>20</v>
      </c>
      <c r="K80" t="str">
        <f>IF(N10="","",ROUND(N10*5/8,1))</f>
        <v/>
      </c>
      <c r="L80" t="b">
        <f>IF(OR(ISBLANK(K80),K80=""),FALSE,TRUE)</f>
        <v>0</v>
      </c>
      <c r="M80" t="str">
        <f>IF(N10="","",ROUND(N10*5/8,1)&amp;"/5")</f>
        <v/>
      </c>
      <c r="N80" t="str">
        <f t="shared" si="2"/>
        <v/>
      </c>
      <c r="O80">
        <v>3</v>
      </c>
      <c r="P80">
        <f>IF(AND(K80&lt;&gt;"", L80="VRAI"), K80*O80, 0)</f>
        <v>0</v>
      </c>
    </row>
    <row r="81" spans="9:15">
      <c r="I81" t="e">
        <f>IF(ABS(Tableau5[[#This Row],[Note pour la thématique (sur 5)]])&lt;0.0001,NA(),Tableau5[[#This Row],[Note pour la thématique (sur 5)]])</f>
        <v>#VALUE!</v>
      </c>
      <c r="J81" t="s">
        <v>36</v>
      </c>
      <c r="K81" t="str">
        <f>IF(N18="","",ROUND(N18*5/8,1))</f>
        <v/>
      </c>
      <c r="L81" t="b">
        <f t="shared" ref="L81:L87" si="3">IF(OR(ISBLANK(K81),K81=""),FALSE,TRUE)</f>
        <v>0</v>
      </c>
      <c r="M81" t="str">
        <f>IF(N18="","",ROUND(N18*5/8,1)&amp;"/5")</f>
        <v/>
      </c>
      <c r="N81" t="str">
        <f t="shared" si="2"/>
        <v/>
      </c>
      <c r="O81">
        <v>2</v>
      </c>
    </row>
    <row r="82" spans="9:15">
      <c r="I82" t="e">
        <f>IF(ABS(Tableau5[[#This Row],[Note pour la thématique (sur 5)]])&lt;0.0001,NA(),Tableau5[[#This Row],[Note pour la thématique (sur 5)]])</f>
        <v>#VALUE!</v>
      </c>
      <c r="J82" t="s">
        <v>53</v>
      </c>
      <c r="K82" t="str">
        <f>IF(N26="","",ROUND(N26*5/8,1))</f>
        <v/>
      </c>
      <c r="L82" t="b">
        <f t="shared" si="3"/>
        <v>0</v>
      </c>
      <c r="M82" t="str">
        <f>IF(N26="","",ROUND(N26*5/8,1)&amp;"/5")</f>
        <v/>
      </c>
      <c r="N82" t="str">
        <f t="shared" si="2"/>
        <v/>
      </c>
      <c r="O82">
        <v>1</v>
      </c>
    </row>
    <row r="83" spans="9:15">
      <c r="I83" t="e">
        <f>IF(ABS(Tableau5[[#This Row],[Note pour la thématique (sur 5)]])&lt;0.0001,NA(),Tableau5[[#This Row],[Note pour la thématique (sur 5)]])</f>
        <v>#VALUE!</v>
      </c>
      <c r="J83" t="s">
        <v>63</v>
      </c>
      <c r="K83" t="str">
        <f>IF(N34="","",ROUND(N34*5/8,1))</f>
        <v/>
      </c>
      <c r="L83" t="b">
        <f t="shared" si="3"/>
        <v>0</v>
      </c>
      <c r="M83" t="str">
        <f>IF(N34="","",ROUND(N34*5/8,1)&amp;"/5")</f>
        <v/>
      </c>
      <c r="N83" t="str">
        <f t="shared" si="2"/>
        <v/>
      </c>
      <c r="O83">
        <v>2</v>
      </c>
    </row>
    <row r="84" spans="9:15">
      <c r="I84" t="e">
        <f>IF(ABS(Tableau5[[#This Row],[Note pour la thématique (sur 5)]])&lt;0.0001,NA(),Tableau5[[#This Row],[Note pour la thématique (sur 5)]])</f>
        <v>#VALUE!</v>
      </c>
      <c r="J84" t="s">
        <v>73</v>
      </c>
      <c r="K84" t="str">
        <f>IF(N43="","",ROUND(N43*5/8,1))</f>
        <v/>
      </c>
      <c r="L84" t="b">
        <f t="shared" si="3"/>
        <v>0</v>
      </c>
      <c r="M84" t="str">
        <f>IF(N43="","",ROUND(N43*5/8,1)&amp;"/5")</f>
        <v/>
      </c>
      <c r="N84" t="str">
        <f t="shared" si="2"/>
        <v/>
      </c>
      <c r="O84">
        <v>2</v>
      </c>
    </row>
    <row r="85" spans="9:15">
      <c r="I85" t="e">
        <f>IF(ABS(Tableau5[[#This Row],[Note pour la thématique (sur 5)]])&lt;0.0001,NA(),Tableau5[[#This Row],[Note pour la thématique (sur 5)]])</f>
        <v>#VALUE!</v>
      </c>
      <c r="J85" t="s">
        <v>82</v>
      </c>
      <c r="K85" t="str">
        <f>IF(N51="","",ROUND(N51*5/8,1))</f>
        <v/>
      </c>
      <c r="L85" t="b">
        <f t="shared" si="3"/>
        <v>0</v>
      </c>
      <c r="M85" t="str">
        <f>IF(N51="","",ROUND(N51*5/8,1)&amp;"/5")</f>
        <v/>
      </c>
      <c r="N85" t="str">
        <f t="shared" si="2"/>
        <v/>
      </c>
      <c r="O85">
        <v>3</v>
      </c>
    </row>
    <row r="86" spans="9:15">
      <c r="I86" t="e">
        <f>IF(ABS(Tableau5[[#This Row],[Note pour la thématique (sur 5)]])&lt;0.0001,NA(),Tableau5[[#This Row],[Note pour la thématique (sur 5)]])</f>
        <v>#VALUE!</v>
      </c>
      <c r="J86" t="s">
        <v>91</v>
      </c>
      <c r="K86" t="str">
        <f>IF(N59="","",ROUND(N59*5/8,1))</f>
        <v/>
      </c>
      <c r="L86" t="b">
        <f t="shared" si="3"/>
        <v>0</v>
      </c>
      <c r="M86" t="str">
        <f>IF(N59="","",ROUND(N59*5/8,1)&amp;"/5")</f>
        <v/>
      </c>
      <c r="N86" t="str">
        <f t="shared" si="2"/>
        <v/>
      </c>
      <c r="O86">
        <v>3</v>
      </c>
    </row>
    <row r="87" spans="9:15">
      <c r="I87" t="e">
        <f>IF(ABS(Tableau5[[#This Row],[Note pour la thématique (sur 5)]])&lt;0.0001,NA(),Tableau5[[#This Row],[Note pour la thématique (sur 5)]])</f>
        <v>#VALUE!</v>
      </c>
      <c r="J87" t="s">
        <v>100</v>
      </c>
      <c r="K87" t="str">
        <f>IF(N67="","",ROUND(N67*5/8,1))</f>
        <v/>
      </c>
      <c r="L87" t="b">
        <f t="shared" si="3"/>
        <v>0</v>
      </c>
      <c r="M87" t="str">
        <f>IF(N67="","",ROUND(N67*5/8,1)&amp;"/5")</f>
        <v/>
      </c>
      <c r="N87" t="str">
        <f t="shared" si="2"/>
        <v/>
      </c>
      <c r="O87">
        <v>2</v>
      </c>
    </row>
    <row r="88" spans="9:15">
      <c r="M88" t="str">
        <f t="shared" si="1"/>
        <v/>
      </c>
    </row>
    <row r="89" spans="9:15">
      <c r="M89" t="str">
        <f t="shared" si="1"/>
        <v/>
      </c>
    </row>
    <row r="90" spans="9:15">
      <c r="M90" t="str">
        <f t="shared" si="1"/>
        <v/>
      </c>
    </row>
    <row r="91" spans="9:15">
      <c r="I91" t="str" cm="1">
        <f t="array" ref="I91">IFERROR(INDEX(K$80:K$87,SMALL(IF(L$80:L$87="VRAI",M$80:M$87),ROW(A1))),"")</f>
        <v/>
      </c>
      <c r="M91" t="str">
        <f t="shared" si="1"/>
        <v/>
      </c>
    </row>
    <row r="92" spans="9:15">
      <c r="M92" t="str">
        <f t="shared" si="1"/>
        <v/>
      </c>
    </row>
    <row r="93" spans="9:15">
      <c r="I93" t="e" cm="1">
        <f t="array" ref="I93">SUMPRODUCT((K80:K87&gt;0)*(L80:L87=TRUE), K80:K87, O80:O87) / SUMPRODUCT((K80:K87&gt;0)*(L80:L87=TRUE), O80:O87)</f>
        <v>#DIV/0!</v>
      </c>
      <c r="J93" s="25" t="s">
        <v>207</v>
      </c>
      <c r="K93" t="e" cm="1">
        <f t="array" ref="K93">SUMPRODUCT((K80:K87&gt;0)*(L80:L87=TRUE), K80:K87, O80:O87) / SUMPRODUCT((K80:K87&gt;0)*(L80:L87=TRUE), O80:O87)</f>
        <v>#DIV/0!</v>
      </c>
      <c r="M93" t="str">
        <f t="shared" si="1"/>
        <v/>
      </c>
    </row>
    <row r="94" spans="9:15">
      <c r="J94" s="25" t="s">
        <v>208</v>
      </c>
      <c r="K94" t="e">
        <f>K93*20</f>
        <v>#DIV/0!</v>
      </c>
      <c r="L94" t="e">
        <f>100-K94</f>
        <v>#DIV/0!</v>
      </c>
      <c r="M94" t="str">
        <f t="shared" si="1"/>
        <v/>
      </c>
    </row>
    <row r="95" spans="9:15">
      <c r="J95" s="25" t="s">
        <v>209</v>
      </c>
      <c r="K95" t="e">
        <f>100-K94</f>
        <v>#DIV/0!</v>
      </c>
      <c r="M95" t="str">
        <f t="shared" si="1"/>
        <v/>
      </c>
    </row>
    <row r="96" spans="9:15">
      <c r="J96" s="25" t="s">
        <v>210</v>
      </c>
      <c r="K96">
        <v>100</v>
      </c>
      <c r="M96" t="str">
        <f t="shared" si="1"/>
        <v/>
      </c>
    </row>
    <row r="97" spans="9:14">
      <c r="M97" t="str">
        <f t="shared" si="1"/>
        <v/>
      </c>
    </row>
    <row r="98" spans="9:14">
      <c r="L98" t="e" cm="1" vm="1">
        <f t="array" ref="L98">_xlfn._xlws.FILTER(J80:J87,L80:L87="VRAI")</f>
        <v>#VALUE!</v>
      </c>
      <c r="M98" t="str">
        <f t="shared" si="1"/>
        <v/>
      </c>
    </row>
    <row r="99" spans="9:14">
      <c r="M99" t="str">
        <f t="shared" si="1"/>
        <v/>
      </c>
    </row>
    <row r="100" spans="9:14">
      <c r="M100" t="str">
        <f t="shared" si="1"/>
        <v/>
      </c>
    </row>
    <row r="101" spans="9:14">
      <c r="L101" t="str">
        <f>IF(L80="VRAI",K80,"")</f>
        <v/>
      </c>
      <c r="M101" t="str">
        <f t="shared" si="1"/>
        <v/>
      </c>
    </row>
    <row r="102" spans="9:14">
      <c r="M102" t="str">
        <f t="shared" si="1"/>
        <v/>
      </c>
    </row>
    <row r="103" spans="9:14">
      <c r="J103" s="55" t="s">
        <v>17</v>
      </c>
      <c r="K103" s="55" t="s">
        <v>203</v>
      </c>
      <c r="M103" t="str">
        <f t="shared" si="1"/>
        <v/>
      </c>
    </row>
    <row r="104" spans="9:14">
      <c r="J104" s="53" t="s">
        <v>20</v>
      </c>
      <c r="K104" s="53" t="str">
        <f>IF(N10="","",ROUND(N10*5/8,1)&amp;"/5")</f>
        <v/>
      </c>
      <c r="M104" t="str">
        <f t="shared" si="1"/>
        <v/>
      </c>
    </row>
    <row r="105" spans="9:14">
      <c r="I105" t="str">
        <f>IF(L80="VRAI",ROW(),"")</f>
        <v/>
      </c>
      <c r="J105" t="s">
        <v>36</v>
      </c>
      <c r="K105" s="53" t="str">
        <f>IF(N18="","",ROUND(N18*5/8,1)&amp;"/5")</f>
        <v/>
      </c>
      <c r="M105" t="str">
        <f t="shared" si="1"/>
        <v/>
      </c>
    </row>
    <row r="106" spans="9:14">
      <c r="J106" s="53" t="s">
        <v>53</v>
      </c>
      <c r="K106" s="53" t="str">
        <f t="shared" ref="K106:K111" si="4">IF(N12="","",ROUND(N12*5/8,1)&amp;"/5")</f>
        <v/>
      </c>
      <c r="M106" t="str">
        <f t="shared" si="1"/>
        <v/>
      </c>
    </row>
    <row r="107" spans="9:14">
      <c r="J107" t="s">
        <v>63</v>
      </c>
      <c r="K107" s="53" t="str">
        <f t="shared" si="4"/>
        <v/>
      </c>
      <c r="M107" t="str">
        <f t="shared" si="1"/>
        <v/>
      </c>
    </row>
    <row r="108" spans="9:14">
      <c r="J108" s="53" t="s">
        <v>73</v>
      </c>
      <c r="K108" s="53" t="str">
        <f t="shared" si="4"/>
        <v/>
      </c>
      <c r="M108" t="str">
        <f t="shared" si="1"/>
        <v/>
      </c>
    </row>
    <row r="109" spans="9:14">
      <c r="J109" t="s">
        <v>82</v>
      </c>
      <c r="K109" s="53" t="str">
        <f t="shared" si="4"/>
        <v/>
      </c>
      <c r="M109" t="str">
        <f t="shared" si="1"/>
        <v/>
      </c>
    </row>
    <row r="110" spans="9:14">
      <c r="J110" s="53" t="s">
        <v>91</v>
      </c>
      <c r="K110" s="53" t="str">
        <f t="shared" si="4"/>
        <v/>
      </c>
      <c r="M110" t="str">
        <f t="shared" si="1"/>
        <v/>
      </c>
    </row>
    <row r="111" spans="9:14">
      <c r="J111" s="54" t="s">
        <v>100</v>
      </c>
      <c r="K111" s="53" t="str">
        <f t="shared" si="4"/>
        <v/>
      </c>
      <c r="M111" t="str">
        <f t="shared" si="1"/>
        <v/>
      </c>
      <c r="N111" t="str">
        <f t="shared" ref="N111:N118" si="5">IF(M80&lt;&gt;"",M80,"Mon projet n'est pas concerné par cette thématique")</f>
        <v>Mon projet n'est pas concerné par cette thématique</v>
      </c>
    </row>
    <row r="112" spans="9:14">
      <c r="M112" t="str">
        <f t="shared" si="1"/>
        <v/>
      </c>
      <c r="N112" t="str">
        <f t="shared" si="5"/>
        <v>Mon projet n'est pas concerné par cette thématique</v>
      </c>
    </row>
    <row r="113" spans="13:14">
      <c r="M113" t="str">
        <f t="shared" si="1"/>
        <v/>
      </c>
      <c r="N113" t="str">
        <f t="shared" si="5"/>
        <v>Mon projet n'est pas concerné par cette thématique</v>
      </c>
    </row>
    <row r="114" spans="13:14">
      <c r="M114" t="str">
        <f t="shared" si="1"/>
        <v/>
      </c>
      <c r="N114" t="str">
        <f t="shared" si="5"/>
        <v>Mon projet n'est pas concerné par cette thématique</v>
      </c>
    </row>
    <row r="115" spans="13:14">
      <c r="M115" t="str">
        <f t="shared" si="1"/>
        <v/>
      </c>
      <c r="N115" t="str">
        <f t="shared" si="5"/>
        <v>Mon projet n'est pas concerné par cette thématique</v>
      </c>
    </row>
    <row r="116" spans="13:14">
      <c r="M116" t="str">
        <f t="shared" si="1"/>
        <v/>
      </c>
      <c r="N116" t="str">
        <f t="shared" si="5"/>
        <v>Mon projet n'est pas concerné par cette thématique</v>
      </c>
    </row>
    <row r="117" spans="13:14">
      <c r="M117" t="str">
        <f t="shared" si="1"/>
        <v/>
      </c>
      <c r="N117" t="str">
        <f t="shared" si="5"/>
        <v>Mon projet n'est pas concerné par cette thématique</v>
      </c>
    </row>
    <row r="118" spans="13:14">
      <c r="M118" t="str">
        <f t="shared" si="1"/>
        <v/>
      </c>
      <c r="N118" t="str">
        <f t="shared" si="5"/>
        <v>Mon projet n'est pas concerné par cette thématique</v>
      </c>
    </row>
    <row r="119" spans="13:14">
      <c r="M119" t="str">
        <f t="shared" si="1"/>
        <v/>
      </c>
    </row>
    <row r="120" spans="13:14">
      <c r="M120" t="str">
        <f t="shared" si="1"/>
        <v/>
      </c>
    </row>
    <row r="121" spans="13:14">
      <c r="M121" t="str">
        <f t="shared" si="1"/>
        <v/>
      </c>
    </row>
    <row r="122" spans="13:14">
      <c r="M122" t="str">
        <f t="shared" si="1"/>
        <v/>
      </c>
    </row>
    <row r="123" spans="13:14">
      <c r="M123" t="str">
        <f t="shared" si="1"/>
        <v/>
      </c>
    </row>
    <row r="124" spans="13:14">
      <c r="M124" t="str">
        <f t="shared" si="1"/>
        <v/>
      </c>
    </row>
    <row r="125" spans="13:14">
      <c r="M125" t="str">
        <f t="shared" si="1"/>
        <v/>
      </c>
    </row>
    <row r="126" spans="13:14">
      <c r="M126" t="str">
        <f t="shared" si="1"/>
        <v/>
      </c>
    </row>
    <row r="127" spans="13:14">
      <c r="M127" t="str">
        <f t="shared" si="1"/>
        <v/>
      </c>
    </row>
    <row r="128" spans="13:14">
      <c r="M128" t="str">
        <f t="shared" si="1"/>
        <v/>
      </c>
    </row>
    <row r="129" spans="13:13">
      <c r="M129" t="str">
        <f t="shared" si="1"/>
        <v/>
      </c>
    </row>
    <row r="130" spans="13:13">
      <c r="M130" t="str">
        <f t="shared" ref="M130:M150" si="6">IFERROR(IF(L130="Oui",1,IF(L130="Non",0,"")),"")</f>
        <v/>
      </c>
    </row>
    <row r="131" spans="13:13">
      <c r="M131" t="str">
        <f t="shared" si="6"/>
        <v/>
      </c>
    </row>
    <row r="132" spans="13:13">
      <c r="M132" t="str">
        <f t="shared" si="6"/>
        <v/>
      </c>
    </row>
    <row r="133" spans="13:13">
      <c r="M133" t="str">
        <f t="shared" si="6"/>
        <v/>
      </c>
    </row>
    <row r="134" spans="13:13">
      <c r="M134" t="str">
        <f t="shared" si="6"/>
        <v/>
      </c>
    </row>
    <row r="135" spans="13:13">
      <c r="M135" t="str">
        <f t="shared" si="6"/>
        <v/>
      </c>
    </row>
    <row r="136" spans="13:13">
      <c r="M136" t="str">
        <f t="shared" si="6"/>
        <v/>
      </c>
    </row>
    <row r="137" spans="13:13">
      <c r="M137" t="str">
        <f t="shared" si="6"/>
        <v/>
      </c>
    </row>
    <row r="138" spans="13:13">
      <c r="M138" t="str">
        <f t="shared" si="6"/>
        <v/>
      </c>
    </row>
    <row r="139" spans="13:13">
      <c r="M139" t="str">
        <f t="shared" si="6"/>
        <v/>
      </c>
    </row>
    <row r="140" spans="13:13">
      <c r="M140" t="str">
        <f t="shared" si="6"/>
        <v/>
      </c>
    </row>
    <row r="141" spans="13:13">
      <c r="M141" t="str">
        <f t="shared" si="6"/>
        <v/>
      </c>
    </row>
    <row r="142" spans="13:13">
      <c r="M142" t="str">
        <f t="shared" si="6"/>
        <v/>
      </c>
    </row>
    <row r="143" spans="13:13">
      <c r="M143" t="str">
        <f t="shared" si="6"/>
        <v/>
      </c>
    </row>
    <row r="144" spans="13:13">
      <c r="M144" t="str">
        <f t="shared" si="6"/>
        <v/>
      </c>
    </row>
    <row r="145" spans="13:13">
      <c r="M145" t="str">
        <f t="shared" si="6"/>
        <v/>
      </c>
    </row>
    <row r="146" spans="13:13">
      <c r="M146" t="str">
        <f t="shared" si="6"/>
        <v/>
      </c>
    </row>
    <row r="147" spans="13:13">
      <c r="M147" t="str">
        <f t="shared" si="6"/>
        <v/>
      </c>
    </row>
    <row r="148" spans="13:13">
      <c r="M148" t="str">
        <f t="shared" si="6"/>
        <v/>
      </c>
    </row>
    <row r="149" spans="13:13">
      <c r="M149" t="str">
        <f t="shared" si="6"/>
        <v/>
      </c>
    </row>
    <row r="150" spans="13:13">
      <c r="M150" t="str">
        <f t="shared" si="6"/>
        <v/>
      </c>
    </row>
  </sheetData>
  <pageMargins left="0.7" right="0.7" top="0.75" bottom="0.75" header="0.3" footer="0.3"/>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B39159B110F843BBA2A74D34E5529A" ma:contentTypeVersion="10" ma:contentTypeDescription="Crée un document." ma:contentTypeScope="" ma:versionID="170cefe0a54abf655adb5968d1d9abdb">
  <xsd:schema xmlns:xsd="http://www.w3.org/2001/XMLSchema" xmlns:xs="http://www.w3.org/2001/XMLSchema" xmlns:p="http://schemas.microsoft.com/office/2006/metadata/properties" xmlns:ns2="d76cc801-aa7a-415f-b6c2-865b14123db0" xmlns:ns3="22cfe554-bc11-42ff-85ee-896b00f06024" targetNamespace="http://schemas.microsoft.com/office/2006/metadata/properties" ma:root="true" ma:fieldsID="a520d7c597a180b7dcf121bdb26547d2" ns2:_="" ns3:_="">
    <xsd:import namespace="d76cc801-aa7a-415f-b6c2-865b14123db0"/>
    <xsd:import namespace="22cfe554-bc11-42ff-85ee-896b00f060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6cc801-aa7a-415f-b6c2-865b14123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c775635c-929f-420b-bbf0-50c23f8d5e0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cfe554-bc11-42ff-85ee-896b00f0602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3fc1958-5968-4358-984e-9e8d6abd7b67}" ma:internalName="TaxCatchAll" ma:showField="CatchAllData" ma:web="22cfe554-bc11-42ff-85ee-896b00f06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2cfe554-bc11-42ff-85ee-896b00f06024" xsi:nil="true"/>
    <lcf76f155ced4ddcb4097134ff3c332f xmlns="d76cc801-aa7a-415f-b6c2-865b14123d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3E527E-92BE-4FF3-83E0-34638EFE1D92}"/>
</file>

<file path=customXml/itemProps2.xml><?xml version="1.0" encoding="utf-8"?>
<ds:datastoreItem xmlns:ds="http://schemas.openxmlformats.org/officeDocument/2006/customXml" ds:itemID="{9AF089D6-7FB6-41A3-850A-99D337E5A78E}"/>
</file>

<file path=customXml/itemProps3.xml><?xml version="1.0" encoding="utf-8"?>
<ds:datastoreItem xmlns:ds="http://schemas.openxmlformats.org/officeDocument/2006/customXml" ds:itemID="{34E21B7D-E713-4B6B-B758-FBC3891B6E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deluc@colombus-consulting.com</dc:creator>
  <cp:keywords/>
  <dc:description/>
  <cp:lastModifiedBy>COCHET, Laurence (ARS-BRETAGNE/DSP/DASE)</cp:lastModifiedBy>
  <cp:revision/>
  <dcterms:created xsi:type="dcterms:W3CDTF">2024-04-15T14:57:17Z</dcterms:created>
  <dcterms:modified xsi:type="dcterms:W3CDTF">2025-12-23T07:41:31Z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0x010100E4B39159B110F843BBA2A74D34E5529A</vt:lpwstr>
  </property>
  <property fmtid="{D5CDD505-2E9C-101B-9397-08002B2CF9AE}" pid="3" name="MediaServiceImageTags">
    <vt:lpwstr/>
  </property>
  <property fmtid="{D5CDD505-2E9C-101B-9397-08002B2CF9AE}" pid="4" name="TaxKeyword">
    <vt:lpwstr/>
  </property>
  <property fmtid="{D5CDD505-2E9C-101B-9397-08002B2CF9AE}" pid="5" name="MSIP_Label_3094c1fb-3db8-4cce-b079-9b022302847f_Enabled">
    <vt:lpwstr>true</vt:lpwstr>
  </property>
  <property fmtid="{D5CDD505-2E9C-101B-9397-08002B2CF9AE}" pid="6" name="MSIP_Label_3094c1fb-3db8-4cce-b079-9b022302847f_SetDate">
    <vt:lpwstr>2025-12-23T07:38:25Z</vt:lpwstr>
  </property>
  <property fmtid="{D5CDD505-2E9C-101B-9397-08002B2CF9AE}" pid="7" name="MSIP_Label_3094c1fb-3db8-4cce-b079-9b022302847f_Method">
    <vt:lpwstr>Standard</vt:lpwstr>
  </property>
  <property fmtid="{D5CDD505-2E9C-101B-9397-08002B2CF9AE}" pid="8" name="MSIP_Label_3094c1fb-3db8-4cce-b079-9b022302847f_Name">
    <vt:lpwstr>[Prod v5] C1 - Standard</vt:lpwstr>
  </property>
  <property fmtid="{D5CDD505-2E9C-101B-9397-08002B2CF9AE}" pid="9" name="MSIP_Label_3094c1fb-3db8-4cce-b079-9b022302847f_SiteId">
    <vt:lpwstr>035e5292-5a25-4509-bb08-a555f7d31a8b</vt:lpwstr>
  </property>
  <property fmtid="{D5CDD505-2E9C-101B-9397-08002B2CF9AE}" pid="10" name="MSIP_Label_3094c1fb-3db8-4cce-b079-9b022302847f_ActionId">
    <vt:lpwstr>42b98cd6-87a0-45f9-998c-cf399ab375e5</vt:lpwstr>
  </property>
  <property fmtid="{D5CDD505-2E9C-101B-9397-08002B2CF9AE}" pid="11" name="MSIP_Label_3094c1fb-3db8-4cce-b079-9b022302847f_ContentBits">
    <vt:lpwstr>0</vt:lpwstr>
  </property>
  <property fmtid="{D5CDD505-2E9C-101B-9397-08002B2CF9AE}" pid="12" name="MSIP_Label_3094c1fb-3db8-4cce-b079-9b022302847f_Tag">
    <vt:lpwstr>10, 3, 0, 2</vt:lpwstr>
  </property>
</Properties>
</file>